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Administrator\Desktop\38.ㄩ\1.預告發布時間-統計發布時間表預告(關山鎮)-每年10月發布並發函縣府備查\1.預告統計發布時間表單-個年度\113年\"/>
    </mc:Choice>
  </mc:AlternateContent>
  <xr:revisionPtr revIDLastSave="0" documentId="13_ncr:1_{6583010F-E241-4C82-B486-DED418C40D45}" xr6:coauthVersionLast="47" xr6:coauthVersionMax="47" xr10:uidLastSave="{00000000-0000-0000-0000-000000000000}"/>
  <bookViews>
    <workbookView xWindow="-108" yWindow="-108" windowWidth="30936" windowHeight="16896" xr2:uid="{00000000-000D-0000-FFFF-FFFF00000000}"/>
  </bookViews>
  <sheets>
    <sheet name="預告統計資料發布時間表" sheetId="1" r:id="rId1"/>
    <sheet name="統計資料背景說明(公庫收支月報)" sheetId="25" r:id="rId2"/>
    <sheet name="統計資料背景說明(資源回收成果統計)" sheetId="26" r:id="rId3"/>
    <sheet name="統計資料背景說明(垃圾及廚餘清理狀況)" sheetId="27" r:id="rId4"/>
    <sheet name="統計資料背景說明(獨居老人人數及服務概況)" sheetId="28" r:id="rId5"/>
    <sheet name="統計資料背景說明(停車位概況-路邊停車位)" sheetId="29" r:id="rId6"/>
    <sheet name="統計資料背景說明(停車位概況-區內陸外身心障礙專用停車位)" sheetId="30" r:id="rId7"/>
    <sheet name="統計資料背景說明(停車位概況-路邊身心障礙者專用停車位)" sheetId="31" r:id="rId8"/>
    <sheet name="統計資料背景說明(垃圾處理場(廠)及垃圾回收清除車輛統計)" sheetId="32" r:id="rId9"/>
    <sheet name="統計資料背景說明(環保人員概況)" sheetId="33" r:id="rId10"/>
    <sheet name="統計資料背景說明(農耕土地面積)" sheetId="34" r:id="rId11"/>
    <sheet name="統計資料背景說明(有效農機使用證之農機數量)" sheetId="35" r:id="rId12"/>
    <sheet name="統計資料背景說明(推行社區發展工作概況)" sheetId="36" r:id="rId13"/>
    <sheet name="統計資料背景說明(治山防災整體治理工程)" sheetId="37" r:id="rId14"/>
    <sheet name="統計資料背景說明(環境保護預算)" sheetId="38" r:id="rId15"/>
    <sheet name="統計資料背景說明(環境保護決算)" sheetId="39" r:id="rId16"/>
    <sheet name="統計資料背景說明(辦理調解業務概況)" sheetId="40" r:id="rId17"/>
    <sheet name="統計資料背景說明(調解委員組織概況)" sheetId="41" r:id="rId18"/>
    <sheet name="統計資料背景說明(辦理調解方式概況)" sheetId="42" r:id="rId19"/>
    <sheet name="統計資料背景說明(公墓設施概況)" sheetId="43" r:id="rId20"/>
    <sheet name="統計資料背景說明(骨灰(骸)存放設施概況)" sheetId="44" r:id="rId21"/>
    <sheet name="統計資料背景說明(殯葬管理業務概況)" sheetId="45" r:id="rId22"/>
    <sheet name="統計資料背景說明(殯儀館設施概況)" sheetId="46" r:id="rId23"/>
    <sheet name="統計資料背景說明(火化場設施概況)" sheetId="47" r:id="rId24"/>
    <sheet name="112年11月公庫收支月報" sheetId="49" r:id="rId25"/>
    <sheet name="112年12月公庫收支月報" sheetId="60" r:id="rId26"/>
    <sheet name="113年1月公庫收支月 報" sheetId="68" r:id="rId27"/>
    <sheet name="113年2月公庫收支月報" sheetId="75" r:id="rId28"/>
    <sheet name="113年3月公庫收支月報" sheetId="77" r:id="rId29"/>
    <sheet name="113年4月公庫收支月報" sheetId="83" r:id="rId30"/>
    <sheet name="113年5月公庫收支月報" sheetId="87" r:id="rId31"/>
    <sheet name="113年6月公庫收支月報" sheetId="95" r:id="rId32"/>
    <sheet name="113年7月公庫收支月報" sheetId="96" r:id="rId33"/>
    <sheet name="113年8月公庫收支月報" sheetId="107" r:id="rId34"/>
    <sheet name="113年9月公庫收支月報" sheetId="110" r:id="rId35"/>
    <sheet name="113年10月公庫收支月報" sheetId="116" r:id="rId36"/>
    <sheet name="113年11月公庫收支月報" sheetId="123" r:id="rId37"/>
    <sheet name="112年第四季獨居老人" sheetId="62" r:id="rId38"/>
    <sheet name="113年第一季獨居老人" sheetId="86" r:id="rId39"/>
    <sheet name="113年第二季獨居老人" sheetId="106" r:id="rId40"/>
    <sheet name="113年第三季獨居老人" sheetId="117" r:id="rId41"/>
    <sheet name="112年第四季推行社區發展工作概況" sheetId="63" r:id="rId42"/>
    <sheet name="治山防災整體治理工程" sheetId="76" r:id="rId43"/>
    <sheet name="農跟土地面積年報" sheetId="50" r:id="rId44"/>
    <sheet name="有效農機使用證之農機數量" sheetId="52" r:id="rId45"/>
    <sheet name="112年11月資源回收成果月報" sheetId="54" r:id="rId46"/>
    <sheet name="112年12月資源回收成果月報" sheetId="55" r:id="rId47"/>
    <sheet name="113年1月資源回收成果月報" sheetId="69" r:id="rId48"/>
    <sheet name="113年2月資源回收成果月報" sheetId="73" r:id="rId49"/>
    <sheet name="113年3月資源回收成果月報" sheetId="78" r:id="rId50"/>
    <sheet name="113年4月資源回收成果月報" sheetId="84" r:id="rId51"/>
    <sheet name="113年5月資源回收成果月報" sheetId="89" r:id="rId52"/>
    <sheet name="113年6月資源回收成果月報" sheetId="102" r:id="rId53"/>
    <sheet name="113年7月資源回收成果月報" sheetId="103" r:id="rId54"/>
    <sheet name="113年8月資源回收成果月報" sheetId="109" r:id="rId55"/>
    <sheet name="113年9月資源回收成果月報" sheetId="115" r:id="rId56"/>
    <sheet name="113年10月資源回收成果月報" sheetId="120" r:id="rId57"/>
    <sheet name="113年11月資源回收成果月報" sheetId="121" r:id="rId58"/>
    <sheet name="112年11月垃圾及廚餘月報" sheetId="51" r:id="rId59"/>
    <sheet name="112年12月垃圾及廚餘月報" sheetId="53" r:id="rId60"/>
    <sheet name="113年1月垃圾及廚餘月報" sheetId="70" r:id="rId61"/>
    <sheet name="113年2月垃圾及廚餘月報" sheetId="72" r:id="rId62"/>
    <sheet name="113年3月垃圾及廚餘月報" sheetId="79" r:id="rId63"/>
    <sheet name="113年4月垃圾及廚餘月報" sheetId="85" r:id="rId64"/>
    <sheet name="113年5月垃圾及廚餘月報" sheetId="88" r:id="rId65"/>
    <sheet name="113年6月垃圾及廚餘月報" sheetId="100" r:id="rId66"/>
    <sheet name="113年7月垃圾及廚餘月報" sheetId="101" r:id="rId67"/>
    <sheet name="113年8月垃圾及廚餘月報" sheetId="108" r:id="rId68"/>
    <sheet name="113年9月垃圾及廚餘月報" sheetId="114" r:id="rId69"/>
    <sheet name="113年10月垃圾及廚餘月報" sheetId="118" r:id="rId70"/>
    <sheet name="113年11月垃圾及廚餘月報" sheetId="119" r:id="rId71"/>
    <sheet name="垃圾處理場及垃圾回收車輛統計(112下半年)" sheetId="59" r:id="rId72"/>
    <sheet name="垃圾處理及垃圾回收車輛統計(113上半年)" sheetId="104" r:id="rId73"/>
    <sheet name="環保人員概況(112下半年)" sheetId="64" r:id="rId74"/>
    <sheet name="環保人員概況(113上半年)" sheetId="105" r:id="rId75"/>
    <sheet name="環境保護預算概況" sheetId="71" r:id="rId76"/>
    <sheet name="環境保護決算概況" sheetId="74" r:id="rId77"/>
    <sheet name="辦理調解業務概況" sheetId="56" r:id="rId78"/>
    <sheet name="調解委員會組織概況" sheetId="57" r:id="rId79"/>
    <sheet name="辦理調解方式概況" sheetId="58" r:id="rId80"/>
    <sheet name="公墓設施概況" sheetId="90" r:id="rId81"/>
    <sheet name="骨灰骸存放設施概況" sheetId="91" r:id="rId82"/>
    <sheet name="殯葬管理業概況" sheetId="92" r:id="rId83"/>
    <sheet name="殯儀館設施概況" sheetId="93" r:id="rId84"/>
    <sheet name="火化場設施概況" sheetId="94" r:id="rId85"/>
    <sheet name="112年第四季路邊停車位概況" sheetId="65" r:id="rId86"/>
    <sheet name="113年第一季路邊停車位概況" sheetId="80" r:id="rId87"/>
    <sheet name="113年第二季路邊停車位概況" sheetId="97" r:id="rId88"/>
    <sheet name="113年第三季路邊停車位概況" sheetId="111" r:id="rId89"/>
    <sheet name="112年第四季路邊身障專用停車位" sheetId="66" r:id="rId90"/>
    <sheet name="113第一季路邊身障專用停車位" sheetId="81" r:id="rId91"/>
    <sheet name="113年第二季路邊身障專用停車位" sheetId="99" r:id="rId92"/>
    <sheet name="113年第三季路邊身障專用停車位" sheetId="112" r:id="rId93"/>
    <sheet name="112年第四季區內露外身心障礙者專用停車位" sheetId="67" r:id="rId94"/>
    <sheet name="113年第一季區內路外身障者專用停車位" sheetId="82" r:id="rId95"/>
    <sheet name="113年第二季區內路外身障專用停車位" sheetId="98" r:id="rId96"/>
    <sheet name="113年第三季區內路外身障專用停車位" sheetId="113" r:id="rId97"/>
  </sheets>
  <externalReferences>
    <externalReference r:id="rId98"/>
    <externalReference r:id="rId99"/>
    <externalReference r:id="rId10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22" i="121" l="1"/>
  <c r="BE22" i="121"/>
  <c r="BD22" i="121"/>
  <c r="AW22" i="121" s="1"/>
  <c r="BC22" i="121"/>
  <c r="BB22" i="121"/>
  <c r="BA22" i="121"/>
  <c r="AZ22" i="121"/>
  <c r="AY22" i="121"/>
  <c r="AX22" i="121"/>
  <c r="AV22" i="121" s="1"/>
  <c r="AF22" i="121"/>
  <c r="J22" i="121" s="1"/>
  <c r="C22" i="121" s="1"/>
  <c r="BF21" i="121"/>
  <c r="BF19" i="121" s="1"/>
  <c r="BE21" i="121"/>
  <c r="BD21" i="121"/>
  <c r="BC21" i="121"/>
  <c r="BC19" i="121" s="1"/>
  <c r="BB21" i="121"/>
  <c r="BA21" i="121"/>
  <c r="AZ21" i="121"/>
  <c r="AZ19" i="121" s="1"/>
  <c r="AY21" i="121"/>
  <c r="AV21" i="121" s="1"/>
  <c r="AX21" i="121"/>
  <c r="AF21" i="121"/>
  <c r="J21" i="121"/>
  <c r="C21" i="121" s="1"/>
  <c r="BF20" i="121"/>
  <c r="BE20" i="121"/>
  <c r="AW20" i="121" s="1"/>
  <c r="BD20" i="121"/>
  <c r="BC20" i="121"/>
  <c r="BB20" i="121"/>
  <c r="BB19" i="121" s="1"/>
  <c r="BA20" i="121"/>
  <c r="AZ20" i="121"/>
  <c r="AY20" i="121"/>
  <c r="AY19" i="121" s="1"/>
  <c r="AX20" i="121"/>
  <c r="AV20" i="121"/>
  <c r="AF20" i="121"/>
  <c r="AF19" i="121" s="1"/>
  <c r="J19" i="121" s="1"/>
  <c r="BD19" i="121"/>
  <c r="BA19" i="121"/>
  <c r="AX19" i="121"/>
  <c r="AT19" i="121"/>
  <c r="AS19" i="121"/>
  <c r="AR19" i="121"/>
  <c r="AQ19" i="121"/>
  <c r="AP19" i="121"/>
  <c r="AO19" i="121"/>
  <c r="AN19" i="121"/>
  <c r="AM19" i="121"/>
  <c r="AL19" i="121"/>
  <c r="AJ19" i="121"/>
  <c r="AI19" i="121"/>
  <c r="AH19" i="121"/>
  <c r="AG19" i="121"/>
  <c r="AD19" i="121"/>
  <c r="AC19" i="121"/>
  <c r="AB19" i="121"/>
  <c r="AA19" i="121"/>
  <c r="Z19" i="121"/>
  <c r="Y19" i="121"/>
  <c r="X19" i="121"/>
  <c r="W19" i="121"/>
  <c r="V19" i="121"/>
  <c r="U19" i="121"/>
  <c r="T19" i="121"/>
  <c r="S19" i="121"/>
  <c r="R19" i="121"/>
  <c r="Q19" i="121"/>
  <c r="P19" i="121"/>
  <c r="O19" i="121"/>
  <c r="N19" i="121"/>
  <c r="M19" i="121"/>
  <c r="L19" i="121"/>
  <c r="K19" i="121"/>
  <c r="I19" i="121"/>
  <c r="H19" i="121"/>
  <c r="G19" i="121"/>
  <c r="F19" i="121"/>
  <c r="E19" i="121"/>
  <c r="D19" i="121"/>
  <c r="C19" i="121" s="1"/>
  <c r="BF18" i="121"/>
  <c r="BE18" i="121"/>
  <c r="BD18" i="121"/>
  <c r="BC18" i="121"/>
  <c r="AW18" i="121" s="1"/>
  <c r="BB18" i="121"/>
  <c r="BA18" i="121"/>
  <c r="AZ18" i="121"/>
  <c r="AV18" i="121" s="1"/>
  <c r="AY18" i="121"/>
  <c r="AX18" i="121"/>
  <c r="AF18" i="121"/>
  <c r="J18" i="121"/>
  <c r="C18" i="121" s="1"/>
  <c r="BF17" i="121"/>
  <c r="BE17" i="121"/>
  <c r="BD17" i="121"/>
  <c r="AW17" i="121" s="1"/>
  <c r="BC17" i="121"/>
  <c r="BB17" i="121"/>
  <c r="BA17" i="121"/>
  <c r="AZ17" i="121"/>
  <c r="AY17" i="121"/>
  <c r="AV17" i="121" s="1"/>
  <c r="AX17" i="121"/>
  <c r="AF17" i="121"/>
  <c r="J17" i="121"/>
  <c r="C17" i="121"/>
  <c r="BF16" i="121"/>
  <c r="BE16" i="121"/>
  <c r="BD16" i="121"/>
  <c r="AW16" i="121" s="1"/>
  <c r="BC16" i="121"/>
  <c r="BB16" i="121"/>
  <c r="BA16" i="121"/>
  <c r="BA14" i="121" s="1"/>
  <c r="AZ16" i="121"/>
  <c r="AY16" i="121"/>
  <c r="AX16" i="121"/>
  <c r="AV16" i="121" s="1"/>
  <c r="AF16" i="121"/>
  <c r="AF14" i="121" s="1"/>
  <c r="J14" i="121" s="1"/>
  <c r="BF15" i="121"/>
  <c r="BF14" i="121" s="1"/>
  <c r="BE15" i="121"/>
  <c r="BD15" i="121"/>
  <c r="BC15" i="121"/>
  <c r="BC14" i="121" s="1"/>
  <c r="BB15" i="121"/>
  <c r="BA15" i="121"/>
  <c r="AZ15" i="121"/>
  <c r="AZ14" i="121" s="1"/>
  <c r="AY15" i="121"/>
  <c r="AX15" i="121"/>
  <c r="AW15" i="121"/>
  <c r="AF15" i="121"/>
  <c r="J15" i="121"/>
  <c r="C15" i="121" s="1"/>
  <c r="BE14" i="121"/>
  <c r="BB14" i="121"/>
  <c r="AY14" i="121"/>
  <c r="AT14" i="121"/>
  <c r="AS14" i="121"/>
  <c r="AR14" i="121"/>
  <c r="AQ14" i="121"/>
  <c r="AP14" i="121"/>
  <c r="AO14" i="121"/>
  <c r="AN14" i="121"/>
  <c r="AM14" i="121"/>
  <c r="AL14" i="121"/>
  <c r="AJ14" i="121"/>
  <c r="AI14" i="121"/>
  <c r="AH14" i="121"/>
  <c r="AG14" i="121"/>
  <c r="AD14" i="121"/>
  <c r="AC14" i="121"/>
  <c r="AB14" i="121"/>
  <c r="AA14" i="121"/>
  <c r="Z14" i="121"/>
  <c r="Y14" i="121"/>
  <c r="X14" i="121"/>
  <c r="W14" i="121"/>
  <c r="V14" i="121"/>
  <c r="U14" i="121"/>
  <c r="T14" i="121"/>
  <c r="S14" i="121"/>
  <c r="R14" i="121"/>
  <c r="Q14" i="121"/>
  <c r="P14" i="121"/>
  <c r="O14" i="121"/>
  <c r="N14" i="121"/>
  <c r="M14" i="121"/>
  <c r="L14" i="121"/>
  <c r="K14" i="121"/>
  <c r="I14" i="121"/>
  <c r="H14" i="121"/>
  <c r="G14" i="121"/>
  <c r="F14" i="121"/>
  <c r="C14" i="121" s="1"/>
  <c r="E14" i="121"/>
  <c r="D14" i="121"/>
  <c r="BF13" i="121"/>
  <c r="BE13" i="121"/>
  <c r="BD13" i="121"/>
  <c r="AW13" i="121" s="1"/>
  <c r="BC13" i="121"/>
  <c r="BB13" i="121"/>
  <c r="BA13" i="121"/>
  <c r="AZ13" i="121"/>
  <c r="AY13" i="121"/>
  <c r="AX13" i="121"/>
  <c r="AV13" i="121" s="1"/>
  <c r="AF13" i="121"/>
  <c r="J13" i="121" s="1"/>
  <c r="C13" i="121" s="1"/>
  <c r="BF12" i="121"/>
  <c r="AW12" i="121" s="1"/>
  <c r="BE12" i="121"/>
  <c r="BD12" i="121"/>
  <c r="BC12" i="121"/>
  <c r="BB12" i="121"/>
  <c r="BA12" i="121"/>
  <c r="AZ12" i="121"/>
  <c r="AY12" i="121"/>
  <c r="AV12" i="121" s="1"/>
  <c r="AX12" i="121"/>
  <c r="AF12" i="121"/>
  <c r="J12" i="121"/>
  <c r="C12" i="121" s="1"/>
  <c r="BF11" i="121"/>
  <c r="BE11" i="121"/>
  <c r="AW11" i="121" s="1"/>
  <c r="BD11" i="121"/>
  <c r="BC11" i="121"/>
  <c r="BB11" i="121"/>
  <c r="BA11" i="121"/>
  <c r="AZ11" i="121"/>
  <c r="AY11" i="121"/>
  <c r="AX11" i="121"/>
  <c r="AV11" i="121"/>
  <c r="AF11" i="121"/>
  <c r="J11" i="121" s="1"/>
  <c r="C11" i="121" s="1"/>
  <c r="BF10" i="121"/>
  <c r="BE10" i="121"/>
  <c r="BD10" i="121"/>
  <c r="BD8" i="121" s="1"/>
  <c r="BC10" i="121"/>
  <c r="BB10" i="121"/>
  <c r="BA10" i="121"/>
  <c r="BA8" i="121" s="1"/>
  <c r="AZ10" i="121"/>
  <c r="AY10" i="121"/>
  <c r="AX10" i="121"/>
  <c r="AX8" i="121" s="1"/>
  <c r="AV8" i="121" s="1"/>
  <c r="AF10" i="121"/>
  <c r="J10" i="121" s="1"/>
  <c r="C10" i="121" s="1"/>
  <c r="BF9" i="121"/>
  <c r="BF8" i="121" s="1"/>
  <c r="BE9" i="121"/>
  <c r="BD9" i="121"/>
  <c r="BC9" i="121"/>
  <c r="BC8" i="121" s="1"/>
  <c r="BB9" i="121"/>
  <c r="BA9" i="121"/>
  <c r="AZ9" i="121"/>
  <c r="AZ8" i="121" s="1"/>
  <c r="AY9" i="121"/>
  <c r="AV9" i="121" s="1"/>
  <c r="AX9" i="121"/>
  <c r="AF9" i="121"/>
  <c r="AF8" i="121" s="1"/>
  <c r="J8" i="121" s="1"/>
  <c r="C8" i="121" s="1"/>
  <c r="J9" i="121"/>
  <c r="C9" i="121" s="1"/>
  <c r="BE8" i="121"/>
  <c r="BB8" i="121"/>
  <c r="AY8" i="121"/>
  <c r="AT8" i="121"/>
  <c r="AS8" i="121"/>
  <c r="AR8" i="121"/>
  <c r="AQ8" i="121"/>
  <c r="AP8" i="121"/>
  <c r="AO8" i="121"/>
  <c r="AN8" i="121"/>
  <c r="AM8" i="121"/>
  <c r="AL8" i="121"/>
  <c r="AJ8" i="121"/>
  <c r="AI8" i="121"/>
  <c r="AH8" i="121"/>
  <c r="AG8" i="121"/>
  <c r="AD8" i="121"/>
  <c r="AC8" i="121"/>
  <c r="AB8" i="121"/>
  <c r="AA8" i="121"/>
  <c r="Z8" i="121"/>
  <c r="Y8" i="121"/>
  <c r="X8" i="121"/>
  <c r="W8" i="121"/>
  <c r="V8" i="121"/>
  <c r="U8" i="121"/>
  <c r="T8" i="121"/>
  <c r="S8" i="121"/>
  <c r="R8" i="121"/>
  <c r="Q8" i="121"/>
  <c r="P8" i="121"/>
  <c r="O8" i="121"/>
  <c r="N8" i="121"/>
  <c r="M8" i="121"/>
  <c r="L8" i="121"/>
  <c r="K8" i="121"/>
  <c r="I8" i="121"/>
  <c r="H8" i="121"/>
  <c r="G8" i="121"/>
  <c r="F8" i="121"/>
  <c r="E8" i="121"/>
  <c r="D8" i="121"/>
  <c r="BF7" i="121"/>
  <c r="BE7" i="121"/>
  <c r="BD7" i="121"/>
  <c r="AW7" i="121" s="1"/>
  <c r="BC7" i="121"/>
  <c r="BB7" i="121"/>
  <c r="BA7" i="121"/>
  <c r="BA5" i="121" s="1"/>
  <c r="BA4" i="121" s="1"/>
  <c r="AZ7" i="121"/>
  <c r="AY7" i="121"/>
  <c r="AX7" i="121"/>
  <c r="AV7" i="121" s="1"/>
  <c r="AF7" i="121"/>
  <c r="AF5" i="121" s="1"/>
  <c r="BF6" i="121"/>
  <c r="BF5" i="121" s="1"/>
  <c r="BF4" i="121" s="1"/>
  <c r="BE6" i="121"/>
  <c r="BD6" i="121"/>
  <c r="BC6" i="121"/>
  <c r="BC5" i="121" s="1"/>
  <c r="BB6" i="121"/>
  <c r="BA6" i="121"/>
  <c r="AZ6" i="121"/>
  <c r="AZ5" i="121" s="1"/>
  <c r="AZ4" i="121" s="1"/>
  <c r="AY6" i="121"/>
  <c r="AX6" i="121"/>
  <c r="AW6" i="121"/>
  <c r="AF6" i="121"/>
  <c r="J6" i="121"/>
  <c r="C6" i="121" s="1"/>
  <c r="BE5" i="121"/>
  <c r="BB5" i="121"/>
  <c r="BB4" i="121" s="1"/>
  <c r="AY5" i="121"/>
  <c r="AY4" i="121" s="1"/>
  <c r="AT5" i="121"/>
  <c r="AS5" i="121"/>
  <c r="AS4" i="121" s="1"/>
  <c r="AR5" i="121"/>
  <c r="AR4" i="121" s="1"/>
  <c r="AQ5" i="121"/>
  <c r="AP5" i="121"/>
  <c r="AO5" i="121"/>
  <c r="AO4" i="121" s="1"/>
  <c r="AN5" i="121"/>
  <c r="AM5" i="121"/>
  <c r="AM4" i="121" s="1"/>
  <c r="AL5" i="121"/>
  <c r="AL4" i="121" s="1"/>
  <c r="AJ5" i="121"/>
  <c r="AI5" i="121"/>
  <c r="AH5" i="121"/>
  <c r="AH4" i="121" s="1"/>
  <c r="AG5" i="121"/>
  <c r="AD5" i="121"/>
  <c r="AD4" i="121" s="1"/>
  <c r="AC5" i="121"/>
  <c r="AB5" i="121"/>
  <c r="AA5" i="121"/>
  <c r="AA4" i="121" s="1"/>
  <c r="Z5" i="121"/>
  <c r="Y5" i="121"/>
  <c r="Y4" i="121" s="1"/>
  <c r="X5" i="121"/>
  <c r="X4" i="121" s="1"/>
  <c r="W5" i="121"/>
  <c r="V5" i="121"/>
  <c r="U5" i="121"/>
  <c r="U4" i="121" s="1"/>
  <c r="T5" i="121"/>
  <c r="S5" i="121"/>
  <c r="S4" i="121" s="1"/>
  <c r="R5" i="121"/>
  <c r="R4" i="121" s="1"/>
  <c r="Q5" i="121"/>
  <c r="P5" i="121"/>
  <c r="O5" i="121"/>
  <c r="O4" i="121" s="1"/>
  <c r="N5" i="121"/>
  <c r="M5" i="121"/>
  <c r="M4" i="121" s="1"/>
  <c r="L5" i="121"/>
  <c r="L4" i="121" s="1"/>
  <c r="K5" i="121"/>
  <c r="I5" i="121"/>
  <c r="I4" i="121" s="1"/>
  <c r="H5" i="121"/>
  <c r="G5" i="121"/>
  <c r="G4" i="121" s="1"/>
  <c r="F5" i="121"/>
  <c r="F4" i="121" s="1"/>
  <c r="E5" i="121"/>
  <c r="D5" i="121"/>
  <c r="AT4" i="121"/>
  <c r="AQ4" i="121"/>
  <c r="AP4" i="121"/>
  <c r="AN4" i="121"/>
  <c r="AJ4" i="121"/>
  <c r="AI4" i="121"/>
  <c r="AG4" i="121"/>
  <c r="AC4" i="121"/>
  <c r="AB4" i="121"/>
  <c r="Z4" i="121"/>
  <c r="W4" i="121"/>
  <c r="V4" i="121"/>
  <c r="T4" i="121"/>
  <c r="Q4" i="121"/>
  <c r="P4" i="121"/>
  <c r="N4" i="121"/>
  <c r="K4" i="121"/>
  <c r="H4" i="121"/>
  <c r="E4" i="121"/>
  <c r="D4" i="121"/>
  <c r="AW8" i="121" l="1"/>
  <c r="AF4" i="121"/>
  <c r="J4" i="121" s="1"/>
  <c r="J5" i="121"/>
  <c r="BC4" i="121"/>
  <c r="AW5" i="121"/>
  <c r="AV19" i="121"/>
  <c r="C4" i="121"/>
  <c r="AW21" i="121"/>
  <c r="C5" i="121"/>
  <c r="AW9" i="121"/>
  <c r="AV10" i="121"/>
  <c r="J20" i="121"/>
  <c r="C20" i="121" s="1"/>
  <c r="AX5" i="121"/>
  <c r="BD5" i="121"/>
  <c r="AV6" i="121"/>
  <c r="J7" i="121"/>
  <c r="C7" i="121" s="1"/>
  <c r="AW10" i="121"/>
  <c r="AX14" i="121"/>
  <c r="AV14" i="121" s="1"/>
  <c r="BD14" i="121"/>
  <c r="AW14" i="121" s="1"/>
  <c r="AV15" i="121"/>
  <c r="J16" i="121"/>
  <c r="C16" i="121" s="1"/>
  <c r="BE19" i="121"/>
  <c r="AW19" i="121" s="1"/>
  <c r="AX4" i="121" l="1"/>
  <c r="AV4" i="121" s="1"/>
  <c r="AV5" i="121"/>
  <c r="BE4" i="121"/>
  <c r="AW4" i="121" s="1"/>
  <c r="BD4" i="121"/>
  <c r="BF22" i="120" l="1"/>
  <c r="BE22" i="120"/>
  <c r="BD22" i="120"/>
  <c r="BC22" i="120"/>
  <c r="BB22" i="120"/>
  <c r="BA22" i="120"/>
  <c r="AZ22" i="120"/>
  <c r="AY22" i="120"/>
  <c r="AX22" i="120"/>
  <c r="AV22" i="120" s="1"/>
  <c r="AW22" i="120"/>
  <c r="AF22" i="120"/>
  <c r="J22" i="120"/>
  <c r="C22" i="120" s="1"/>
  <c r="BF21" i="120"/>
  <c r="BE21" i="120"/>
  <c r="AW21" i="120" s="1"/>
  <c r="BD21" i="120"/>
  <c r="BC21" i="120"/>
  <c r="BB21" i="120"/>
  <c r="BA21" i="120"/>
  <c r="AZ21" i="120"/>
  <c r="AY21" i="120"/>
  <c r="AV21" i="120" s="1"/>
  <c r="AX21" i="120"/>
  <c r="AF21" i="120"/>
  <c r="J21" i="120"/>
  <c r="C21" i="120"/>
  <c r="BF20" i="120"/>
  <c r="BE20" i="120"/>
  <c r="AW20" i="120" s="1"/>
  <c r="BD20" i="120"/>
  <c r="BD19" i="120" s="1"/>
  <c r="BC20" i="120"/>
  <c r="BB20" i="120"/>
  <c r="BA20" i="120"/>
  <c r="BA19" i="120" s="1"/>
  <c r="AZ20" i="120"/>
  <c r="AY20" i="120"/>
  <c r="AY19" i="120" s="1"/>
  <c r="AX20" i="120"/>
  <c r="AV20" i="120" s="1"/>
  <c r="AF20" i="120"/>
  <c r="AF19" i="120" s="1"/>
  <c r="J19" i="120" s="1"/>
  <c r="C19" i="120" s="1"/>
  <c r="J20" i="120"/>
  <c r="C20" i="120" s="1"/>
  <c r="BF19" i="120"/>
  <c r="BC19" i="120"/>
  <c r="BB19" i="120"/>
  <c r="AZ19" i="120"/>
  <c r="AT19" i="120"/>
  <c r="AS19" i="120"/>
  <c r="AR19" i="120"/>
  <c r="AQ19" i="120"/>
  <c r="AP19" i="120"/>
  <c r="AO19" i="120"/>
  <c r="AN19" i="120"/>
  <c r="AM19" i="120"/>
  <c r="AL19" i="120"/>
  <c r="AJ19" i="120"/>
  <c r="AI19" i="120"/>
  <c r="AH19" i="120"/>
  <c r="AG19" i="120"/>
  <c r="AD19" i="120"/>
  <c r="AC19" i="120"/>
  <c r="AB19" i="120"/>
  <c r="AA19" i="120"/>
  <c r="Z19" i="120"/>
  <c r="Y19" i="120"/>
  <c r="X19" i="120"/>
  <c r="W19" i="120"/>
  <c r="V19" i="120"/>
  <c r="U19" i="120"/>
  <c r="T19" i="120"/>
  <c r="S19" i="120"/>
  <c r="R19" i="120"/>
  <c r="Q19" i="120"/>
  <c r="P19" i="120"/>
  <c r="O19" i="120"/>
  <c r="N19" i="120"/>
  <c r="M19" i="120"/>
  <c r="L19" i="120"/>
  <c r="K19" i="120"/>
  <c r="I19" i="120"/>
  <c r="H19" i="120"/>
  <c r="G19" i="120"/>
  <c r="F19" i="120"/>
  <c r="E19" i="120"/>
  <c r="D19" i="120"/>
  <c r="BF18" i="120"/>
  <c r="AW18" i="120" s="1"/>
  <c r="BE18" i="120"/>
  <c r="BD18" i="120"/>
  <c r="BC18" i="120"/>
  <c r="BB18" i="120"/>
  <c r="BA18" i="120"/>
  <c r="AV18" i="120" s="1"/>
  <c r="AZ18" i="120"/>
  <c r="AY18" i="120"/>
  <c r="AX18" i="120"/>
  <c r="AF18" i="120"/>
  <c r="J18" i="120" s="1"/>
  <c r="C18" i="120" s="1"/>
  <c r="BF17" i="120"/>
  <c r="BE17" i="120"/>
  <c r="BD17" i="120"/>
  <c r="BC17" i="120"/>
  <c r="BB17" i="120"/>
  <c r="BA17" i="120"/>
  <c r="AZ17" i="120"/>
  <c r="AY17" i="120"/>
  <c r="AX17" i="120"/>
  <c r="AV17" i="120" s="1"/>
  <c r="AW17" i="120"/>
  <c r="AF17" i="120"/>
  <c r="J17" i="120"/>
  <c r="C17" i="120"/>
  <c r="BF16" i="120"/>
  <c r="BE16" i="120"/>
  <c r="BE14" i="120" s="1"/>
  <c r="BD16" i="120"/>
  <c r="AW16" i="120" s="1"/>
  <c r="BC16" i="120"/>
  <c r="BB16" i="120"/>
  <c r="BA16" i="120"/>
  <c r="AZ16" i="120"/>
  <c r="AY16" i="120"/>
  <c r="AY14" i="120" s="1"/>
  <c r="AX16" i="120"/>
  <c r="AV16" i="120" s="1"/>
  <c r="AF16" i="120"/>
  <c r="J16" i="120"/>
  <c r="C16" i="120"/>
  <c r="BF15" i="120"/>
  <c r="BF14" i="120" s="1"/>
  <c r="BE15" i="120"/>
  <c r="BD15" i="120"/>
  <c r="BC15" i="120"/>
  <c r="BB15" i="120"/>
  <c r="BB14" i="120" s="1"/>
  <c r="BA15" i="120"/>
  <c r="BA14" i="120" s="1"/>
  <c r="AZ15" i="120"/>
  <c r="AZ14" i="120" s="1"/>
  <c r="AY15" i="120"/>
  <c r="AX15" i="120"/>
  <c r="AF15" i="120"/>
  <c r="AF14" i="120" s="1"/>
  <c r="J14" i="120" s="1"/>
  <c r="BD14" i="120"/>
  <c r="BC14" i="120"/>
  <c r="AX14" i="120"/>
  <c r="AT14" i="120"/>
  <c r="AS14" i="120"/>
  <c r="AR14" i="120"/>
  <c r="AQ14" i="120"/>
  <c r="AP14" i="120"/>
  <c r="AO14" i="120"/>
  <c r="AN14" i="120"/>
  <c r="AM14" i="120"/>
  <c r="AL14" i="120"/>
  <c r="AJ14" i="120"/>
  <c r="AI14" i="120"/>
  <c r="AH14" i="120"/>
  <c r="AG14" i="120"/>
  <c r="AD14" i="120"/>
  <c r="AC14" i="120"/>
  <c r="AB14" i="120"/>
  <c r="AA14" i="120"/>
  <c r="Z14" i="120"/>
  <c r="Y14" i="120"/>
  <c r="X14" i="120"/>
  <c r="W14" i="120"/>
  <c r="V14" i="120"/>
  <c r="U14" i="120"/>
  <c r="T14" i="120"/>
  <c r="S14" i="120"/>
  <c r="R14" i="120"/>
  <c r="Q14" i="120"/>
  <c r="P14" i="120"/>
  <c r="O14" i="120"/>
  <c r="N14" i="120"/>
  <c r="M14" i="120"/>
  <c r="L14" i="120"/>
  <c r="K14" i="120"/>
  <c r="I14" i="120"/>
  <c r="H14" i="120"/>
  <c r="G14" i="120"/>
  <c r="F14" i="120"/>
  <c r="E14" i="120"/>
  <c r="D14" i="120"/>
  <c r="C14" i="120" s="1"/>
  <c r="BF13" i="120"/>
  <c r="BE13" i="120"/>
  <c r="BD13" i="120"/>
  <c r="BC13" i="120"/>
  <c r="AW13" i="120" s="1"/>
  <c r="BB13" i="120"/>
  <c r="AV13" i="120" s="1"/>
  <c r="BA13" i="120"/>
  <c r="AZ13" i="120"/>
  <c r="AY13" i="120"/>
  <c r="AX13" i="120"/>
  <c r="AF13" i="120"/>
  <c r="J13" i="120" s="1"/>
  <c r="C13" i="120" s="1"/>
  <c r="BF12" i="120"/>
  <c r="BE12" i="120"/>
  <c r="BD12" i="120"/>
  <c r="AW12" i="120" s="1"/>
  <c r="BC12" i="120"/>
  <c r="BB12" i="120"/>
  <c r="BA12" i="120"/>
  <c r="AZ12" i="120"/>
  <c r="AY12" i="120"/>
  <c r="AX12" i="120"/>
  <c r="AV12" i="120" s="1"/>
  <c r="AF12" i="120"/>
  <c r="J12" i="120"/>
  <c r="C12" i="120"/>
  <c r="BF11" i="120"/>
  <c r="BE11" i="120"/>
  <c r="AW11" i="120" s="1"/>
  <c r="BD11" i="120"/>
  <c r="BC11" i="120"/>
  <c r="BB11" i="120"/>
  <c r="BA11" i="120"/>
  <c r="AZ11" i="120"/>
  <c r="AY11" i="120"/>
  <c r="AV11" i="120" s="1"/>
  <c r="AX11" i="120"/>
  <c r="AF11" i="120"/>
  <c r="J11" i="120"/>
  <c r="C11" i="120" s="1"/>
  <c r="BF10" i="120"/>
  <c r="BE10" i="120"/>
  <c r="BD10" i="120"/>
  <c r="BC10" i="120"/>
  <c r="BB10" i="120"/>
  <c r="BB8" i="120" s="1"/>
  <c r="BA10" i="120"/>
  <c r="AZ10" i="120"/>
  <c r="AY10" i="120"/>
  <c r="AX10" i="120"/>
  <c r="AW10" i="120"/>
  <c r="AF10" i="120"/>
  <c r="J10" i="120" s="1"/>
  <c r="C10" i="120" s="1"/>
  <c r="BF9" i="120"/>
  <c r="BE9" i="120"/>
  <c r="BE8" i="120" s="1"/>
  <c r="BD9" i="120"/>
  <c r="BD8" i="120" s="1"/>
  <c r="BC9" i="120"/>
  <c r="BC8" i="120" s="1"/>
  <c r="AW8" i="120" s="1"/>
  <c r="BB9" i="120"/>
  <c r="BA9" i="120"/>
  <c r="AZ9" i="120"/>
  <c r="AY9" i="120"/>
  <c r="AY8" i="120" s="1"/>
  <c r="AX9" i="120"/>
  <c r="AV9" i="120" s="1"/>
  <c r="AF9" i="120"/>
  <c r="J9" i="120"/>
  <c r="C9" i="120"/>
  <c r="BF8" i="120"/>
  <c r="BA8" i="120"/>
  <c r="AZ8" i="120"/>
  <c r="AT8" i="120"/>
  <c r="AT4" i="120" s="1"/>
  <c r="AS8" i="120"/>
  <c r="AR8" i="120"/>
  <c r="AQ8" i="120"/>
  <c r="AP8" i="120"/>
  <c r="AO8" i="120"/>
  <c r="AN8" i="120"/>
  <c r="AN4" i="120" s="1"/>
  <c r="AM8" i="120"/>
  <c r="AL8" i="120"/>
  <c r="AJ8" i="120"/>
  <c r="AI8" i="120"/>
  <c r="AH8" i="120"/>
  <c r="AG8" i="120"/>
  <c r="AG4" i="120" s="1"/>
  <c r="AF8" i="120"/>
  <c r="J8" i="120" s="1"/>
  <c r="AD8" i="120"/>
  <c r="AC8" i="120"/>
  <c r="AB8" i="120"/>
  <c r="AA8" i="120"/>
  <c r="Z8" i="120"/>
  <c r="Z4" i="120" s="1"/>
  <c r="Y8" i="120"/>
  <c r="X8" i="120"/>
  <c r="W8" i="120"/>
  <c r="V8" i="120"/>
  <c r="U8" i="120"/>
  <c r="T8" i="120"/>
  <c r="T4" i="120" s="1"/>
  <c r="S8" i="120"/>
  <c r="R8" i="120"/>
  <c r="Q8" i="120"/>
  <c r="P8" i="120"/>
  <c r="O8" i="120"/>
  <c r="N8" i="120"/>
  <c r="N4" i="120" s="1"/>
  <c r="M8" i="120"/>
  <c r="L8" i="120"/>
  <c r="K8" i="120"/>
  <c r="I8" i="120"/>
  <c r="H8" i="120"/>
  <c r="H4" i="120" s="1"/>
  <c r="G8" i="120"/>
  <c r="F8" i="120"/>
  <c r="C8" i="120" s="1"/>
  <c r="E8" i="120"/>
  <c r="D8" i="120"/>
  <c r="BF7" i="120"/>
  <c r="BE7" i="120"/>
  <c r="BE5" i="120" s="1"/>
  <c r="BD7" i="120"/>
  <c r="AW7" i="120" s="1"/>
  <c r="BC7" i="120"/>
  <c r="BB7" i="120"/>
  <c r="BA7" i="120"/>
  <c r="AZ7" i="120"/>
  <c r="AY7" i="120"/>
  <c r="AY5" i="120" s="1"/>
  <c r="AY4" i="120" s="1"/>
  <c r="AX7" i="120"/>
  <c r="AV7" i="120" s="1"/>
  <c r="AF7" i="120"/>
  <c r="J7" i="120"/>
  <c r="C7" i="120"/>
  <c r="BF6" i="120"/>
  <c r="BF5" i="120" s="1"/>
  <c r="BE6" i="120"/>
  <c r="BD6" i="120"/>
  <c r="BC6" i="120"/>
  <c r="AW6" i="120" s="1"/>
  <c r="BB6" i="120"/>
  <c r="BB5" i="120" s="1"/>
  <c r="BA6" i="120"/>
  <c r="BA5" i="120" s="1"/>
  <c r="BA4" i="120" s="1"/>
  <c r="AZ6" i="120"/>
  <c r="AZ5" i="120" s="1"/>
  <c r="AY6" i="120"/>
  <c r="AX6" i="120"/>
  <c r="AF6" i="120"/>
  <c r="AF5" i="120" s="1"/>
  <c r="BD5" i="120"/>
  <c r="BC5" i="120"/>
  <c r="AX5" i="120"/>
  <c r="AT5" i="120"/>
  <c r="AS5" i="120"/>
  <c r="AS4" i="120" s="1"/>
  <c r="AR5" i="120"/>
  <c r="AR4" i="120" s="1"/>
  <c r="AQ5" i="120"/>
  <c r="AQ4" i="120" s="1"/>
  <c r="AP5" i="120"/>
  <c r="AP4" i="120" s="1"/>
  <c r="AO5" i="120"/>
  <c r="AN5" i="120"/>
  <c r="AM5" i="120"/>
  <c r="AM4" i="120" s="1"/>
  <c r="AL5" i="120"/>
  <c r="AL4" i="120" s="1"/>
  <c r="AJ5" i="120"/>
  <c r="AJ4" i="120" s="1"/>
  <c r="AI5" i="120"/>
  <c r="AI4" i="120" s="1"/>
  <c r="AH5" i="120"/>
  <c r="AG5" i="120"/>
  <c r="AD5" i="120"/>
  <c r="AD4" i="120" s="1"/>
  <c r="AC5" i="120"/>
  <c r="AC4" i="120" s="1"/>
  <c r="AB5" i="120"/>
  <c r="AB4" i="120" s="1"/>
  <c r="AA5" i="120"/>
  <c r="Z5" i="120"/>
  <c r="Y5" i="120"/>
  <c r="Y4" i="120" s="1"/>
  <c r="X5" i="120"/>
  <c r="X4" i="120" s="1"/>
  <c r="W5" i="120"/>
  <c r="W4" i="120" s="1"/>
  <c r="V5" i="120"/>
  <c r="V4" i="120" s="1"/>
  <c r="U5" i="120"/>
  <c r="T5" i="120"/>
  <c r="S5" i="120"/>
  <c r="S4" i="120" s="1"/>
  <c r="R5" i="120"/>
  <c r="R4" i="120" s="1"/>
  <c r="Q5" i="120"/>
  <c r="Q4" i="120" s="1"/>
  <c r="P5" i="120"/>
  <c r="P4" i="120" s="1"/>
  <c r="O5" i="120"/>
  <c r="N5" i="120"/>
  <c r="M5" i="120"/>
  <c r="M4" i="120" s="1"/>
  <c r="L5" i="120"/>
  <c r="L4" i="120" s="1"/>
  <c r="K5" i="120"/>
  <c r="K4" i="120" s="1"/>
  <c r="I5" i="120"/>
  <c r="H5" i="120"/>
  <c r="G5" i="120"/>
  <c r="G4" i="120" s="1"/>
  <c r="F5" i="120"/>
  <c r="F4" i="120" s="1"/>
  <c r="E5" i="120"/>
  <c r="E4" i="120" s="1"/>
  <c r="D5" i="120"/>
  <c r="D4" i="120" s="1"/>
  <c r="AO4" i="120"/>
  <c r="AH4" i="120"/>
  <c r="AA4" i="120"/>
  <c r="U4" i="120"/>
  <c r="O4" i="120"/>
  <c r="I4" i="120"/>
  <c r="BC4" i="120" l="1"/>
  <c r="AV14" i="120"/>
  <c r="BD4" i="120"/>
  <c r="BB4" i="120"/>
  <c r="AF4" i="120"/>
  <c r="J4" i="120" s="1"/>
  <c r="C4" i="120" s="1"/>
  <c r="J5" i="120"/>
  <c r="BE4" i="120"/>
  <c r="AW5" i="120"/>
  <c r="AZ4" i="120"/>
  <c r="BF4" i="120"/>
  <c r="AW14" i="120"/>
  <c r="C5" i="120"/>
  <c r="AV5" i="120"/>
  <c r="J6" i="120"/>
  <c r="C6" i="120" s="1"/>
  <c r="AW9" i="120"/>
  <c r="J15" i="120"/>
  <c r="C15" i="120" s="1"/>
  <c r="AV15" i="120"/>
  <c r="AV10" i="120"/>
  <c r="AV6" i="120"/>
  <c r="AW15" i="120"/>
  <c r="AX19" i="120"/>
  <c r="AV19" i="120" s="1"/>
  <c r="BE19" i="120"/>
  <c r="AW19" i="120" s="1"/>
  <c r="AX8" i="120"/>
  <c r="AV8" i="120" s="1"/>
  <c r="AX4" i="120" l="1"/>
  <c r="AV4" i="120" s="1"/>
  <c r="AW4" i="120"/>
  <c r="BF22" i="115" l="1"/>
  <c r="BE22" i="115"/>
  <c r="BD22" i="115"/>
  <c r="AW22" i="115" s="1"/>
  <c r="BC22" i="115"/>
  <c r="BB22" i="115"/>
  <c r="BA22" i="115"/>
  <c r="AZ22" i="115"/>
  <c r="AZ19" i="115" s="1"/>
  <c r="AY22" i="115"/>
  <c r="AX22" i="115"/>
  <c r="AV22" i="115" s="1"/>
  <c r="AF22" i="115"/>
  <c r="J22" i="115" s="1"/>
  <c r="C22" i="115" s="1"/>
  <c r="BF21" i="115"/>
  <c r="BE21" i="115"/>
  <c r="BD21" i="115"/>
  <c r="BC21" i="115"/>
  <c r="BC19" i="115" s="1"/>
  <c r="BB21" i="115"/>
  <c r="BA21" i="115"/>
  <c r="AZ21" i="115"/>
  <c r="AY21" i="115"/>
  <c r="AX21" i="115"/>
  <c r="AV21" i="115" s="1"/>
  <c r="AW21" i="115"/>
  <c r="AF21" i="115"/>
  <c r="J21" i="115" s="1"/>
  <c r="C21" i="115" s="1"/>
  <c r="BF20" i="115"/>
  <c r="BE20" i="115"/>
  <c r="BD20" i="115"/>
  <c r="BC20" i="115"/>
  <c r="BB20" i="115"/>
  <c r="BB19" i="115" s="1"/>
  <c r="BA20" i="115"/>
  <c r="BA19" i="115" s="1"/>
  <c r="AZ20" i="115"/>
  <c r="AY20" i="115"/>
  <c r="AX20" i="115"/>
  <c r="AF20" i="115"/>
  <c r="AF19" i="115" s="1"/>
  <c r="J19" i="115" s="1"/>
  <c r="BF19" i="115"/>
  <c r="AT19" i="115"/>
  <c r="AS19" i="115"/>
  <c r="AR19" i="115"/>
  <c r="AQ19" i="115"/>
  <c r="AP19" i="115"/>
  <c r="AO19" i="115"/>
  <c r="AN19" i="115"/>
  <c r="AM19" i="115"/>
  <c r="AL19" i="115"/>
  <c r="AJ19" i="115"/>
  <c r="AI19" i="115"/>
  <c r="AH19" i="115"/>
  <c r="AG19" i="115"/>
  <c r="AD19" i="115"/>
  <c r="AC19" i="115"/>
  <c r="AB19" i="115"/>
  <c r="AA19" i="115"/>
  <c r="Z19" i="115"/>
  <c r="Y19" i="115"/>
  <c r="X19" i="115"/>
  <c r="W19" i="115"/>
  <c r="V19" i="115"/>
  <c r="U19" i="115"/>
  <c r="T19" i="115"/>
  <c r="S19" i="115"/>
  <c r="R19" i="115"/>
  <c r="Q19" i="115"/>
  <c r="P19" i="115"/>
  <c r="O19" i="115"/>
  <c r="N19" i="115"/>
  <c r="M19" i="115"/>
  <c r="L19" i="115"/>
  <c r="K19" i="115"/>
  <c r="I19" i="115"/>
  <c r="H19" i="115"/>
  <c r="G19" i="115"/>
  <c r="F19" i="115"/>
  <c r="E19" i="115"/>
  <c r="D19" i="115"/>
  <c r="BF18" i="115"/>
  <c r="BE18" i="115"/>
  <c r="BD18" i="115"/>
  <c r="BC18" i="115"/>
  <c r="AW18" i="115" s="1"/>
  <c r="BB18" i="115"/>
  <c r="BA18" i="115"/>
  <c r="AZ18" i="115"/>
  <c r="AY18" i="115"/>
  <c r="AX18" i="115"/>
  <c r="AF18" i="115"/>
  <c r="J18" i="115"/>
  <c r="C18" i="115" s="1"/>
  <c r="BF17" i="115"/>
  <c r="BE17" i="115"/>
  <c r="BD17" i="115"/>
  <c r="BC17" i="115"/>
  <c r="BB17" i="115"/>
  <c r="BA17" i="115"/>
  <c r="AZ17" i="115"/>
  <c r="AV17" i="115" s="1"/>
  <c r="AY17" i="115"/>
  <c r="AX17" i="115"/>
  <c r="AF17" i="115"/>
  <c r="J17" i="115"/>
  <c r="C17" i="115" s="1"/>
  <c r="BF16" i="115"/>
  <c r="BE16" i="115"/>
  <c r="BD16" i="115"/>
  <c r="BC16" i="115"/>
  <c r="BB16" i="115"/>
  <c r="BA16" i="115"/>
  <c r="AZ16" i="115"/>
  <c r="AY16" i="115"/>
  <c r="AX16" i="115"/>
  <c r="AF16" i="115"/>
  <c r="AF14" i="115" s="1"/>
  <c r="J14" i="115" s="1"/>
  <c r="BF15" i="115"/>
  <c r="AW15" i="115" s="1"/>
  <c r="BE15" i="115"/>
  <c r="BD15" i="115"/>
  <c r="BC15" i="115"/>
  <c r="BB15" i="115"/>
  <c r="BA15" i="115"/>
  <c r="AZ15" i="115"/>
  <c r="AZ14" i="115" s="1"/>
  <c r="AY15" i="115"/>
  <c r="AX15" i="115"/>
  <c r="AF15" i="115"/>
  <c r="J15" i="115"/>
  <c r="C15" i="115" s="1"/>
  <c r="BE14" i="115"/>
  <c r="BB14" i="115"/>
  <c r="AY14" i="115"/>
  <c r="AT14" i="115"/>
  <c r="AS14" i="115"/>
  <c r="AR14" i="115"/>
  <c r="AQ14" i="115"/>
  <c r="AP14" i="115"/>
  <c r="AO14" i="115"/>
  <c r="AN14" i="115"/>
  <c r="AM14" i="115"/>
  <c r="AL14" i="115"/>
  <c r="AJ14" i="115"/>
  <c r="AI14" i="115"/>
  <c r="AH14" i="115"/>
  <c r="AG14" i="115"/>
  <c r="AD14" i="115"/>
  <c r="AC14" i="115"/>
  <c r="AB14" i="115"/>
  <c r="AA14" i="115"/>
  <c r="Z14" i="115"/>
  <c r="Y14" i="115"/>
  <c r="X14" i="115"/>
  <c r="W14" i="115"/>
  <c r="V14" i="115"/>
  <c r="U14" i="115"/>
  <c r="T14" i="115"/>
  <c r="S14" i="115"/>
  <c r="R14" i="115"/>
  <c r="Q14" i="115"/>
  <c r="P14" i="115"/>
  <c r="O14" i="115"/>
  <c r="N14" i="115"/>
  <c r="M14" i="115"/>
  <c r="L14" i="115"/>
  <c r="K14" i="115"/>
  <c r="I14" i="115"/>
  <c r="H14" i="115"/>
  <c r="G14" i="115"/>
  <c r="F14" i="115"/>
  <c r="E14" i="115"/>
  <c r="D14" i="115"/>
  <c r="BF13" i="115"/>
  <c r="BE13" i="115"/>
  <c r="BD13" i="115"/>
  <c r="BC13" i="115"/>
  <c r="BB13" i="115"/>
  <c r="BA13" i="115"/>
  <c r="AZ13" i="115"/>
  <c r="AY13" i="115"/>
  <c r="AX13" i="115"/>
  <c r="AF13" i="115"/>
  <c r="J13" i="115" s="1"/>
  <c r="C13" i="115" s="1"/>
  <c r="BF12" i="115"/>
  <c r="BE12" i="115"/>
  <c r="BD12" i="115"/>
  <c r="BC12" i="115"/>
  <c r="BB12" i="115"/>
  <c r="BA12" i="115"/>
  <c r="AZ12" i="115"/>
  <c r="AY12" i="115"/>
  <c r="AX12" i="115"/>
  <c r="AW12" i="115"/>
  <c r="AF12" i="115"/>
  <c r="J12" i="115" s="1"/>
  <c r="C12" i="115" s="1"/>
  <c r="BF11" i="115"/>
  <c r="BE11" i="115"/>
  <c r="BD11" i="115"/>
  <c r="BC11" i="115"/>
  <c r="BB11" i="115"/>
  <c r="BA11" i="115"/>
  <c r="AZ11" i="115"/>
  <c r="AY11" i="115"/>
  <c r="AX11" i="115"/>
  <c r="AF11" i="115"/>
  <c r="J11" i="115" s="1"/>
  <c r="C11" i="115" s="1"/>
  <c r="BF10" i="115"/>
  <c r="BE10" i="115"/>
  <c r="BD10" i="115"/>
  <c r="BC10" i="115"/>
  <c r="BB10" i="115"/>
  <c r="BA10" i="115"/>
  <c r="BA8" i="115" s="1"/>
  <c r="AZ10" i="115"/>
  <c r="AY10" i="115"/>
  <c r="AX10" i="115"/>
  <c r="AF10" i="115"/>
  <c r="J10" i="115" s="1"/>
  <c r="C10" i="115" s="1"/>
  <c r="BF9" i="115"/>
  <c r="BF8" i="115" s="1"/>
  <c r="BE9" i="115"/>
  <c r="BE8" i="115" s="1"/>
  <c r="BD9" i="115"/>
  <c r="AW9" i="115" s="1"/>
  <c r="BC9" i="115"/>
  <c r="BB9" i="115"/>
  <c r="BA9" i="115"/>
  <c r="AZ9" i="115"/>
  <c r="AZ8" i="115" s="1"/>
  <c r="AY9" i="115"/>
  <c r="AV9" i="115" s="1"/>
  <c r="AX9" i="115"/>
  <c r="AF9" i="115"/>
  <c r="J9" i="115"/>
  <c r="C9" i="115" s="1"/>
  <c r="BB8" i="115"/>
  <c r="AT8" i="115"/>
  <c r="AS8" i="115"/>
  <c r="AR8" i="115"/>
  <c r="AQ8" i="115"/>
  <c r="AP8" i="115"/>
  <c r="AP4" i="115" s="1"/>
  <c r="AO8" i="115"/>
  <c r="AN8" i="115"/>
  <c r="AM8" i="115"/>
  <c r="AL8" i="115"/>
  <c r="AJ8" i="115"/>
  <c r="AJ4" i="115" s="1"/>
  <c r="AI8" i="115"/>
  <c r="AH8" i="115"/>
  <c r="AG8" i="115"/>
  <c r="AD8" i="115"/>
  <c r="AC8" i="115"/>
  <c r="AB8" i="115"/>
  <c r="AA8" i="115"/>
  <c r="Z8" i="115"/>
  <c r="Y8" i="115"/>
  <c r="X8" i="115"/>
  <c r="W8" i="115"/>
  <c r="V8" i="115"/>
  <c r="U8" i="115"/>
  <c r="T8" i="115"/>
  <c r="S8" i="115"/>
  <c r="R8" i="115"/>
  <c r="Q8" i="115"/>
  <c r="P8" i="115"/>
  <c r="P4" i="115" s="1"/>
  <c r="O8" i="115"/>
  <c r="N8" i="115"/>
  <c r="M8" i="115"/>
  <c r="L8" i="115"/>
  <c r="K8" i="115"/>
  <c r="I8" i="115"/>
  <c r="H8" i="115"/>
  <c r="G8" i="115"/>
  <c r="F8" i="115"/>
  <c r="E8" i="115"/>
  <c r="D8" i="115"/>
  <c r="BF7" i="115"/>
  <c r="BE7" i="115"/>
  <c r="BD7" i="115"/>
  <c r="BC7" i="115"/>
  <c r="BB7" i="115"/>
  <c r="BA7" i="115"/>
  <c r="BA5" i="115" s="1"/>
  <c r="AZ7" i="115"/>
  <c r="AY7" i="115"/>
  <c r="AY5" i="115" s="1"/>
  <c r="AX7" i="115"/>
  <c r="AF7" i="115"/>
  <c r="BF6" i="115"/>
  <c r="BE6" i="115"/>
  <c r="BE5" i="115" s="1"/>
  <c r="BD6" i="115"/>
  <c r="BC6" i="115"/>
  <c r="BC5" i="115" s="1"/>
  <c r="BB6" i="115"/>
  <c r="BB5" i="115" s="1"/>
  <c r="BA6" i="115"/>
  <c r="AZ6" i="115"/>
  <c r="AY6" i="115"/>
  <c r="AX6" i="115"/>
  <c r="AV6" i="115" s="1"/>
  <c r="AF6" i="115"/>
  <c r="J6" i="115" s="1"/>
  <c r="C6" i="115" s="1"/>
  <c r="AT5" i="115"/>
  <c r="AT4" i="115" s="1"/>
  <c r="AS5" i="115"/>
  <c r="AS4" i="115" s="1"/>
  <c r="AR5" i="115"/>
  <c r="AR4" i="115" s="1"/>
  <c r="AQ5" i="115"/>
  <c r="AP5" i="115"/>
  <c r="AO5" i="115"/>
  <c r="AO4" i="115" s="1"/>
  <c r="AN5" i="115"/>
  <c r="AM5" i="115"/>
  <c r="AM4" i="115" s="1"/>
  <c r="AL5" i="115"/>
  <c r="AL4" i="115" s="1"/>
  <c r="AJ5" i="115"/>
  <c r="AI5" i="115"/>
  <c r="AI4" i="115" s="1"/>
  <c r="AH5" i="115"/>
  <c r="AH4" i="115" s="1"/>
  <c r="AG5" i="115"/>
  <c r="AG4" i="115" s="1"/>
  <c r="AD5" i="115"/>
  <c r="AD4" i="115" s="1"/>
  <c r="AC5" i="115"/>
  <c r="AB5" i="115"/>
  <c r="AA5" i="115"/>
  <c r="Z5" i="115"/>
  <c r="Y5" i="115"/>
  <c r="Y4" i="115" s="1"/>
  <c r="X5" i="115"/>
  <c r="X4" i="115" s="1"/>
  <c r="W5" i="115"/>
  <c r="W4" i="115" s="1"/>
  <c r="V5" i="115"/>
  <c r="U5" i="115"/>
  <c r="T5" i="115"/>
  <c r="S5" i="115"/>
  <c r="R5" i="115"/>
  <c r="R4" i="115" s="1"/>
  <c r="Q5" i="115"/>
  <c r="P5" i="115"/>
  <c r="O5" i="115"/>
  <c r="N5" i="115"/>
  <c r="N4" i="115" s="1"/>
  <c r="M5" i="115"/>
  <c r="M4" i="115" s="1"/>
  <c r="L5" i="115"/>
  <c r="L4" i="115" s="1"/>
  <c r="K5" i="115"/>
  <c r="I5" i="115"/>
  <c r="H5" i="115"/>
  <c r="G5" i="115"/>
  <c r="F5" i="115"/>
  <c r="F4" i="115" s="1"/>
  <c r="E5" i="115"/>
  <c r="E4" i="115" s="1"/>
  <c r="D5" i="115"/>
  <c r="D4" i="115" s="1"/>
  <c r="AQ4" i="115"/>
  <c r="AN4" i="115"/>
  <c r="AC4" i="115"/>
  <c r="AB4" i="115"/>
  <c r="Z4" i="115"/>
  <c r="V4" i="115"/>
  <c r="T4" i="115"/>
  <c r="S4" i="115"/>
  <c r="Q4" i="115"/>
  <c r="K4" i="115"/>
  <c r="H4" i="115"/>
  <c r="G4" i="115"/>
  <c r="AV11" i="115" l="1"/>
  <c r="O4" i="115"/>
  <c r="U4" i="115"/>
  <c r="AA4" i="115"/>
  <c r="AZ5" i="115"/>
  <c r="AZ4" i="115" s="1"/>
  <c r="AW6" i="115"/>
  <c r="AX8" i="115"/>
  <c r="AV8" i="115" s="1"/>
  <c r="BD8" i="115"/>
  <c r="AW8" i="115" s="1"/>
  <c r="BC14" i="115"/>
  <c r="AW17" i="115"/>
  <c r="AY19" i="115"/>
  <c r="AW20" i="115"/>
  <c r="I4" i="115"/>
  <c r="AF5" i="115"/>
  <c r="BC8" i="115"/>
  <c r="AV18" i="115"/>
  <c r="AV7" i="115"/>
  <c r="AW7" i="115"/>
  <c r="AY8" i="115"/>
  <c r="AY4" i="115" s="1"/>
  <c r="AV13" i="115"/>
  <c r="AW13" i="115"/>
  <c r="BA14" i="115"/>
  <c r="BD19" i="115"/>
  <c r="C14" i="115"/>
  <c r="AW11" i="115"/>
  <c r="AV12" i="115"/>
  <c r="AV16" i="115"/>
  <c r="AW16" i="115"/>
  <c r="AX19" i="115"/>
  <c r="BC4" i="115"/>
  <c r="BA4" i="115"/>
  <c r="AV19" i="115"/>
  <c r="BB4" i="115"/>
  <c r="BE4" i="115"/>
  <c r="J5" i="115"/>
  <c r="C5" i="115" s="1"/>
  <c r="C19" i="115"/>
  <c r="AW19" i="115"/>
  <c r="AF8" i="115"/>
  <c r="J8" i="115" s="1"/>
  <c r="C8" i="115" s="1"/>
  <c r="AV10" i="115"/>
  <c r="J20" i="115"/>
  <c r="C20" i="115" s="1"/>
  <c r="AX5" i="115"/>
  <c r="BD5" i="115"/>
  <c r="J7" i="115"/>
  <c r="C7" i="115" s="1"/>
  <c r="AW10" i="115"/>
  <c r="AX14" i="115"/>
  <c r="AV14" i="115" s="1"/>
  <c r="BD14" i="115"/>
  <c r="AV15" i="115"/>
  <c r="J16" i="115"/>
  <c r="C16" i="115" s="1"/>
  <c r="AV20" i="115"/>
  <c r="BF5" i="115"/>
  <c r="BF14" i="115"/>
  <c r="AW14" i="115" s="1"/>
  <c r="BE19" i="115"/>
  <c r="BD4" i="115" l="1"/>
  <c r="AX4" i="115"/>
  <c r="AV4" i="115" s="1"/>
  <c r="AV5" i="115"/>
  <c r="AW5" i="115"/>
  <c r="BF4" i="115"/>
  <c r="AF4" i="115"/>
  <c r="J4" i="115" s="1"/>
  <c r="C4" i="115" s="1"/>
  <c r="AW4" i="115" l="1"/>
  <c r="BF22" i="109" l="1"/>
  <c r="BE22" i="109"/>
  <c r="BD22" i="109"/>
  <c r="BC22" i="109"/>
  <c r="BB22" i="109"/>
  <c r="BA22" i="109"/>
  <c r="AV22" i="109" s="1"/>
  <c r="AZ22" i="109"/>
  <c r="AY22" i="109"/>
  <c r="AX22" i="109"/>
  <c r="AW22" i="109"/>
  <c r="AF22" i="109"/>
  <c r="J22" i="109" s="1"/>
  <c r="C22" i="109" s="1"/>
  <c r="BF21" i="109"/>
  <c r="BE21" i="109"/>
  <c r="BD21" i="109"/>
  <c r="BC21" i="109"/>
  <c r="BC19" i="109" s="1"/>
  <c r="AW19" i="109" s="1"/>
  <c r="BB21" i="109"/>
  <c r="BA21" i="109"/>
  <c r="AZ21" i="109"/>
  <c r="AY21" i="109"/>
  <c r="AX21" i="109"/>
  <c r="AV21" i="109" s="1"/>
  <c r="AW21" i="109"/>
  <c r="AF21" i="109"/>
  <c r="J21" i="109" s="1"/>
  <c r="C21" i="109" s="1"/>
  <c r="BF20" i="109"/>
  <c r="BE20" i="109"/>
  <c r="BE19" i="109" s="1"/>
  <c r="BD20" i="109"/>
  <c r="AW20" i="109" s="1"/>
  <c r="BC20" i="109"/>
  <c r="BB20" i="109"/>
  <c r="BA20" i="109"/>
  <c r="AZ20" i="109"/>
  <c r="AY20" i="109"/>
  <c r="AX20" i="109"/>
  <c r="AV20" i="109" s="1"/>
  <c r="AF20" i="109"/>
  <c r="J20" i="109"/>
  <c r="C20" i="109"/>
  <c r="BF19" i="109"/>
  <c r="BD19" i="109"/>
  <c r="BB19" i="109"/>
  <c r="BA19" i="109"/>
  <c r="AZ19" i="109"/>
  <c r="AY19" i="109"/>
  <c r="AV19" i="109" s="1"/>
  <c r="AX19" i="109"/>
  <c r="AT19" i="109"/>
  <c r="AS19" i="109"/>
  <c r="AR19" i="109"/>
  <c r="AQ19" i="109"/>
  <c r="AP19" i="109"/>
  <c r="AO19" i="109"/>
  <c r="AN19" i="109"/>
  <c r="AM19" i="109"/>
  <c r="AL19" i="109"/>
  <c r="AJ19" i="109"/>
  <c r="AI19" i="109"/>
  <c r="AH19" i="109"/>
  <c r="AG19" i="109"/>
  <c r="AF19" i="109"/>
  <c r="J19" i="109" s="1"/>
  <c r="AD19" i="109"/>
  <c r="AC19" i="109"/>
  <c r="AB19" i="109"/>
  <c r="AA19" i="109"/>
  <c r="Z19" i="109"/>
  <c r="Y19" i="109"/>
  <c r="X19" i="109"/>
  <c r="W19" i="109"/>
  <c r="V19" i="109"/>
  <c r="U19" i="109"/>
  <c r="T19" i="109"/>
  <c r="S19" i="109"/>
  <c r="R19" i="109"/>
  <c r="Q19" i="109"/>
  <c r="P19" i="109"/>
  <c r="O19" i="109"/>
  <c r="N19" i="109"/>
  <c r="M19" i="109"/>
  <c r="L19" i="109"/>
  <c r="K19" i="109"/>
  <c r="I19" i="109"/>
  <c r="H19" i="109"/>
  <c r="G19" i="109"/>
  <c r="F19" i="109"/>
  <c r="E19" i="109"/>
  <c r="D19" i="109"/>
  <c r="C19" i="109" s="1"/>
  <c r="BF18" i="109"/>
  <c r="BE18" i="109"/>
  <c r="BD18" i="109"/>
  <c r="AW18" i="109" s="1"/>
  <c r="BC18" i="109"/>
  <c r="BB18" i="109"/>
  <c r="BA18" i="109"/>
  <c r="AZ18" i="109"/>
  <c r="AY18" i="109"/>
  <c r="AX18" i="109"/>
  <c r="AV18" i="109" s="1"/>
  <c r="AF18" i="109"/>
  <c r="J18" i="109"/>
  <c r="C18" i="109" s="1"/>
  <c r="BF17" i="109"/>
  <c r="AW17" i="109" s="1"/>
  <c r="BE17" i="109"/>
  <c r="BD17" i="109"/>
  <c r="BC17" i="109"/>
  <c r="BB17" i="109"/>
  <c r="BA17" i="109"/>
  <c r="AZ17" i="109"/>
  <c r="AV17" i="109" s="1"/>
  <c r="AY17" i="109"/>
  <c r="AX17" i="109"/>
  <c r="AF17" i="109"/>
  <c r="J17" i="109"/>
  <c r="C17" i="109" s="1"/>
  <c r="BF16" i="109"/>
  <c r="BE16" i="109"/>
  <c r="BD16" i="109"/>
  <c r="BC16" i="109"/>
  <c r="BC14" i="109" s="1"/>
  <c r="BB16" i="109"/>
  <c r="BB14" i="109" s="1"/>
  <c r="BA16" i="109"/>
  <c r="AZ16" i="109"/>
  <c r="AY16" i="109"/>
  <c r="AX16" i="109"/>
  <c r="AW16" i="109"/>
  <c r="AV16" i="109"/>
  <c r="AF16" i="109"/>
  <c r="J16" i="109" s="1"/>
  <c r="C16" i="109" s="1"/>
  <c r="BF15" i="109"/>
  <c r="BE15" i="109"/>
  <c r="BE14" i="109" s="1"/>
  <c r="BD15" i="109"/>
  <c r="AW15" i="109" s="1"/>
  <c r="BC15" i="109"/>
  <c r="BB15" i="109"/>
  <c r="BA15" i="109"/>
  <c r="AZ15" i="109"/>
  <c r="AY15" i="109"/>
  <c r="AY14" i="109" s="1"/>
  <c r="AX15" i="109"/>
  <c r="AV15" i="109" s="1"/>
  <c r="AF15" i="109"/>
  <c r="J15" i="109"/>
  <c r="C15" i="109"/>
  <c r="BF14" i="109"/>
  <c r="BA14" i="109"/>
  <c r="AZ14" i="109"/>
  <c r="AT14" i="109"/>
  <c r="AS14" i="109"/>
  <c r="AR14" i="109"/>
  <c r="AQ14" i="109"/>
  <c r="AP14" i="109"/>
  <c r="AO14" i="109"/>
  <c r="AN14" i="109"/>
  <c r="AM14" i="109"/>
  <c r="AL14" i="109"/>
  <c r="AJ14" i="109"/>
  <c r="AI14" i="109"/>
  <c r="AH14" i="109"/>
  <c r="AG14" i="109"/>
  <c r="AF14" i="109"/>
  <c r="J14" i="109" s="1"/>
  <c r="AD14" i="109"/>
  <c r="AC14" i="109"/>
  <c r="AB14" i="109"/>
  <c r="AA14" i="109"/>
  <c r="Z14" i="109"/>
  <c r="Y14" i="109"/>
  <c r="X14" i="109"/>
  <c r="W14" i="109"/>
  <c r="V14" i="109"/>
  <c r="U14" i="109"/>
  <c r="T14" i="109"/>
  <c r="S14" i="109"/>
  <c r="R14" i="109"/>
  <c r="Q14" i="109"/>
  <c r="P14" i="109"/>
  <c r="O14" i="109"/>
  <c r="N14" i="109"/>
  <c r="M14" i="109"/>
  <c r="L14" i="109"/>
  <c r="K14" i="109"/>
  <c r="I14" i="109"/>
  <c r="H14" i="109"/>
  <c r="G14" i="109"/>
  <c r="F14" i="109"/>
  <c r="E14" i="109"/>
  <c r="D14" i="109"/>
  <c r="BF13" i="109"/>
  <c r="BE13" i="109"/>
  <c r="AW13" i="109" s="1"/>
  <c r="BD13" i="109"/>
  <c r="BC13" i="109"/>
  <c r="BB13" i="109"/>
  <c r="BA13" i="109"/>
  <c r="AZ13" i="109"/>
  <c r="AY13" i="109"/>
  <c r="AX13" i="109"/>
  <c r="AV13" i="109" s="1"/>
  <c r="AF13" i="109"/>
  <c r="J13" i="109"/>
  <c r="C13" i="109"/>
  <c r="BF12" i="109"/>
  <c r="BE12" i="109"/>
  <c r="BD12" i="109"/>
  <c r="BC12" i="109"/>
  <c r="BB12" i="109"/>
  <c r="BA12" i="109"/>
  <c r="AV12" i="109" s="1"/>
  <c r="AZ12" i="109"/>
  <c r="AY12" i="109"/>
  <c r="AX12" i="109"/>
  <c r="AW12" i="109"/>
  <c r="AF12" i="109"/>
  <c r="J12" i="109" s="1"/>
  <c r="C12" i="109" s="1"/>
  <c r="BF11" i="109"/>
  <c r="BE11" i="109"/>
  <c r="BD11" i="109"/>
  <c r="BC11" i="109"/>
  <c r="BB11" i="109"/>
  <c r="BA11" i="109"/>
  <c r="AZ11" i="109"/>
  <c r="AY11" i="109"/>
  <c r="AX11" i="109"/>
  <c r="AV11" i="109" s="1"/>
  <c r="AW11" i="109"/>
  <c r="AF11" i="109"/>
  <c r="J11" i="109" s="1"/>
  <c r="C11" i="109" s="1"/>
  <c r="BF10" i="109"/>
  <c r="BE10" i="109"/>
  <c r="BE8" i="109" s="1"/>
  <c r="AW8" i="109" s="1"/>
  <c r="BD10" i="109"/>
  <c r="AW10" i="109" s="1"/>
  <c r="BC10" i="109"/>
  <c r="BB10" i="109"/>
  <c r="BA10" i="109"/>
  <c r="AZ10" i="109"/>
  <c r="AY10" i="109"/>
  <c r="AY8" i="109" s="1"/>
  <c r="AX10" i="109"/>
  <c r="AV10" i="109" s="1"/>
  <c r="AF10" i="109"/>
  <c r="J10" i="109" s="1"/>
  <c r="C10" i="109" s="1"/>
  <c r="BF9" i="109"/>
  <c r="BF8" i="109" s="1"/>
  <c r="BF4" i="109" s="1"/>
  <c r="BE9" i="109"/>
  <c r="BD9" i="109"/>
  <c r="BC9" i="109"/>
  <c r="BB9" i="109"/>
  <c r="BB8" i="109" s="1"/>
  <c r="BA9" i="109"/>
  <c r="AV9" i="109" s="1"/>
  <c r="AZ9" i="109"/>
  <c r="AZ8" i="109" s="1"/>
  <c r="AZ4" i="109" s="1"/>
  <c r="AY9" i="109"/>
  <c r="AX9" i="109"/>
  <c r="AW9" i="109"/>
  <c r="AF9" i="109"/>
  <c r="J9" i="109" s="1"/>
  <c r="C9" i="109" s="1"/>
  <c r="BD8" i="109"/>
  <c r="BC8" i="109"/>
  <c r="AX8" i="109"/>
  <c r="AT8" i="109"/>
  <c r="AS8" i="109"/>
  <c r="AR8" i="109"/>
  <c r="AQ8" i="109"/>
  <c r="AP8" i="109"/>
  <c r="AO8" i="109"/>
  <c r="AN8" i="109"/>
  <c r="AM8" i="109"/>
  <c r="AL8" i="109"/>
  <c r="AJ8" i="109"/>
  <c r="AI8" i="109"/>
  <c r="AH8" i="109"/>
  <c r="AG8" i="109"/>
  <c r="AD8" i="109"/>
  <c r="AC8" i="109"/>
  <c r="AB8" i="109"/>
  <c r="AA8" i="109"/>
  <c r="Z8" i="109"/>
  <c r="Y8" i="109"/>
  <c r="X8" i="109"/>
  <c r="W8" i="109"/>
  <c r="V8" i="109"/>
  <c r="U8" i="109"/>
  <c r="T8" i="109"/>
  <c r="S8" i="109"/>
  <c r="R8" i="109"/>
  <c r="Q8" i="109"/>
  <c r="P8" i="109"/>
  <c r="O8" i="109"/>
  <c r="N8" i="109"/>
  <c r="M8" i="109"/>
  <c r="L8" i="109"/>
  <c r="K8" i="109"/>
  <c r="I8" i="109"/>
  <c r="H8" i="109"/>
  <c r="G8" i="109"/>
  <c r="F8" i="109"/>
  <c r="E8" i="109"/>
  <c r="D8" i="109"/>
  <c r="BF7" i="109"/>
  <c r="BE7" i="109"/>
  <c r="BD7" i="109"/>
  <c r="BC7" i="109"/>
  <c r="BB7" i="109"/>
  <c r="BA7" i="109"/>
  <c r="AZ7" i="109"/>
  <c r="AY7" i="109"/>
  <c r="AX7" i="109"/>
  <c r="AW7" i="109"/>
  <c r="AV7" i="109"/>
  <c r="AF7" i="109"/>
  <c r="J7" i="109" s="1"/>
  <c r="C7" i="109" s="1"/>
  <c r="BF6" i="109"/>
  <c r="BE6" i="109"/>
  <c r="BE5" i="109" s="1"/>
  <c r="BD6" i="109"/>
  <c r="AW6" i="109" s="1"/>
  <c r="BC6" i="109"/>
  <c r="BC5" i="109" s="1"/>
  <c r="BB6" i="109"/>
  <c r="BA6" i="109"/>
  <c r="AZ6" i="109"/>
  <c r="AY6" i="109"/>
  <c r="AX6" i="109"/>
  <c r="AV6" i="109" s="1"/>
  <c r="AF6" i="109"/>
  <c r="J6" i="109"/>
  <c r="C6" i="109" s="1"/>
  <c r="BF5" i="109"/>
  <c r="BB5" i="109"/>
  <c r="BA5" i="109"/>
  <c r="AZ5" i="109"/>
  <c r="AY5" i="109"/>
  <c r="AT5" i="109"/>
  <c r="AS5" i="109"/>
  <c r="AR5" i="109"/>
  <c r="AQ5" i="109"/>
  <c r="AP5" i="109"/>
  <c r="AO5" i="109"/>
  <c r="AO4" i="109" s="1"/>
  <c r="AN5" i="109"/>
  <c r="AM5" i="109"/>
  <c r="AL5" i="109"/>
  <c r="AJ5" i="109"/>
  <c r="AI5" i="109"/>
  <c r="AH5" i="109"/>
  <c r="AH4" i="109" s="1"/>
  <c r="AG5" i="109"/>
  <c r="AF5" i="109"/>
  <c r="J5" i="109" s="1"/>
  <c r="AD5" i="109"/>
  <c r="AC5" i="109"/>
  <c r="AB5" i="109"/>
  <c r="AA5" i="109"/>
  <c r="AA4" i="109" s="1"/>
  <c r="Z5" i="109"/>
  <c r="Y5" i="109"/>
  <c r="X5" i="109"/>
  <c r="W5" i="109"/>
  <c r="V5" i="109"/>
  <c r="U5" i="109"/>
  <c r="U4" i="109" s="1"/>
  <c r="T5" i="109"/>
  <c r="S5" i="109"/>
  <c r="R5" i="109"/>
  <c r="Q5" i="109"/>
  <c r="P5" i="109"/>
  <c r="O5" i="109"/>
  <c r="O4" i="109" s="1"/>
  <c r="N5" i="109"/>
  <c r="M5" i="109"/>
  <c r="L5" i="109"/>
  <c r="K5" i="109"/>
  <c r="I5" i="109"/>
  <c r="I4" i="109" s="1"/>
  <c r="H5" i="109"/>
  <c r="G5" i="109"/>
  <c r="F5" i="109"/>
  <c r="E5" i="109"/>
  <c r="D5" i="109"/>
  <c r="AT4" i="109"/>
  <c r="AS4" i="109"/>
  <c r="AR4" i="109"/>
  <c r="AQ4" i="109"/>
  <c r="AP4" i="109"/>
  <c r="AN4" i="109"/>
  <c r="AM4" i="109"/>
  <c r="AL4" i="109"/>
  <c r="AJ4" i="109"/>
  <c r="AI4" i="109"/>
  <c r="AG4" i="109"/>
  <c r="AD4" i="109"/>
  <c r="AC4" i="109"/>
  <c r="AB4" i="109"/>
  <c r="Z4" i="109"/>
  <c r="Y4" i="109"/>
  <c r="X4" i="109"/>
  <c r="W4" i="109"/>
  <c r="V4" i="109"/>
  <c r="T4" i="109"/>
  <c r="S4" i="109"/>
  <c r="R4" i="109"/>
  <c r="Q4" i="109"/>
  <c r="P4" i="109"/>
  <c r="N4" i="109"/>
  <c r="M4" i="109"/>
  <c r="L4" i="109"/>
  <c r="K4" i="109"/>
  <c r="H4" i="109"/>
  <c r="G4" i="109"/>
  <c r="F4" i="109"/>
  <c r="E4" i="109"/>
  <c r="D4" i="109"/>
  <c r="C5" i="109" l="1"/>
  <c r="AY4" i="109"/>
  <c r="BC4" i="109"/>
  <c r="BE4" i="109"/>
  <c r="C14" i="109"/>
  <c r="AW14" i="109"/>
  <c r="BB4" i="109"/>
  <c r="AF8" i="109"/>
  <c r="AX5" i="109"/>
  <c r="BD5" i="109"/>
  <c r="BD4" i="109" s="1"/>
  <c r="BA8" i="109"/>
  <c r="BA4" i="109" s="1"/>
  <c r="AX14" i="109"/>
  <c r="AV14" i="109" s="1"/>
  <c r="BD14" i="109"/>
  <c r="AX4" i="109" l="1"/>
  <c r="AV4" i="109" s="1"/>
  <c r="AV5" i="109"/>
  <c r="AF4" i="109"/>
  <c r="J4" i="109" s="1"/>
  <c r="C4" i="109" s="1"/>
  <c r="J8" i="109"/>
  <c r="C8" i="109" s="1"/>
  <c r="AV8" i="109"/>
  <c r="AW5" i="109"/>
  <c r="AW4" i="109"/>
  <c r="H78" i="105" l="1"/>
  <c r="C78" i="105"/>
  <c r="B78" i="105" s="1"/>
  <c r="H77" i="105"/>
  <c r="C77" i="105"/>
  <c r="B77" i="105" s="1"/>
  <c r="H76" i="105"/>
  <c r="C76" i="105"/>
  <c r="B76" i="105"/>
  <c r="H75" i="105"/>
  <c r="C75" i="105"/>
  <c r="B75" i="105" s="1"/>
  <c r="H74" i="105"/>
  <c r="C74" i="105"/>
  <c r="B74" i="105"/>
  <c r="H73" i="105"/>
  <c r="C73" i="105"/>
  <c r="B73" i="105"/>
  <c r="J72" i="105"/>
  <c r="I72" i="105"/>
  <c r="H72" i="105" s="1"/>
  <c r="G72" i="105"/>
  <c r="F72" i="105"/>
  <c r="E72" i="105"/>
  <c r="D72" i="105"/>
  <c r="C72" i="105"/>
  <c r="B72" i="105" s="1"/>
  <c r="H71" i="105"/>
  <c r="C71" i="105"/>
  <c r="B71" i="105" s="1"/>
  <c r="H70" i="105"/>
  <c r="C70" i="105"/>
  <c r="B70" i="105"/>
  <c r="J69" i="105"/>
  <c r="J53" i="105" s="1"/>
  <c r="I69" i="105"/>
  <c r="H69" i="105" s="1"/>
  <c r="G69" i="105"/>
  <c r="F69" i="105"/>
  <c r="E69" i="105"/>
  <c r="D69" i="105"/>
  <c r="C69" i="105" s="1"/>
  <c r="H68" i="105"/>
  <c r="C68" i="105"/>
  <c r="B68" i="105" s="1"/>
  <c r="H67" i="105"/>
  <c r="C67" i="105"/>
  <c r="B67" i="105" s="1"/>
  <c r="H66" i="105"/>
  <c r="C66" i="105"/>
  <c r="B66" i="105" s="1"/>
  <c r="H65" i="105"/>
  <c r="C65" i="105"/>
  <c r="B65" i="105" s="1"/>
  <c r="H64" i="105"/>
  <c r="C64" i="105"/>
  <c r="B64" i="105" s="1"/>
  <c r="H63" i="105"/>
  <c r="C63" i="105"/>
  <c r="B63" i="105" s="1"/>
  <c r="J62" i="105"/>
  <c r="I62" i="105"/>
  <c r="H62" i="105"/>
  <c r="G62" i="105"/>
  <c r="F62" i="105"/>
  <c r="E62" i="105"/>
  <c r="E54" i="105" s="1"/>
  <c r="E53" i="105" s="1"/>
  <c r="D62" i="105"/>
  <c r="C62" i="105" s="1"/>
  <c r="B62" i="105" s="1"/>
  <c r="B54" i="105" s="1"/>
  <c r="H61" i="105"/>
  <c r="C61" i="105"/>
  <c r="B61" i="105"/>
  <c r="H60" i="105"/>
  <c r="C60" i="105"/>
  <c r="B60" i="105" s="1"/>
  <c r="H59" i="105"/>
  <c r="C59" i="105"/>
  <c r="B59" i="105" s="1"/>
  <c r="H58" i="105"/>
  <c r="C58" i="105"/>
  <c r="B58" i="105" s="1"/>
  <c r="H57" i="105"/>
  <c r="C57" i="105"/>
  <c r="B57" i="105" s="1"/>
  <c r="H56" i="105"/>
  <c r="C56" i="105"/>
  <c r="B56" i="105"/>
  <c r="J55" i="105"/>
  <c r="I55" i="105"/>
  <c r="H55" i="105"/>
  <c r="F55" i="105"/>
  <c r="C55" i="105" s="1"/>
  <c r="E55" i="105"/>
  <c r="D55" i="105"/>
  <c r="J54" i="105"/>
  <c r="I54" i="105"/>
  <c r="H54" i="105" s="1"/>
  <c r="G54" i="105"/>
  <c r="G53" i="105" s="1"/>
  <c r="F54" i="105"/>
  <c r="F53" i="105" s="1"/>
  <c r="H53" i="105"/>
  <c r="H16" i="105"/>
  <c r="E16" i="105"/>
  <c r="D16" i="105"/>
  <c r="C16" i="105"/>
  <c r="B16" i="105" s="1"/>
  <c r="H15" i="105"/>
  <c r="E15" i="105"/>
  <c r="D15" i="105"/>
  <c r="B15" i="105" s="1"/>
  <c r="C15" i="105"/>
  <c r="H14" i="105"/>
  <c r="E14" i="105"/>
  <c r="D14" i="105"/>
  <c r="C14" i="105"/>
  <c r="B14" i="105" s="1"/>
  <c r="H13" i="105"/>
  <c r="E13" i="105"/>
  <c r="D13" i="105"/>
  <c r="C13" i="105"/>
  <c r="B13" i="105" s="1"/>
  <c r="H12" i="105"/>
  <c r="E12" i="105"/>
  <c r="D12" i="105"/>
  <c r="C12" i="105"/>
  <c r="B12" i="105" s="1"/>
  <c r="H11" i="105"/>
  <c r="E11" i="105"/>
  <c r="D11" i="105"/>
  <c r="C11" i="105"/>
  <c r="B11" i="105"/>
  <c r="H10" i="105"/>
  <c r="E10" i="105"/>
  <c r="D10" i="105"/>
  <c r="C10" i="105"/>
  <c r="B10" i="105"/>
  <c r="H9" i="105"/>
  <c r="E9" i="105"/>
  <c r="D9" i="105"/>
  <c r="D8" i="105" s="1"/>
  <c r="C9" i="105"/>
  <c r="B9" i="105"/>
  <c r="J8" i="105"/>
  <c r="I8" i="105"/>
  <c r="H8" i="105"/>
  <c r="G8" i="105"/>
  <c r="F8" i="105"/>
  <c r="E8" i="105"/>
  <c r="C8" i="105"/>
  <c r="J7" i="105"/>
  <c r="I7" i="105"/>
  <c r="H7" i="105" s="1"/>
  <c r="G7" i="105"/>
  <c r="F7" i="105"/>
  <c r="E7" i="105" s="1"/>
  <c r="D7" i="105"/>
  <c r="B44" i="105"/>
  <c r="B43" i="105"/>
  <c r="B42" i="105"/>
  <c r="B41" i="105"/>
  <c r="B40" i="105"/>
  <c r="B39" i="105"/>
  <c r="O38" i="105"/>
  <c r="M38" i="105"/>
  <c r="L38" i="105"/>
  <c r="K38" i="105"/>
  <c r="J38" i="105"/>
  <c r="I38" i="105"/>
  <c r="H38" i="105"/>
  <c r="G38" i="105"/>
  <c r="F38" i="105"/>
  <c r="E38" i="105"/>
  <c r="C38" i="105"/>
  <c r="B38" i="105" s="1"/>
  <c r="B37" i="105"/>
  <c r="B36" i="105"/>
  <c r="O35" i="105"/>
  <c r="M35" i="105"/>
  <c r="L35" i="105"/>
  <c r="K35" i="105"/>
  <c r="J35" i="105"/>
  <c r="J24" i="105" s="1"/>
  <c r="I35" i="105"/>
  <c r="H35" i="105"/>
  <c r="G35" i="105"/>
  <c r="F35" i="105"/>
  <c r="E35" i="105"/>
  <c r="C35" i="105"/>
  <c r="B35" i="105" s="1"/>
  <c r="B34" i="105"/>
  <c r="B33" i="105"/>
  <c r="B32" i="105"/>
  <c r="B31" i="105"/>
  <c r="B30" i="105"/>
  <c r="B29" i="105"/>
  <c r="B28" i="105"/>
  <c r="B26" i="105" s="1"/>
  <c r="B25" i="105" s="1"/>
  <c r="B27" i="105"/>
  <c r="O26" i="105"/>
  <c r="O25" i="105" s="1"/>
  <c r="O24" i="105" s="1"/>
  <c r="N26" i="105"/>
  <c r="N25" i="105" s="1"/>
  <c r="N24" i="105" s="1"/>
  <c r="M26" i="105"/>
  <c r="L26" i="105"/>
  <c r="K26" i="105"/>
  <c r="J26" i="105"/>
  <c r="I26" i="105"/>
  <c r="I25" i="105" s="1"/>
  <c r="I24" i="105" s="1"/>
  <c r="H26" i="105"/>
  <c r="G26" i="105"/>
  <c r="G25" i="105" s="1"/>
  <c r="G24" i="105" s="1"/>
  <c r="F26" i="105"/>
  <c r="F25" i="105" s="1"/>
  <c r="F24" i="105" s="1"/>
  <c r="E26" i="105"/>
  <c r="D26" i="105"/>
  <c r="C26" i="105"/>
  <c r="M25" i="105"/>
  <c r="M24" i="105" s="1"/>
  <c r="L25" i="105"/>
  <c r="L24" i="105" s="1"/>
  <c r="K25" i="105"/>
  <c r="J25" i="105"/>
  <c r="H25" i="105"/>
  <c r="E25" i="105"/>
  <c r="E24" i="105" s="1"/>
  <c r="D25" i="105"/>
  <c r="D24" i="105" s="1"/>
  <c r="C25" i="105"/>
  <c r="K24" i="105"/>
  <c r="H24" i="105"/>
  <c r="C24" i="105"/>
  <c r="BF22" i="103"/>
  <c r="BE22" i="103"/>
  <c r="BD22" i="103"/>
  <c r="BC22" i="103"/>
  <c r="BB22" i="103"/>
  <c r="BA22" i="103"/>
  <c r="AZ22" i="103"/>
  <c r="AY22" i="103"/>
  <c r="AX22" i="103"/>
  <c r="AX19" i="103" s="1"/>
  <c r="AF22" i="103"/>
  <c r="J22" i="103" s="1"/>
  <c r="C22" i="103" s="1"/>
  <c r="BF21" i="103"/>
  <c r="BE21" i="103"/>
  <c r="BD21" i="103"/>
  <c r="BC21" i="103"/>
  <c r="BB21" i="103"/>
  <c r="BA21" i="103"/>
  <c r="AZ21" i="103"/>
  <c r="AZ19" i="103" s="1"/>
  <c r="AY21" i="103"/>
  <c r="AX21" i="103"/>
  <c r="AF21" i="103"/>
  <c r="J21" i="103" s="1"/>
  <c r="C21" i="103" s="1"/>
  <c r="BF20" i="103"/>
  <c r="BF19" i="103" s="1"/>
  <c r="BE20" i="103"/>
  <c r="BD20" i="103"/>
  <c r="BC20" i="103"/>
  <c r="BB20" i="103"/>
  <c r="BA20" i="103"/>
  <c r="AZ20" i="103"/>
  <c r="AY20" i="103"/>
  <c r="AX20" i="103"/>
  <c r="AF20" i="103"/>
  <c r="J20" i="103" s="1"/>
  <c r="C20" i="103" s="1"/>
  <c r="AT19" i="103"/>
  <c r="AS19" i="103"/>
  <c r="AR19" i="103"/>
  <c r="AQ19" i="103"/>
  <c r="AP19" i="103"/>
  <c r="AO19" i="103"/>
  <c r="AN19" i="103"/>
  <c r="AM19" i="103"/>
  <c r="AL19" i="103"/>
  <c r="AJ19" i="103"/>
  <c r="AI19" i="103"/>
  <c r="AH19" i="103"/>
  <c r="AG19" i="103"/>
  <c r="AD19" i="103"/>
  <c r="AC19" i="103"/>
  <c r="AB19" i="103"/>
  <c r="AA19" i="103"/>
  <c r="Z19" i="103"/>
  <c r="Y19" i="103"/>
  <c r="X19" i="103"/>
  <c r="W19" i="103"/>
  <c r="V19" i="103"/>
  <c r="U19" i="103"/>
  <c r="T19" i="103"/>
  <c r="S19" i="103"/>
  <c r="R19" i="103"/>
  <c r="Q19" i="103"/>
  <c r="P19" i="103"/>
  <c r="O19" i="103"/>
  <c r="N19" i="103"/>
  <c r="M19" i="103"/>
  <c r="L19" i="103"/>
  <c r="K19" i="103"/>
  <c r="I19" i="103"/>
  <c r="H19" i="103"/>
  <c r="G19" i="103"/>
  <c r="F19" i="103"/>
  <c r="E19" i="103"/>
  <c r="D19" i="103"/>
  <c r="BF18" i="103"/>
  <c r="BE18" i="103"/>
  <c r="BD18" i="103"/>
  <c r="BC18" i="103"/>
  <c r="BB18" i="103"/>
  <c r="BA18" i="103"/>
  <c r="AZ18" i="103"/>
  <c r="AY18" i="103"/>
  <c r="AX18" i="103"/>
  <c r="AF18" i="103"/>
  <c r="J18" i="103" s="1"/>
  <c r="C18" i="103" s="1"/>
  <c r="BF17" i="103"/>
  <c r="BE17" i="103"/>
  <c r="BD17" i="103"/>
  <c r="BC17" i="103"/>
  <c r="BB17" i="103"/>
  <c r="BA17" i="103"/>
  <c r="AZ17" i="103"/>
  <c r="AY17" i="103"/>
  <c r="AX17" i="103"/>
  <c r="AV17" i="103" s="1"/>
  <c r="AF17" i="103"/>
  <c r="J17" i="103" s="1"/>
  <c r="C17" i="103" s="1"/>
  <c r="BF16" i="103"/>
  <c r="BE16" i="103"/>
  <c r="BD16" i="103"/>
  <c r="BC16" i="103"/>
  <c r="BB16" i="103"/>
  <c r="BA16" i="103"/>
  <c r="AZ16" i="103"/>
  <c r="AY16" i="103"/>
  <c r="AX16" i="103"/>
  <c r="AF16" i="103"/>
  <c r="J16" i="103" s="1"/>
  <c r="C16" i="103" s="1"/>
  <c r="BF15" i="103"/>
  <c r="BE15" i="103"/>
  <c r="BE14" i="103" s="1"/>
  <c r="BD15" i="103"/>
  <c r="BC15" i="103"/>
  <c r="BB15" i="103"/>
  <c r="BB14" i="103" s="1"/>
  <c r="BA15" i="103"/>
  <c r="AZ15" i="103"/>
  <c r="AY15" i="103"/>
  <c r="AX15" i="103"/>
  <c r="AF15" i="103"/>
  <c r="J15" i="103" s="1"/>
  <c r="C15" i="103" s="1"/>
  <c r="AT14" i="103"/>
  <c r="AT4" i="103" s="1"/>
  <c r="AS14" i="103"/>
  <c r="AR14" i="103"/>
  <c r="AQ14" i="103"/>
  <c r="AP14" i="103"/>
  <c r="AO14" i="103"/>
  <c r="AN14" i="103"/>
  <c r="AM14" i="103"/>
  <c r="AL14" i="103"/>
  <c r="AL4" i="103" s="1"/>
  <c r="AJ14" i="103"/>
  <c r="AI14" i="103"/>
  <c r="AH14" i="103"/>
  <c r="AG14" i="103"/>
  <c r="AD14" i="103"/>
  <c r="AC14" i="103"/>
  <c r="AB14" i="103"/>
  <c r="AA14" i="103"/>
  <c r="Z14" i="103"/>
  <c r="Y14" i="103"/>
  <c r="X14" i="103"/>
  <c r="W14" i="103"/>
  <c r="W4" i="103" s="1"/>
  <c r="V14" i="103"/>
  <c r="U14" i="103"/>
  <c r="T14" i="103"/>
  <c r="S14" i="103"/>
  <c r="R14" i="103"/>
  <c r="Q14" i="103"/>
  <c r="P14" i="103"/>
  <c r="O14" i="103"/>
  <c r="O4" i="103" s="1"/>
  <c r="N14" i="103"/>
  <c r="M14" i="103"/>
  <c r="L14" i="103"/>
  <c r="K14" i="103"/>
  <c r="I14" i="103"/>
  <c r="H14" i="103"/>
  <c r="G14" i="103"/>
  <c r="F14" i="103"/>
  <c r="F4" i="103" s="1"/>
  <c r="E14" i="103"/>
  <c r="D14" i="103"/>
  <c r="BF13" i="103"/>
  <c r="BE13" i="103"/>
  <c r="BD13" i="103"/>
  <c r="BC13" i="103"/>
  <c r="BB13" i="103"/>
  <c r="BA13" i="103"/>
  <c r="AZ13" i="103"/>
  <c r="AY13" i="103"/>
  <c r="AX13" i="103"/>
  <c r="AF13" i="103"/>
  <c r="J13" i="103" s="1"/>
  <c r="C13" i="103" s="1"/>
  <c r="BF12" i="103"/>
  <c r="BE12" i="103"/>
  <c r="BD12" i="103"/>
  <c r="BC12" i="103"/>
  <c r="AW12" i="103" s="1"/>
  <c r="BB12" i="103"/>
  <c r="BA12" i="103"/>
  <c r="AZ12" i="103"/>
  <c r="AY12" i="103"/>
  <c r="AX12" i="103"/>
  <c r="AV12" i="103" s="1"/>
  <c r="AF12" i="103"/>
  <c r="J12" i="103" s="1"/>
  <c r="C12" i="103" s="1"/>
  <c r="BF11" i="103"/>
  <c r="BE11" i="103"/>
  <c r="BD11" i="103"/>
  <c r="BC11" i="103"/>
  <c r="BB11" i="103"/>
  <c r="BA11" i="103"/>
  <c r="AZ11" i="103"/>
  <c r="AY11" i="103"/>
  <c r="AX11" i="103"/>
  <c r="AF11" i="103"/>
  <c r="J11" i="103" s="1"/>
  <c r="C11" i="103" s="1"/>
  <c r="BF10" i="103"/>
  <c r="BE10" i="103"/>
  <c r="BD10" i="103"/>
  <c r="BC10" i="103"/>
  <c r="AW10" i="103" s="1"/>
  <c r="BB10" i="103"/>
  <c r="BA10" i="103"/>
  <c r="AZ10" i="103"/>
  <c r="AY10" i="103"/>
  <c r="AV10" i="103" s="1"/>
  <c r="AX10" i="103"/>
  <c r="AF10" i="103"/>
  <c r="J10" i="103" s="1"/>
  <c r="C10" i="103" s="1"/>
  <c r="BF9" i="103"/>
  <c r="BE9" i="103"/>
  <c r="BD9" i="103"/>
  <c r="BC9" i="103"/>
  <c r="BB9" i="103"/>
  <c r="BA9" i="103"/>
  <c r="AZ9" i="103"/>
  <c r="AY9" i="103"/>
  <c r="AX9" i="103"/>
  <c r="AF9" i="103"/>
  <c r="J9" i="103" s="1"/>
  <c r="C9" i="103" s="1"/>
  <c r="AZ8" i="103"/>
  <c r="AT8" i="103"/>
  <c r="AS8" i="103"/>
  <c r="AR8" i="103"/>
  <c r="AQ8" i="103"/>
  <c r="AP8" i="103"/>
  <c r="AO8" i="103"/>
  <c r="AN8" i="103"/>
  <c r="AM8" i="103"/>
  <c r="AL8" i="103"/>
  <c r="AJ8" i="103"/>
  <c r="AI8" i="103"/>
  <c r="AH8" i="103"/>
  <c r="AG8" i="103"/>
  <c r="AD8" i="103"/>
  <c r="AC8" i="103"/>
  <c r="AB8" i="103"/>
  <c r="AA8" i="103"/>
  <c r="Z8" i="103"/>
  <c r="Y8" i="103"/>
  <c r="X8" i="103"/>
  <c r="W8" i="103"/>
  <c r="V8" i="103"/>
  <c r="U8" i="103"/>
  <c r="T8" i="103"/>
  <c r="S8" i="103"/>
  <c r="R8" i="103"/>
  <c r="Q8" i="103"/>
  <c r="P8" i="103"/>
  <c r="O8" i="103"/>
  <c r="N8" i="103"/>
  <c r="M8" i="103"/>
  <c r="L8" i="103"/>
  <c r="K8" i="103"/>
  <c r="I8" i="103"/>
  <c r="H8" i="103"/>
  <c r="G8" i="103"/>
  <c r="F8" i="103"/>
  <c r="E8" i="103"/>
  <c r="D8" i="103"/>
  <c r="BF7" i="103"/>
  <c r="BE7" i="103"/>
  <c r="BD7" i="103"/>
  <c r="BC7" i="103"/>
  <c r="BB7" i="103"/>
  <c r="BA7" i="103"/>
  <c r="AZ7" i="103"/>
  <c r="AY7" i="103"/>
  <c r="AY5" i="103" s="1"/>
  <c r="AX7" i="103"/>
  <c r="AF7" i="103"/>
  <c r="J7" i="103" s="1"/>
  <c r="C7" i="103" s="1"/>
  <c r="BF6" i="103"/>
  <c r="BE6" i="103"/>
  <c r="BD6" i="103"/>
  <c r="BC6" i="103"/>
  <c r="BB6" i="103"/>
  <c r="BB5" i="103" s="1"/>
  <c r="BA6" i="103"/>
  <c r="BA5" i="103" s="1"/>
  <c r="AZ6" i="103"/>
  <c r="AY6" i="103"/>
  <c r="AX6" i="103"/>
  <c r="AF6" i="103"/>
  <c r="J6" i="103" s="1"/>
  <c r="C6" i="103" s="1"/>
  <c r="AT5" i="103"/>
  <c r="AS5" i="103"/>
  <c r="AR5" i="103"/>
  <c r="AQ5" i="103"/>
  <c r="AP5" i="103"/>
  <c r="AO5" i="103"/>
  <c r="AN5" i="103"/>
  <c r="AN4" i="103" s="1"/>
  <c r="AM5" i="103"/>
  <c r="AL5" i="103"/>
  <c r="AJ5" i="103"/>
  <c r="AI5" i="103"/>
  <c r="AH5" i="103"/>
  <c r="AG5" i="103"/>
  <c r="AD5" i="103"/>
  <c r="AD4" i="103" s="1"/>
  <c r="AC5" i="103"/>
  <c r="AC4" i="103" s="1"/>
  <c r="AB5" i="103"/>
  <c r="AA5" i="103"/>
  <c r="Z5" i="103"/>
  <c r="Y5" i="103"/>
  <c r="X5" i="103"/>
  <c r="W5" i="103"/>
  <c r="V5" i="103"/>
  <c r="U5" i="103"/>
  <c r="U4" i="103" s="1"/>
  <c r="T5" i="103"/>
  <c r="S5" i="103"/>
  <c r="R5" i="103"/>
  <c r="Q5" i="103"/>
  <c r="P5" i="103"/>
  <c r="O5" i="103"/>
  <c r="N5" i="103"/>
  <c r="M5" i="103"/>
  <c r="M4" i="103" s="1"/>
  <c r="L5" i="103"/>
  <c r="K5" i="103"/>
  <c r="I5" i="103"/>
  <c r="I4" i="103" s="1"/>
  <c r="H5" i="103"/>
  <c r="H4" i="103" s="1"/>
  <c r="G5" i="103"/>
  <c r="F5" i="103"/>
  <c r="E5" i="103"/>
  <c r="D5" i="103"/>
  <c r="D4" i="103" s="1"/>
  <c r="Y4" i="103"/>
  <c r="Q4" i="103"/>
  <c r="E4" i="103"/>
  <c r="B69" i="105" l="1"/>
  <c r="B53" i="105"/>
  <c r="D54" i="105"/>
  <c r="I53" i="105"/>
  <c r="B8" i="105"/>
  <c r="C7" i="105"/>
  <c r="B7" i="105" s="1"/>
  <c r="B24" i="105"/>
  <c r="AS4" i="103"/>
  <c r="AZ5" i="103"/>
  <c r="N4" i="103"/>
  <c r="AV9" i="103"/>
  <c r="K4" i="103"/>
  <c r="S4" i="103"/>
  <c r="AA4" i="103"/>
  <c r="AW15" i="103"/>
  <c r="AJ4" i="103"/>
  <c r="V4" i="103"/>
  <c r="BA19" i="103"/>
  <c r="L4" i="103"/>
  <c r="T4" i="103"/>
  <c r="AB4" i="103"/>
  <c r="AM4" i="103"/>
  <c r="BD5" i="103"/>
  <c r="X4" i="103"/>
  <c r="AH4" i="103"/>
  <c r="BE19" i="103"/>
  <c r="BA8" i="103"/>
  <c r="AF14" i="103"/>
  <c r="J14" i="103" s="1"/>
  <c r="C14" i="103" s="1"/>
  <c r="AO4" i="103"/>
  <c r="BF8" i="103"/>
  <c r="P4" i="103"/>
  <c r="AV6" i="103"/>
  <c r="AV11" i="103"/>
  <c r="G4" i="103"/>
  <c r="AW17" i="103"/>
  <c r="AG4" i="103"/>
  <c r="AP4" i="103"/>
  <c r="AW9" i="103"/>
  <c r="AZ14" i="103"/>
  <c r="AZ4" i="103" s="1"/>
  <c r="AX14" i="103"/>
  <c r="BF14" i="103"/>
  <c r="AQ4" i="103"/>
  <c r="AW7" i="103"/>
  <c r="AW22" i="103"/>
  <c r="AW6" i="103"/>
  <c r="BE8" i="103"/>
  <c r="AW13" i="103"/>
  <c r="AV20" i="103"/>
  <c r="BA14" i="103"/>
  <c r="BD19" i="103"/>
  <c r="AI4" i="103"/>
  <c r="AR4" i="103"/>
  <c r="AW21" i="103"/>
  <c r="AX5" i="103"/>
  <c r="AV5" i="103" s="1"/>
  <c r="BF5" i="103"/>
  <c r="R4" i="103"/>
  <c r="Z4" i="103"/>
  <c r="BD8" i="103"/>
  <c r="AV13" i="103"/>
  <c r="AV15" i="103"/>
  <c r="AV18" i="103"/>
  <c r="AW18" i="103"/>
  <c r="BE5" i="103"/>
  <c r="AY14" i="103"/>
  <c r="BD14" i="103"/>
  <c r="BB19" i="103"/>
  <c r="AV21" i="103"/>
  <c r="AV7" i="103"/>
  <c r="AX8" i="103"/>
  <c r="BB8" i="103"/>
  <c r="BB4" i="103" s="1"/>
  <c r="AW11" i="103"/>
  <c r="BC14" i="103"/>
  <c r="AW20" i="103"/>
  <c r="AV22" i="103"/>
  <c r="BF4" i="103"/>
  <c r="BE4" i="103"/>
  <c r="BC5" i="103"/>
  <c r="BC8" i="103"/>
  <c r="AV16" i="103"/>
  <c r="BC19" i="103"/>
  <c r="AW16" i="103"/>
  <c r="AF5" i="103"/>
  <c r="AF8" i="103"/>
  <c r="J8" i="103" s="1"/>
  <c r="C8" i="103" s="1"/>
  <c r="AF19" i="103"/>
  <c r="J19" i="103" s="1"/>
  <c r="C19" i="103" s="1"/>
  <c r="AY8" i="103"/>
  <c r="AY19" i="103"/>
  <c r="C54" i="105" l="1"/>
  <c r="D53" i="105"/>
  <c r="AX4" i="103"/>
  <c r="AV4" i="103" s="1"/>
  <c r="BD4" i="103"/>
  <c r="AW14" i="103"/>
  <c r="BA4" i="103"/>
  <c r="AV14" i="103"/>
  <c r="AW8" i="103"/>
  <c r="AV19" i="103"/>
  <c r="AY4" i="103"/>
  <c r="AW19" i="103"/>
  <c r="AV8" i="103"/>
  <c r="J5" i="103"/>
  <c r="C5" i="103" s="1"/>
  <c r="AF4" i="103"/>
  <c r="J4" i="103" s="1"/>
  <c r="C4" i="103" s="1"/>
  <c r="BC4" i="103"/>
  <c r="AW4" i="103" s="1"/>
  <c r="AW5" i="103"/>
  <c r="BF22" i="102" l="1"/>
  <c r="BE22" i="102"/>
  <c r="BD22" i="102"/>
  <c r="BC22" i="102"/>
  <c r="BB22" i="102"/>
  <c r="BA22" i="102"/>
  <c r="BA19" i="102" s="1"/>
  <c r="AZ22" i="102"/>
  <c r="AY22" i="102"/>
  <c r="AY19" i="102" s="1"/>
  <c r="AX22" i="102"/>
  <c r="AW22" i="102"/>
  <c r="AF22" i="102"/>
  <c r="J22" i="102" s="1"/>
  <c r="C22" i="102" s="1"/>
  <c r="BF21" i="102"/>
  <c r="BE21" i="102"/>
  <c r="BE19" i="102" s="1"/>
  <c r="BD21" i="102"/>
  <c r="AW21" i="102" s="1"/>
  <c r="BC21" i="102"/>
  <c r="BB21" i="102"/>
  <c r="BB19" i="102" s="1"/>
  <c r="BA21" i="102"/>
  <c r="AZ21" i="102"/>
  <c r="AY21" i="102"/>
  <c r="AX21" i="102"/>
  <c r="AF21" i="102"/>
  <c r="J21" i="102" s="1"/>
  <c r="C21" i="102" s="1"/>
  <c r="BF20" i="102"/>
  <c r="BE20" i="102"/>
  <c r="BD20" i="102"/>
  <c r="BC20" i="102"/>
  <c r="BB20" i="102"/>
  <c r="BA20" i="102"/>
  <c r="AZ20" i="102"/>
  <c r="AZ19" i="102" s="1"/>
  <c r="AY20" i="102"/>
  <c r="AX20" i="102"/>
  <c r="AV20" i="102" s="1"/>
  <c r="AF20" i="102"/>
  <c r="J20" i="102" s="1"/>
  <c r="C20" i="102" s="1"/>
  <c r="AT19" i="102"/>
  <c r="AS19" i="102"/>
  <c r="AR19" i="102"/>
  <c r="AQ19" i="102"/>
  <c r="AP19" i="102"/>
  <c r="AO19" i="102"/>
  <c r="AN19" i="102"/>
  <c r="AM19" i="102"/>
  <c r="AL19" i="102"/>
  <c r="AJ19" i="102"/>
  <c r="AI19" i="102"/>
  <c r="AH19" i="102"/>
  <c r="AG19" i="102"/>
  <c r="AD19" i="102"/>
  <c r="AC19" i="102"/>
  <c r="AB19" i="102"/>
  <c r="AA19" i="102"/>
  <c r="Z19" i="102"/>
  <c r="Y19" i="102"/>
  <c r="X19" i="102"/>
  <c r="W19" i="102"/>
  <c r="V19" i="102"/>
  <c r="U19" i="102"/>
  <c r="T19" i="102"/>
  <c r="S19" i="102"/>
  <c r="R19" i="102"/>
  <c r="Q19" i="102"/>
  <c r="P19" i="102"/>
  <c r="O19" i="102"/>
  <c r="N19" i="102"/>
  <c r="M19" i="102"/>
  <c r="L19" i="102"/>
  <c r="K19" i="102"/>
  <c r="I19" i="102"/>
  <c r="H19" i="102"/>
  <c r="G19" i="102"/>
  <c r="F19" i="102"/>
  <c r="E19" i="102"/>
  <c r="D19" i="102"/>
  <c r="BF18" i="102"/>
  <c r="BE18" i="102"/>
  <c r="BD18" i="102"/>
  <c r="BC18" i="102"/>
  <c r="BB18" i="102"/>
  <c r="BA18" i="102"/>
  <c r="AZ18" i="102"/>
  <c r="AY18" i="102"/>
  <c r="AX18" i="102"/>
  <c r="AF18" i="102"/>
  <c r="J18" i="102" s="1"/>
  <c r="C18" i="102" s="1"/>
  <c r="BF17" i="102"/>
  <c r="BE17" i="102"/>
  <c r="BD17" i="102"/>
  <c r="BD14" i="102" s="1"/>
  <c r="BC17" i="102"/>
  <c r="BB17" i="102"/>
  <c r="BA17" i="102"/>
  <c r="AZ17" i="102"/>
  <c r="AY17" i="102"/>
  <c r="AX17" i="102"/>
  <c r="AV17" i="102" s="1"/>
  <c r="AF17" i="102"/>
  <c r="J17" i="102" s="1"/>
  <c r="C17" i="102" s="1"/>
  <c r="BF16" i="102"/>
  <c r="BE16" i="102"/>
  <c r="BD16" i="102"/>
  <c r="BC16" i="102"/>
  <c r="AW16" i="102" s="1"/>
  <c r="BB16" i="102"/>
  <c r="BA16" i="102"/>
  <c r="AZ16" i="102"/>
  <c r="AY16" i="102"/>
  <c r="AY14" i="102" s="1"/>
  <c r="AX16" i="102"/>
  <c r="AF16" i="102"/>
  <c r="J16" i="102" s="1"/>
  <c r="C16" i="102" s="1"/>
  <c r="BF15" i="102"/>
  <c r="BE15" i="102"/>
  <c r="BE14" i="102" s="1"/>
  <c r="BD15" i="102"/>
  <c r="BC15" i="102"/>
  <c r="BB15" i="102"/>
  <c r="BA15" i="102"/>
  <c r="AZ15" i="102"/>
  <c r="AY15" i="102"/>
  <c r="AX15" i="102"/>
  <c r="AF15" i="102"/>
  <c r="J15" i="102" s="1"/>
  <c r="C15" i="102" s="1"/>
  <c r="BF14" i="102"/>
  <c r="AX14" i="102"/>
  <c r="AT14" i="102"/>
  <c r="AS14" i="102"/>
  <c r="AR14" i="102"/>
  <c r="AQ14" i="102"/>
  <c r="AP14" i="102"/>
  <c r="AO14" i="102"/>
  <c r="AN14" i="102"/>
  <c r="AM14" i="102"/>
  <c r="AM4" i="102" s="1"/>
  <c r="AL14" i="102"/>
  <c r="AJ14" i="102"/>
  <c r="AI14" i="102"/>
  <c r="AH14" i="102"/>
  <c r="AG14" i="102"/>
  <c r="AD14" i="102"/>
  <c r="AC14" i="102"/>
  <c r="AC4" i="102" s="1"/>
  <c r="AB14" i="102"/>
  <c r="AA14" i="102"/>
  <c r="Z14" i="102"/>
  <c r="Y14" i="102"/>
  <c r="X14" i="102"/>
  <c r="W14" i="102"/>
  <c r="V14" i="102"/>
  <c r="U14" i="102"/>
  <c r="U4" i="102" s="1"/>
  <c r="T14" i="102"/>
  <c r="S14" i="102"/>
  <c r="R14" i="102"/>
  <c r="Q14" i="102"/>
  <c r="P14" i="102"/>
  <c r="O14" i="102"/>
  <c r="N14" i="102"/>
  <c r="M14" i="102"/>
  <c r="L14" i="102"/>
  <c r="K14" i="102"/>
  <c r="I14" i="102"/>
  <c r="H14" i="102"/>
  <c r="G14" i="102"/>
  <c r="F14" i="102"/>
  <c r="E14" i="102"/>
  <c r="D14" i="102"/>
  <c r="BF13" i="102"/>
  <c r="BE13" i="102"/>
  <c r="BD13" i="102"/>
  <c r="BC13" i="102"/>
  <c r="AW13" i="102" s="1"/>
  <c r="BB13" i="102"/>
  <c r="BA13" i="102"/>
  <c r="BA8" i="102" s="1"/>
  <c r="AZ13" i="102"/>
  <c r="AY13" i="102"/>
  <c r="AX13" i="102"/>
  <c r="AV13" i="102" s="1"/>
  <c r="AF13" i="102"/>
  <c r="J13" i="102" s="1"/>
  <c r="C13" i="102" s="1"/>
  <c r="BF12" i="102"/>
  <c r="BE12" i="102"/>
  <c r="BD12" i="102"/>
  <c r="BC12" i="102"/>
  <c r="BB12" i="102"/>
  <c r="BA12" i="102"/>
  <c r="AZ12" i="102"/>
  <c r="AY12" i="102"/>
  <c r="AX12" i="102"/>
  <c r="AF12" i="102"/>
  <c r="J12" i="102"/>
  <c r="C12" i="102" s="1"/>
  <c r="BF11" i="102"/>
  <c r="BE11" i="102"/>
  <c r="BD11" i="102"/>
  <c r="BC11" i="102"/>
  <c r="AW11" i="102" s="1"/>
  <c r="BB11" i="102"/>
  <c r="BA11" i="102"/>
  <c r="AZ11" i="102"/>
  <c r="AY11" i="102"/>
  <c r="AX11" i="102"/>
  <c r="AV11" i="102" s="1"/>
  <c r="AF11" i="102"/>
  <c r="J11" i="102" s="1"/>
  <c r="C11" i="102" s="1"/>
  <c r="BF10" i="102"/>
  <c r="BE10" i="102"/>
  <c r="BD10" i="102"/>
  <c r="BC10" i="102"/>
  <c r="BB10" i="102"/>
  <c r="BB8" i="102" s="1"/>
  <c r="BA10" i="102"/>
  <c r="AZ10" i="102"/>
  <c r="AY10" i="102"/>
  <c r="AX10" i="102"/>
  <c r="AF10" i="102"/>
  <c r="J10" i="102" s="1"/>
  <c r="C10" i="102" s="1"/>
  <c r="BF9" i="102"/>
  <c r="BE9" i="102"/>
  <c r="BD9" i="102"/>
  <c r="BD8" i="102" s="1"/>
  <c r="BC9" i="102"/>
  <c r="BB9" i="102"/>
  <c r="BA9" i="102"/>
  <c r="AZ9" i="102"/>
  <c r="AY9" i="102"/>
  <c r="AX9" i="102"/>
  <c r="AV9" i="102" s="1"/>
  <c r="AF9" i="102"/>
  <c r="J9" i="102" s="1"/>
  <c r="C9" i="102" s="1"/>
  <c r="AT8" i="102"/>
  <c r="AS8" i="102"/>
  <c r="AR8" i="102"/>
  <c r="AQ8" i="102"/>
  <c r="AP8" i="102"/>
  <c r="AO8" i="102"/>
  <c r="AN8" i="102"/>
  <c r="AM8" i="102"/>
  <c r="AL8" i="102"/>
  <c r="AJ8" i="102"/>
  <c r="AI8" i="102"/>
  <c r="AH8" i="102"/>
  <c r="AG8" i="102"/>
  <c r="AD8" i="102"/>
  <c r="AC8" i="102"/>
  <c r="AB8" i="102"/>
  <c r="AA8" i="102"/>
  <c r="Z8" i="102"/>
  <c r="Y8" i="102"/>
  <c r="X8" i="102"/>
  <c r="X4" i="102" s="1"/>
  <c r="W8" i="102"/>
  <c r="V8" i="102"/>
  <c r="U8" i="102"/>
  <c r="T8" i="102"/>
  <c r="S8" i="102"/>
  <c r="R8" i="102"/>
  <c r="Q8" i="102"/>
  <c r="P8" i="102"/>
  <c r="P4" i="102" s="1"/>
  <c r="O8" i="102"/>
  <c r="N8" i="102"/>
  <c r="M8" i="102"/>
  <c r="L8" i="102"/>
  <c r="K8" i="102"/>
  <c r="I8" i="102"/>
  <c r="H8" i="102"/>
  <c r="G8" i="102"/>
  <c r="F8" i="102"/>
  <c r="E8" i="102"/>
  <c r="E4" i="102" s="1"/>
  <c r="D8" i="102"/>
  <c r="BF7" i="102"/>
  <c r="BE7" i="102"/>
  <c r="BD7" i="102"/>
  <c r="BC7" i="102"/>
  <c r="BB7" i="102"/>
  <c r="BA7" i="102"/>
  <c r="AZ7" i="102"/>
  <c r="AZ5" i="102" s="1"/>
  <c r="AY7" i="102"/>
  <c r="AX7" i="102"/>
  <c r="AF7" i="102"/>
  <c r="J7" i="102" s="1"/>
  <c r="C7" i="102" s="1"/>
  <c r="BF6" i="102"/>
  <c r="BE6" i="102"/>
  <c r="BE5" i="102" s="1"/>
  <c r="BD6" i="102"/>
  <c r="BD5" i="102" s="1"/>
  <c r="BC6" i="102"/>
  <c r="BB6" i="102"/>
  <c r="BB5" i="102" s="1"/>
  <c r="BA6" i="102"/>
  <c r="AZ6" i="102"/>
  <c r="AY6" i="102"/>
  <c r="AY5" i="102" s="1"/>
  <c r="AX6" i="102"/>
  <c r="AF6" i="102"/>
  <c r="J6" i="102" s="1"/>
  <c r="C6" i="102" s="1"/>
  <c r="BC5" i="102"/>
  <c r="AT5" i="102"/>
  <c r="AT4" i="102" s="1"/>
  <c r="AS5" i="102"/>
  <c r="AR5" i="102"/>
  <c r="AQ5" i="102"/>
  <c r="AQ4" i="102" s="1"/>
  <c r="AP5" i="102"/>
  <c r="AO5" i="102"/>
  <c r="AN5" i="102"/>
  <c r="AN4" i="102" s="1"/>
  <c r="AM5" i="102"/>
  <c r="AL5" i="102"/>
  <c r="AL4" i="102" s="1"/>
  <c r="AJ5" i="102"/>
  <c r="AI5" i="102"/>
  <c r="AH5" i="102"/>
  <c r="AG5" i="102"/>
  <c r="AF5" i="102"/>
  <c r="J5" i="102" s="1"/>
  <c r="AD5" i="102"/>
  <c r="AC5" i="102"/>
  <c r="AB5" i="102"/>
  <c r="AB4" i="102" s="1"/>
  <c r="AA5" i="102"/>
  <c r="AA4" i="102" s="1"/>
  <c r="Z5" i="102"/>
  <c r="Y5" i="102"/>
  <c r="Y4" i="102" s="1"/>
  <c r="X5" i="102"/>
  <c r="W5" i="102"/>
  <c r="V5" i="102"/>
  <c r="U5" i="102"/>
  <c r="T5" i="102"/>
  <c r="T4" i="102" s="1"/>
  <c r="S5" i="102"/>
  <c r="S4" i="102" s="1"/>
  <c r="R5" i="102"/>
  <c r="Q5" i="102"/>
  <c r="P5" i="102"/>
  <c r="O5" i="102"/>
  <c r="N5" i="102"/>
  <c r="M5" i="102"/>
  <c r="L5" i="102"/>
  <c r="L4" i="102" s="1"/>
  <c r="K5" i="102"/>
  <c r="K4" i="102" s="1"/>
  <c r="I5" i="102"/>
  <c r="I4" i="102" s="1"/>
  <c r="H5" i="102"/>
  <c r="G5" i="102"/>
  <c r="F5" i="102"/>
  <c r="E5" i="102"/>
  <c r="D5" i="102"/>
  <c r="C5" i="102" s="1"/>
  <c r="AP4" i="102"/>
  <c r="AH4" i="102"/>
  <c r="AG4" i="102"/>
  <c r="Q4" i="102"/>
  <c r="M4" i="102"/>
  <c r="H4" i="102"/>
  <c r="BA5" i="102" l="1"/>
  <c r="BA4" i="102" s="1"/>
  <c r="AY8" i="102"/>
  <c r="AW12" i="102"/>
  <c r="AW15" i="102"/>
  <c r="AF14" i="102"/>
  <c r="J14" i="102" s="1"/>
  <c r="C14" i="102" s="1"/>
  <c r="AV6" i="102"/>
  <c r="BE4" i="102"/>
  <c r="AI4" i="102"/>
  <c r="AR4" i="102"/>
  <c r="BE8" i="102"/>
  <c r="G4" i="102"/>
  <c r="BB14" i="102"/>
  <c r="BB4" i="102" s="1"/>
  <c r="AJ4" i="102"/>
  <c r="AS4" i="102"/>
  <c r="R4" i="102"/>
  <c r="Z4" i="102"/>
  <c r="AV10" i="102"/>
  <c r="AV18" i="102"/>
  <c r="AW18" i="102"/>
  <c r="AV21" i="102"/>
  <c r="BF19" i="102"/>
  <c r="W4" i="102"/>
  <c r="D4" i="102"/>
  <c r="AW20" i="102"/>
  <c r="BF8" i="102"/>
  <c r="O4" i="102"/>
  <c r="AV7" i="102"/>
  <c r="AW7" i="102"/>
  <c r="AZ8" i="102"/>
  <c r="AV15" i="102"/>
  <c r="BD19" i="102"/>
  <c r="BD4" i="102" s="1"/>
  <c r="AX8" i="102"/>
  <c r="AO4" i="102"/>
  <c r="F4" i="102"/>
  <c r="N4" i="102"/>
  <c r="V4" i="102"/>
  <c r="AD4" i="102"/>
  <c r="AW9" i="102"/>
  <c r="AV12" i="102"/>
  <c r="BA14" i="102"/>
  <c r="AV16" i="102"/>
  <c r="AV8" i="102"/>
  <c r="AY4" i="102"/>
  <c r="AW10" i="102"/>
  <c r="AW6" i="102"/>
  <c r="AW17" i="102"/>
  <c r="BC8" i="102"/>
  <c r="AZ14" i="102"/>
  <c r="BC19" i="102"/>
  <c r="AX5" i="102"/>
  <c r="BF5" i="102"/>
  <c r="BF4" i="102" s="1"/>
  <c r="AF8" i="102"/>
  <c r="BC14" i="102"/>
  <c r="AW14" i="102" s="1"/>
  <c r="AF19" i="102"/>
  <c r="J19" i="102" s="1"/>
  <c r="C19" i="102" s="1"/>
  <c r="AX19" i="102"/>
  <c r="AV19" i="102" s="1"/>
  <c r="AV22" i="102"/>
  <c r="R9" i="91"/>
  <c r="O9" i="91"/>
  <c r="O8" i="91" s="1"/>
  <c r="L9" i="91"/>
  <c r="L8" i="91" s="1"/>
  <c r="I9" i="91"/>
  <c r="F9" i="91"/>
  <c r="F8" i="91" s="1"/>
  <c r="C9" i="91"/>
  <c r="T8" i="91"/>
  <c r="S8" i="91"/>
  <c r="R8" i="91"/>
  <c r="Q8" i="91"/>
  <c r="P8" i="91"/>
  <c r="N8" i="91"/>
  <c r="M8" i="91"/>
  <c r="K8" i="91"/>
  <c r="J8" i="91"/>
  <c r="I8" i="91"/>
  <c r="H8" i="91"/>
  <c r="G8" i="91"/>
  <c r="E8" i="91"/>
  <c r="D8" i="91"/>
  <c r="C8" i="91"/>
  <c r="C10" i="90"/>
  <c r="C9" i="90" s="1"/>
  <c r="X9" i="90"/>
  <c r="W9" i="90"/>
  <c r="V9" i="90"/>
  <c r="U9" i="90"/>
  <c r="T9" i="90"/>
  <c r="S9" i="90"/>
  <c r="R9" i="90"/>
  <c r="Q9" i="90"/>
  <c r="P9" i="90"/>
  <c r="O9" i="90"/>
  <c r="N9" i="90"/>
  <c r="M9" i="90"/>
  <c r="L9" i="90"/>
  <c r="K9" i="90"/>
  <c r="J9" i="90"/>
  <c r="I9" i="90"/>
  <c r="H9" i="90"/>
  <c r="G9" i="90"/>
  <c r="F9" i="90"/>
  <c r="E9" i="90"/>
  <c r="D9" i="90"/>
  <c r="BF22" i="89"/>
  <c r="BE22" i="89"/>
  <c r="BD22" i="89"/>
  <c r="AW22" i="89" s="1"/>
  <c r="BC22" i="89"/>
  <c r="BB22" i="89"/>
  <c r="BA22" i="89"/>
  <c r="AZ22" i="89"/>
  <c r="AY22" i="89"/>
  <c r="AX22" i="89"/>
  <c r="AV22" i="89" s="1"/>
  <c r="AF22" i="89"/>
  <c r="J22" i="89"/>
  <c r="C22" i="89" s="1"/>
  <c r="BF21" i="89"/>
  <c r="BE21" i="89"/>
  <c r="BE19" i="89" s="1"/>
  <c r="BD21" i="89"/>
  <c r="BC21" i="89"/>
  <c r="BB21" i="89"/>
  <c r="BA21" i="89"/>
  <c r="AZ21" i="89"/>
  <c r="AY21" i="89"/>
  <c r="AY19" i="89" s="1"/>
  <c r="AX21" i="89"/>
  <c r="AV21" i="89"/>
  <c r="AF21" i="89"/>
  <c r="J21" i="89"/>
  <c r="C21" i="89" s="1"/>
  <c r="BF20" i="89"/>
  <c r="BE20" i="89"/>
  <c r="BD20" i="89"/>
  <c r="AW20" i="89" s="1"/>
  <c r="BC20" i="89"/>
  <c r="BB20" i="89"/>
  <c r="BB19" i="89" s="1"/>
  <c r="BA20" i="89"/>
  <c r="BA19" i="89" s="1"/>
  <c r="AZ20" i="89"/>
  <c r="AY20" i="89"/>
  <c r="AX20" i="89"/>
  <c r="AV20" i="89"/>
  <c r="AF20" i="89"/>
  <c r="J20" i="89" s="1"/>
  <c r="C20" i="89" s="1"/>
  <c r="BF19" i="89"/>
  <c r="BD19" i="89"/>
  <c r="BC19" i="89"/>
  <c r="AZ19" i="89"/>
  <c r="AX19" i="89"/>
  <c r="AT19" i="89"/>
  <c r="AS19" i="89"/>
  <c r="AR19" i="89"/>
  <c r="AQ19" i="89"/>
  <c r="AP19" i="89"/>
  <c r="AO19" i="89"/>
  <c r="AN19" i="89"/>
  <c r="AM19" i="89"/>
  <c r="AL19" i="89"/>
  <c r="AJ19" i="89"/>
  <c r="AI19" i="89"/>
  <c r="AH19" i="89"/>
  <c r="AG19" i="89"/>
  <c r="AF19" i="89"/>
  <c r="AD19" i="89"/>
  <c r="AC19" i="89"/>
  <c r="AB19" i="89"/>
  <c r="AA19" i="89"/>
  <c r="Z19" i="89"/>
  <c r="Z4" i="89" s="1"/>
  <c r="Y19" i="89"/>
  <c r="X19" i="89"/>
  <c r="W19" i="89"/>
  <c r="V19" i="89"/>
  <c r="U19" i="89"/>
  <c r="T19" i="89"/>
  <c r="S19" i="89"/>
  <c r="R19" i="89"/>
  <c r="Q19" i="89"/>
  <c r="P19" i="89"/>
  <c r="O19" i="89"/>
  <c r="N19" i="89"/>
  <c r="M19" i="89"/>
  <c r="L19" i="89"/>
  <c r="K19" i="89"/>
  <c r="J19" i="89"/>
  <c r="I19" i="89"/>
  <c r="H19" i="89"/>
  <c r="C19" i="89" s="1"/>
  <c r="G19" i="89"/>
  <c r="F19" i="89"/>
  <c r="E19" i="89"/>
  <c r="D19" i="89"/>
  <c r="BF18" i="89"/>
  <c r="AW18" i="89" s="1"/>
  <c r="BE18" i="89"/>
  <c r="BD18" i="89"/>
  <c r="BC18" i="89"/>
  <c r="BB18" i="89"/>
  <c r="BA18" i="89"/>
  <c r="AZ18" i="89"/>
  <c r="AV18" i="89" s="1"/>
  <c r="AY18" i="89"/>
  <c r="AX18" i="89"/>
  <c r="AF18" i="89"/>
  <c r="J18" i="89"/>
  <c r="C18" i="89" s="1"/>
  <c r="BF17" i="89"/>
  <c r="BE17" i="89"/>
  <c r="BD17" i="89"/>
  <c r="BC17" i="89"/>
  <c r="BB17" i="89"/>
  <c r="BA17" i="89"/>
  <c r="AZ17" i="89"/>
  <c r="AY17" i="89"/>
  <c r="AX17" i="89"/>
  <c r="AW17" i="89"/>
  <c r="AV17" i="89"/>
  <c r="AF17" i="89"/>
  <c r="J17" i="89"/>
  <c r="C17" i="89"/>
  <c r="BF16" i="89"/>
  <c r="BE16" i="89"/>
  <c r="BE14" i="89" s="1"/>
  <c r="BD16" i="89"/>
  <c r="AW16" i="89" s="1"/>
  <c r="BC16" i="89"/>
  <c r="BB16" i="89"/>
  <c r="BA16" i="89"/>
  <c r="AZ16" i="89"/>
  <c r="AY16" i="89"/>
  <c r="AY14" i="89" s="1"/>
  <c r="AX16" i="89"/>
  <c r="AV16" i="89" s="1"/>
  <c r="AF16" i="89"/>
  <c r="J16" i="89"/>
  <c r="C16" i="89"/>
  <c r="BF15" i="89"/>
  <c r="BF14" i="89" s="1"/>
  <c r="BE15" i="89"/>
  <c r="BD15" i="89"/>
  <c r="BC15" i="89"/>
  <c r="BB15" i="89"/>
  <c r="BA15" i="89"/>
  <c r="BA14" i="89" s="1"/>
  <c r="AZ15" i="89"/>
  <c r="AV15" i="89" s="1"/>
  <c r="AY15" i="89"/>
  <c r="AX15" i="89"/>
  <c r="AF15" i="89"/>
  <c r="AF14" i="89" s="1"/>
  <c r="J14" i="89" s="1"/>
  <c r="C14" i="89" s="1"/>
  <c r="J15" i="89"/>
  <c r="C15" i="89" s="1"/>
  <c r="BC14" i="89"/>
  <c r="BB14" i="89"/>
  <c r="AT14" i="89"/>
  <c r="AS14" i="89"/>
  <c r="AR14" i="89"/>
  <c r="AQ14" i="89"/>
  <c r="AP14" i="89"/>
  <c r="AO14" i="89"/>
  <c r="AN14" i="89"/>
  <c r="AM14" i="89"/>
  <c r="AL14" i="89"/>
  <c r="AJ14" i="89"/>
  <c r="AI14" i="89"/>
  <c r="AH14" i="89"/>
  <c r="AG14" i="89"/>
  <c r="AD14" i="89"/>
  <c r="AC14" i="89"/>
  <c r="AB14" i="89"/>
  <c r="AA14" i="89"/>
  <c r="Z14" i="89"/>
  <c r="Y14" i="89"/>
  <c r="X14" i="89"/>
  <c r="W14" i="89"/>
  <c r="V14" i="89"/>
  <c r="U14" i="89"/>
  <c r="T14" i="89"/>
  <c r="S14" i="89"/>
  <c r="R14" i="89"/>
  <c r="Q14" i="89"/>
  <c r="P14" i="89"/>
  <c r="O14" i="89"/>
  <c r="N14" i="89"/>
  <c r="M14" i="89"/>
  <c r="L14" i="89"/>
  <c r="K14" i="89"/>
  <c r="I14" i="89"/>
  <c r="H14" i="89"/>
  <c r="G14" i="89"/>
  <c r="F14" i="89"/>
  <c r="E14" i="89"/>
  <c r="D14" i="89"/>
  <c r="BF13" i="89"/>
  <c r="BE13" i="89"/>
  <c r="BD13" i="89"/>
  <c r="BC13" i="89"/>
  <c r="BB13" i="89"/>
  <c r="BA13" i="89"/>
  <c r="AV13" i="89" s="1"/>
  <c r="AZ13" i="89"/>
  <c r="AY13" i="89"/>
  <c r="AX13" i="89"/>
  <c r="AW13" i="89"/>
  <c r="AF13" i="89"/>
  <c r="J13" i="89" s="1"/>
  <c r="C13" i="89" s="1"/>
  <c r="BF12" i="89"/>
  <c r="BE12" i="89"/>
  <c r="BD12" i="89"/>
  <c r="BC12" i="89"/>
  <c r="BB12" i="89"/>
  <c r="BA12" i="89"/>
  <c r="AZ12" i="89"/>
  <c r="AY12" i="89"/>
  <c r="AX12" i="89"/>
  <c r="AV12" i="89" s="1"/>
  <c r="AW12" i="89"/>
  <c r="AF12" i="89"/>
  <c r="J12" i="89"/>
  <c r="C12" i="89"/>
  <c r="BF11" i="89"/>
  <c r="BE11" i="89"/>
  <c r="AW11" i="89" s="1"/>
  <c r="BD11" i="89"/>
  <c r="BC11" i="89"/>
  <c r="BB11" i="89"/>
  <c r="BA11" i="89"/>
  <c r="AZ11" i="89"/>
  <c r="AY11" i="89"/>
  <c r="AV11" i="89" s="1"/>
  <c r="AX11" i="89"/>
  <c r="AF11" i="89"/>
  <c r="J11" i="89"/>
  <c r="C11" i="89"/>
  <c r="BF10" i="89"/>
  <c r="BE10" i="89"/>
  <c r="BD10" i="89"/>
  <c r="BC10" i="89"/>
  <c r="BB10" i="89"/>
  <c r="BB8" i="89" s="1"/>
  <c r="BA10" i="89"/>
  <c r="BA8" i="89" s="1"/>
  <c r="AZ10" i="89"/>
  <c r="AY10" i="89"/>
  <c r="AX10" i="89"/>
  <c r="AW10" i="89"/>
  <c r="AF10" i="89"/>
  <c r="J10" i="89" s="1"/>
  <c r="C10" i="89" s="1"/>
  <c r="BF9" i="89"/>
  <c r="BE9" i="89"/>
  <c r="BD9" i="89"/>
  <c r="BD8" i="89" s="1"/>
  <c r="BC9" i="89"/>
  <c r="BC8" i="89" s="1"/>
  <c r="BB9" i="89"/>
  <c r="BA9" i="89"/>
  <c r="AZ9" i="89"/>
  <c r="AY9" i="89"/>
  <c r="AX9" i="89"/>
  <c r="AV9" i="89" s="1"/>
  <c r="AF9" i="89"/>
  <c r="J9" i="89"/>
  <c r="C9" i="89" s="1"/>
  <c r="BF8" i="89"/>
  <c r="BE8" i="89"/>
  <c r="AZ8" i="89"/>
  <c r="AY8" i="89"/>
  <c r="AT8" i="89"/>
  <c r="AS8" i="89"/>
  <c r="AS4" i="89" s="1"/>
  <c r="AR8" i="89"/>
  <c r="AR4" i="89" s="1"/>
  <c r="AQ8" i="89"/>
  <c r="AP8" i="89"/>
  <c r="AO8" i="89"/>
  <c r="AN8" i="89"/>
  <c r="AM8" i="89"/>
  <c r="AM4" i="89" s="1"/>
  <c r="AL8" i="89"/>
  <c r="AL4" i="89" s="1"/>
  <c r="AJ8" i="89"/>
  <c r="AI8" i="89"/>
  <c r="AH8" i="89"/>
  <c r="AG8" i="89"/>
  <c r="AD8" i="89"/>
  <c r="AD4" i="89" s="1"/>
  <c r="AC8" i="89"/>
  <c r="AB8" i="89"/>
  <c r="AA8" i="89"/>
  <c r="Z8" i="89"/>
  <c r="Y8" i="89"/>
  <c r="Y4" i="89" s="1"/>
  <c r="X8" i="89"/>
  <c r="X4" i="89" s="1"/>
  <c r="W8" i="89"/>
  <c r="V8" i="89"/>
  <c r="U8" i="89"/>
  <c r="T8" i="89"/>
  <c r="S8" i="89"/>
  <c r="S4" i="89" s="1"/>
  <c r="R8" i="89"/>
  <c r="R4" i="89" s="1"/>
  <c r="Q8" i="89"/>
  <c r="P8" i="89"/>
  <c r="O8" i="89"/>
  <c r="N8" i="89"/>
  <c r="M8" i="89"/>
  <c r="M4" i="89" s="1"/>
  <c r="L8" i="89"/>
  <c r="L4" i="89" s="1"/>
  <c r="K8" i="89"/>
  <c r="I8" i="89"/>
  <c r="H8" i="89"/>
  <c r="G8" i="89"/>
  <c r="G4" i="89" s="1"/>
  <c r="F8" i="89"/>
  <c r="F4" i="89" s="1"/>
  <c r="E8" i="89"/>
  <c r="D8" i="89"/>
  <c r="BF7" i="89"/>
  <c r="BE7" i="89"/>
  <c r="BE5" i="89" s="1"/>
  <c r="BD7" i="89"/>
  <c r="AW7" i="89" s="1"/>
  <c r="BC7" i="89"/>
  <c r="BB7" i="89"/>
  <c r="BA7" i="89"/>
  <c r="AZ7" i="89"/>
  <c r="AY7" i="89"/>
  <c r="AY5" i="89" s="1"/>
  <c r="AX7" i="89"/>
  <c r="AV7" i="89" s="1"/>
  <c r="AF7" i="89"/>
  <c r="J7" i="89"/>
  <c r="C7" i="89"/>
  <c r="BF6" i="89"/>
  <c r="BF5" i="89" s="1"/>
  <c r="BE6" i="89"/>
  <c r="BD6" i="89"/>
  <c r="BC6" i="89"/>
  <c r="BB6" i="89"/>
  <c r="BA6" i="89"/>
  <c r="BA5" i="89" s="1"/>
  <c r="AZ6" i="89"/>
  <c r="AZ5" i="89" s="1"/>
  <c r="AY6" i="89"/>
  <c r="AX6" i="89"/>
  <c r="AF6" i="89"/>
  <c r="AF5" i="89" s="1"/>
  <c r="J6" i="89"/>
  <c r="C6" i="89" s="1"/>
  <c r="BC5" i="89"/>
  <c r="BB5" i="89"/>
  <c r="AT5" i="89"/>
  <c r="AS5" i="89"/>
  <c r="AR5" i="89"/>
  <c r="AQ5" i="89"/>
  <c r="AQ4" i="89" s="1"/>
  <c r="AP5" i="89"/>
  <c r="AP4" i="89" s="1"/>
  <c r="AO5" i="89"/>
  <c r="AO4" i="89" s="1"/>
  <c r="AN5" i="89"/>
  <c r="AM5" i="89"/>
  <c r="AL5" i="89"/>
  <c r="AJ5" i="89"/>
  <c r="AJ4" i="89" s="1"/>
  <c r="AI5" i="89"/>
  <c r="AI4" i="89" s="1"/>
  <c r="AH5" i="89"/>
  <c r="AH4" i="89" s="1"/>
  <c r="AG5" i="89"/>
  <c r="AD5" i="89"/>
  <c r="AC5" i="89"/>
  <c r="AC4" i="89" s="1"/>
  <c r="AB5" i="89"/>
  <c r="AB4" i="89" s="1"/>
  <c r="AA5" i="89"/>
  <c r="AA4" i="89" s="1"/>
  <c r="Z5" i="89"/>
  <c r="Y5" i="89"/>
  <c r="X5" i="89"/>
  <c r="W5" i="89"/>
  <c r="W4" i="89" s="1"/>
  <c r="V5" i="89"/>
  <c r="V4" i="89" s="1"/>
  <c r="U5" i="89"/>
  <c r="U4" i="89" s="1"/>
  <c r="T5" i="89"/>
  <c r="S5" i="89"/>
  <c r="R5" i="89"/>
  <c r="Q5" i="89"/>
  <c r="Q4" i="89" s="1"/>
  <c r="P5" i="89"/>
  <c r="P4" i="89" s="1"/>
  <c r="O5" i="89"/>
  <c r="O4" i="89" s="1"/>
  <c r="N5" i="89"/>
  <c r="M5" i="89"/>
  <c r="L5" i="89"/>
  <c r="K5" i="89"/>
  <c r="K4" i="89" s="1"/>
  <c r="I5" i="89"/>
  <c r="I4" i="89" s="1"/>
  <c r="H5" i="89"/>
  <c r="G5" i="89"/>
  <c r="F5" i="89"/>
  <c r="E5" i="89"/>
  <c r="E4" i="89" s="1"/>
  <c r="D5" i="89"/>
  <c r="D4" i="89" s="1"/>
  <c r="AT4" i="89"/>
  <c r="AN4" i="89"/>
  <c r="AG4" i="89"/>
  <c r="T4" i="89"/>
  <c r="N4" i="89"/>
  <c r="H4" i="89"/>
  <c r="AW19" i="102" l="1"/>
  <c r="AV14" i="102"/>
  <c r="AW8" i="102"/>
  <c r="AX4" i="102"/>
  <c r="AV5" i="102"/>
  <c r="AW5" i="102"/>
  <c r="AZ4" i="102"/>
  <c r="BC4" i="102"/>
  <c r="AW4" i="102" s="1"/>
  <c r="AF4" i="102"/>
  <c r="J4" i="102" s="1"/>
  <c r="C4" i="102" s="1"/>
  <c r="J8" i="102"/>
  <c r="C8" i="102" s="1"/>
  <c r="AW8" i="89"/>
  <c r="J5" i="89"/>
  <c r="AY4" i="89"/>
  <c r="BE4" i="89"/>
  <c r="AV19" i="89"/>
  <c r="BB4" i="89"/>
  <c r="BF4" i="89"/>
  <c r="BC4" i="89"/>
  <c r="BA4" i="89"/>
  <c r="AW19" i="89"/>
  <c r="AW21" i="89"/>
  <c r="C5" i="89"/>
  <c r="AW9" i="89"/>
  <c r="AV10" i="89"/>
  <c r="AX5" i="89"/>
  <c r="AX14" i="89"/>
  <c r="AW6" i="89"/>
  <c r="AW15" i="89"/>
  <c r="AF8" i="89"/>
  <c r="J8" i="89" s="1"/>
  <c r="C8" i="89" s="1"/>
  <c r="AV6" i="89"/>
  <c r="BD14" i="89"/>
  <c r="AW14" i="89" s="1"/>
  <c r="AZ14" i="89"/>
  <c r="AZ4" i="89" s="1"/>
  <c r="BD5" i="89"/>
  <c r="AX8" i="89"/>
  <c r="AV8" i="89" s="1"/>
  <c r="AV4" i="102" l="1"/>
  <c r="AW5" i="89"/>
  <c r="BD4" i="89"/>
  <c r="AW4" i="89" s="1"/>
  <c r="AF4" i="89"/>
  <c r="J4" i="89" s="1"/>
  <c r="C4" i="89" s="1"/>
  <c r="AV14" i="89"/>
  <c r="AX4" i="89"/>
  <c r="AV4" i="89" s="1"/>
  <c r="AV5" i="89"/>
  <c r="BF22" i="84" l="1"/>
  <c r="BE22" i="84"/>
  <c r="BD22" i="84"/>
  <c r="BC22" i="84"/>
  <c r="AW22" i="84" s="1"/>
  <c r="BB22" i="84"/>
  <c r="BA22" i="84"/>
  <c r="AZ22" i="84"/>
  <c r="AY22" i="84"/>
  <c r="AV22" i="84" s="1"/>
  <c r="AX22" i="84"/>
  <c r="AF22" i="84"/>
  <c r="J22" i="84" s="1"/>
  <c r="C22" i="84" s="1"/>
  <c r="BF21" i="84"/>
  <c r="BE21" i="84"/>
  <c r="BE19" i="84" s="1"/>
  <c r="BD21" i="84"/>
  <c r="BC21" i="84"/>
  <c r="BB21" i="84"/>
  <c r="BA21" i="84"/>
  <c r="AZ21" i="84"/>
  <c r="AY21" i="84"/>
  <c r="AX21" i="84"/>
  <c r="AF21" i="84"/>
  <c r="J21" i="84" s="1"/>
  <c r="C21" i="84" s="1"/>
  <c r="BF20" i="84"/>
  <c r="BF19" i="84" s="1"/>
  <c r="BE20" i="84"/>
  <c r="BD20" i="84"/>
  <c r="BC20" i="84"/>
  <c r="BB20" i="84"/>
  <c r="BA20" i="84"/>
  <c r="BA19" i="84" s="1"/>
  <c r="AZ20" i="84"/>
  <c r="AY20" i="84"/>
  <c r="AX20" i="84"/>
  <c r="AF20" i="84"/>
  <c r="J20" i="84" s="1"/>
  <c r="C20" i="84" s="1"/>
  <c r="BC19" i="84"/>
  <c r="BB19" i="84"/>
  <c r="AT19" i="84"/>
  <c r="AS19" i="84"/>
  <c r="AR19" i="84"/>
  <c r="AQ19" i="84"/>
  <c r="AP19" i="84"/>
  <c r="AO19" i="84"/>
  <c r="AN19" i="84"/>
  <c r="AM19" i="84"/>
  <c r="AL19" i="84"/>
  <c r="AJ19" i="84"/>
  <c r="AI19" i="84"/>
  <c r="AH19" i="84"/>
  <c r="AG19" i="84"/>
  <c r="AD19" i="84"/>
  <c r="AC19" i="84"/>
  <c r="AB19" i="84"/>
  <c r="AA19" i="84"/>
  <c r="Z19" i="84"/>
  <c r="Y19" i="84"/>
  <c r="X19" i="84"/>
  <c r="W19" i="84"/>
  <c r="V19" i="84"/>
  <c r="U19" i="84"/>
  <c r="T19" i="84"/>
  <c r="S19" i="84"/>
  <c r="R19" i="84"/>
  <c r="Q19" i="84"/>
  <c r="P19" i="84"/>
  <c r="O19" i="84"/>
  <c r="N19" i="84"/>
  <c r="M19" i="84"/>
  <c r="L19" i="84"/>
  <c r="K19" i="84"/>
  <c r="I19" i="84"/>
  <c r="H19" i="84"/>
  <c r="G19" i="84"/>
  <c r="F19" i="84"/>
  <c r="E19" i="84"/>
  <c r="D19" i="84"/>
  <c r="BF18" i="84"/>
  <c r="BE18" i="84"/>
  <c r="BD18" i="84"/>
  <c r="BC18" i="84"/>
  <c r="BB18" i="84"/>
  <c r="BA18" i="84"/>
  <c r="AZ18" i="84"/>
  <c r="AY18" i="84"/>
  <c r="AX18" i="84"/>
  <c r="AW18" i="84"/>
  <c r="AF18" i="84"/>
  <c r="J18" i="84" s="1"/>
  <c r="C18" i="84" s="1"/>
  <c r="BF17" i="84"/>
  <c r="BE17" i="84"/>
  <c r="BD17" i="84"/>
  <c r="BC17" i="84"/>
  <c r="BB17" i="84"/>
  <c r="BA17" i="84"/>
  <c r="AZ17" i="84"/>
  <c r="AY17" i="84"/>
  <c r="AX17" i="84"/>
  <c r="AF17" i="84"/>
  <c r="J17" i="84"/>
  <c r="C17" i="84" s="1"/>
  <c r="BF16" i="84"/>
  <c r="BF14" i="84" s="1"/>
  <c r="BE16" i="84"/>
  <c r="BD16" i="84"/>
  <c r="BC16" i="84"/>
  <c r="BB16" i="84"/>
  <c r="BA16" i="84"/>
  <c r="AZ16" i="84"/>
  <c r="AY16" i="84"/>
  <c r="AX16" i="84"/>
  <c r="AX14" i="84" s="1"/>
  <c r="AF16" i="84"/>
  <c r="J16" i="84"/>
  <c r="C16" i="84" s="1"/>
  <c r="BF15" i="84"/>
  <c r="BE15" i="84"/>
  <c r="BD15" i="84"/>
  <c r="BD14" i="84" s="1"/>
  <c r="BC15" i="84"/>
  <c r="AW15" i="84" s="1"/>
  <c r="BB15" i="84"/>
  <c r="BB14" i="84" s="1"/>
  <c r="BA15" i="84"/>
  <c r="AZ15" i="84"/>
  <c r="AY15" i="84"/>
  <c r="AX15" i="84"/>
  <c r="AF15" i="84"/>
  <c r="J15" i="84" s="1"/>
  <c r="C15" i="84" s="1"/>
  <c r="BC14" i="84"/>
  <c r="AT14" i="84"/>
  <c r="AS14" i="84"/>
  <c r="AR14" i="84"/>
  <c r="AQ14" i="84"/>
  <c r="AP14" i="84"/>
  <c r="AO14" i="84"/>
  <c r="AN14" i="84"/>
  <c r="AM14" i="84"/>
  <c r="AL14" i="84"/>
  <c r="AJ14" i="84"/>
  <c r="AI14" i="84"/>
  <c r="AH14" i="84"/>
  <c r="AG14" i="84"/>
  <c r="AD14" i="84"/>
  <c r="AC14" i="84"/>
  <c r="AB14" i="84"/>
  <c r="AA14" i="84"/>
  <c r="Z14" i="84"/>
  <c r="Y14" i="84"/>
  <c r="X14" i="84"/>
  <c r="W14" i="84"/>
  <c r="V14" i="84"/>
  <c r="U14" i="84"/>
  <c r="T14" i="84"/>
  <c r="S14" i="84"/>
  <c r="R14" i="84"/>
  <c r="Q14" i="84"/>
  <c r="P14" i="84"/>
  <c r="O14" i="84"/>
  <c r="N14" i="84"/>
  <c r="M14" i="84"/>
  <c r="L14" i="84"/>
  <c r="K14" i="84"/>
  <c r="I14" i="84"/>
  <c r="H14" i="84"/>
  <c r="G14" i="84"/>
  <c r="F14" i="84"/>
  <c r="E14" i="84"/>
  <c r="D14" i="84"/>
  <c r="BF13" i="84"/>
  <c r="BE13" i="84"/>
  <c r="BD13" i="84"/>
  <c r="BC13" i="84"/>
  <c r="BB13" i="84"/>
  <c r="BA13" i="84"/>
  <c r="AZ13" i="84"/>
  <c r="AY13" i="84"/>
  <c r="AX13" i="84"/>
  <c r="AF13" i="84"/>
  <c r="J13" i="84" s="1"/>
  <c r="C13" i="84" s="1"/>
  <c r="BF12" i="84"/>
  <c r="BE12" i="84"/>
  <c r="BD12" i="84"/>
  <c r="BC12" i="84"/>
  <c r="BB12" i="84"/>
  <c r="BA12" i="84"/>
  <c r="BA8" i="84" s="1"/>
  <c r="AZ12" i="84"/>
  <c r="AY12" i="84"/>
  <c r="AX12" i="84"/>
  <c r="AF12" i="84"/>
  <c r="J12" i="84" s="1"/>
  <c r="C12" i="84" s="1"/>
  <c r="BF11" i="84"/>
  <c r="BE11" i="84"/>
  <c r="BD11" i="84"/>
  <c r="BC11" i="84"/>
  <c r="BB11" i="84"/>
  <c r="BA11" i="84"/>
  <c r="AZ11" i="84"/>
  <c r="AY11" i="84"/>
  <c r="AX11" i="84"/>
  <c r="AF11" i="84"/>
  <c r="J11" i="84" s="1"/>
  <c r="C11" i="84" s="1"/>
  <c r="BF10" i="84"/>
  <c r="BE10" i="84"/>
  <c r="BD10" i="84"/>
  <c r="BC10" i="84"/>
  <c r="BB10" i="84"/>
  <c r="BB8" i="84" s="1"/>
  <c r="BA10" i="84"/>
  <c r="AZ10" i="84"/>
  <c r="AV10" i="84" s="1"/>
  <c r="AY10" i="84"/>
  <c r="AX10" i="84"/>
  <c r="AW10" i="84"/>
  <c r="AF10" i="84"/>
  <c r="J10" i="84"/>
  <c r="C10" i="84" s="1"/>
  <c r="BF9" i="84"/>
  <c r="BF8" i="84" s="1"/>
  <c r="BE9" i="84"/>
  <c r="BD9" i="84"/>
  <c r="BC9" i="84"/>
  <c r="BB9" i="84"/>
  <c r="BA9" i="84"/>
  <c r="AZ9" i="84"/>
  <c r="AY9" i="84"/>
  <c r="AX9" i="84"/>
  <c r="AV9" i="84" s="1"/>
  <c r="AF9" i="84"/>
  <c r="J9" i="84" s="1"/>
  <c r="C9" i="84" s="1"/>
  <c r="AT8" i="84"/>
  <c r="AS8" i="84"/>
  <c r="AR8" i="84"/>
  <c r="AQ8" i="84"/>
  <c r="AP8" i="84"/>
  <c r="AO8" i="84"/>
  <c r="AN8" i="84"/>
  <c r="AM8" i="84"/>
  <c r="AL8" i="84"/>
  <c r="AJ8" i="84"/>
  <c r="AI8" i="84"/>
  <c r="AH8" i="84"/>
  <c r="AG8" i="84"/>
  <c r="AD8" i="84"/>
  <c r="AC8" i="84"/>
  <c r="AB8" i="84"/>
  <c r="AA8" i="84"/>
  <c r="AA4" i="84" s="1"/>
  <c r="Z8" i="84"/>
  <c r="Y8" i="84"/>
  <c r="X8" i="84"/>
  <c r="W8" i="84"/>
  <c r="V8" i="84"/>
  <c r="U8" i="84"/>
  <c r="T8" i="84"/>
  <c r="S8" i="84"/>
  <c r="R8" i="84"/>
  <c r="Q8" i="84"/>
  <c r="P8" i="84"/>
  <c r="O8" i="84"/>
  <c r="N8" i="84"/>
  <c r="M8" i="84"/>
  <c r="L8" i="84"/>
  <c r="K8" i="84"/>
  <c r="I8" i="84"/>
  <c r="H8" i="84"/>
  <c r="G8" i="84"/>
  <c r="F8" i="84"/>
  <c r="E8" i="84"/>
  <c r="D8" i="84"/>
  <c r="BF7" i="84"/>
  <c r="BE7" i="84"/>
  <c r="BE5" i="84" s="1"/>
  <c r="BD7" i="84"/>
  <c r="BC7" i="84"/>
  <c r="BB7" i="84"/>
  <c r="BA7" i="84"/>
  <c r="AZ7" i="84"/>
  <c r="AZ5" i="84" s="1"/>
  <c r="AY7" i="84"/>
  <c r="AV7" i="84" s="1"/>
  <c r="AX7" i="84"/>
  <c r="AF7" i="84"/>
  <c r="J7" i="84" s="1"/>
  <c r="C7" i="84" s="1"/>
  <c r="BF6" i="84"/>
  <c r="BE6" i="84"/>
  <c r="BD6" i="84"/>
  <c r="BC6" i="84"/>
  <c r="AW6" i="84" s="1"/>
  <c r="BB6" i="84"/>
  <c r="BB5" i="84" s="1"/>
  <c r="BA6" i="84"/>
  <c r="AV6" i="84" s="1"/>
  <c r="AZ6" i="84"/>
  <c r="AY6" i="84"/>
  <c r="AX6" i="84"/>
  <c r="AF6" i="84"/>
  <c r="BD5" i="84"/>
  <c r="AX5" i="84"/>
  <c r="AT5" i="84"/>
  <c r="AS5" i="84"/>
  <c r="AR5" i="84"/>
  <c r="AR4" i="84" s="1"/>
  <c r="AQ5" i="84"/>
  <c r="AQ4" i="84" s="1"/>
  <c r="AP5" i="84"/>
  <c r="AP4" i="84" s="1"/>
  <c r="AO5" i="84"/>
  <c r="AN5" i="84"/>
  <c r="AN4" i="84" s="1"/>
  <c r="AM5" i="84"/>
  <c r="AM4" i="84" s="1"/>
  <c r="AL5" i="84"/>
  <c r="AJ5" i="84"/>
  <c r="AI5" i="84"/>
  <c r="AI4" i="84" s="1"/>
  <c r="AH5" i="84"/>
  <c r="AG5" i="84"/>
  <c r="AG4" i="84" s="1"/>
  <c r="AD5" i="84"/>
  <c r="AD4" i="84" s="1"/>
  <c r="AC5" i="84"/>
  <c r="AB5" i="84"/>
  <c r="AB4" i="84" s="1"/>
  <c r="AA5" i="84"/>
  <c r="Z5" i="84"/>
  <c r="Z4" i="84" s="1"/>
  <c r="Y5" i="84"/>
  <c r="Y4" i="84" s="1"/>
  <c r="X5" i="84"/>
  <c r="X4" i="84" s="1"/>
  <c r="W5" i="84"/>
  <c r="W4" i="84" s="1"/>
  <c r="V5" i="84"/>
  <c r="V4" i="84" s="1"/>
  <c r="U5" i="84"/>
  <c r="T5" i="84"/>
  <c r="T4" i="84" s="1"/>
  <c r="S5" i="84"/>
  <c r="R5" i="84"/>
  <c r="R4" i="84" s="1"/>
  <c r="Q5" i="84"/>
  <c r="Q4" i="84" s="1"/>
  <c r="P5" i="84"/>
  <c r="P4" i="84" s="1"/>
  <c r="O5" i="84"/>
  <c r="O4" i="84" s="1"/>
  <c r="N5" i="84"/>
  <c r="N4" i="84" s="1"/>
  <c r="M5" i="84"/>
  <c r="M4" i="84" s="1"/>
  <c r="L5" i="84"/>
  <c r="L4" i="84" s="1"/>
  <c r="K5" i="84"/>
  <c r="I5" i="84"/>
  <c r="H5" i="84"/>
  <c r="H4" i="84" s="1"/>
  <c r="G5" i="84"/>
  <c r="G4" i="84" s="1"/>
  <c r="F5" i="84"/>
  <c r="F4" i="84" s="1"/>
  <c r="E5" i="84"/>
  <c r="E4" i="84" s="1"/>
  <c r="D5" i="84"/>
  <c r="D4" i="84" s="1"/>
  <c r="AO4" i="84"/>
  <c r="AH4" i="84"/>
  <c r="U4" i="84"/>
  <c r="I4" i="84"/>
  <c r="AC4" i="84" l="1"/>
  <c r="BC5" i="84"/>
  <c r="BB4" i="84"/>
  <c r="BF5" i="84"/>
  <c r="BF4" i="84" s="1"/>
  <c r="AY8" i="84"/>
  <c r="AV15" i="84"/>
  <c r="BE14" i="84"/>
  <c r="AV21" i="84"/>
  <c r="AZ8" i="84"/>
  <c r="AY19" i="84"/>
  <c r="AF5" i="84"/>
  <c r="BC8" i="84"/>
  <c r="AV11" i="84"/>
  <c r="AW12" i="84"/>
  <c r="AY14" i="84"/>
  <c r="AW17" i="84"/>
  <c r="AF8" i="84"/>
  <c r="J8" i="84" s="1"/>
  <c r="AZ14" i="84"/>
  <c r="AV18" i="84"/>
  <c r="AF19" i="84"/>
  <c r="J19" i="84" s="1"/>
  <c r="C19" i="84" s="1"/>
  <c r="AV12" i="84"/>
  <c r="AV13" i="84"/>
  <c r="AJ4" i="84"/>
  <c r="AS4" i="84"/>
  <c r="AW9" i="84"/>
  <c r="AW11" i="84"/>
  <c r="AW13" i="84"/>
  <c r="AV17" i="84"/>
  <c r="K4" i="84"/>
  <c r="S4" i="84"/>
  <c r="AL4" i="84"/>
  <c r="AT4" i="84"/>
  <c r="BE8" i="84"/>
  <c r="AV20" i="84"/>
  <c r="AW21" i="84"/>
  <c r="AF4" i="84"/>
  <c r="J4" i="84" s="1"/>
  <c r="J5" i="84"/>
  <c r="C5" i="84" s="1"/>
  <c r="C14" i="84"/>
  <c r="C8" i="84"/>
  <c r="BE4" i="84"/>
  <c r="AW5" i="84"/>
  <c r="AW14" i="84"/>
  <c r="BC4" i="84"/>
  <c r="AY5" i="84"/>
  <c r="AY4" i="84" s="1"/>
  <c r="AX19" i="84"/>
  <c r="AV19" i="84" s="1"/>
  <c r="BD19" i="84"/>
  <c r="AW19" i="84" s="1"/>
  <c r="AF14" i="84"/>
  <c r="J14" i="84" s="1"/>
  <c r="AV16" i="84"/>
  <c r="AW20" i="84"/>
  <c r="BA5" i="84"/>
  <c r="AW7" i="84"/>
  <c r="AX8" i="84"/>
  <c r="AV8" i="84" s="1"/>
  <c r="BD8" i="84"/>
  <c r="BA14" i="84"/>
  <c r="AV14" i="84" s="1"/>
  <c r="AW16" i="84"/>
  <c r="AZ19" i="84"/>
  <c r="AZ4" i="84" s="1"/>
  <c r="J6" i="84"/>
  <c r="C6" i="84" s="1"/>
  <c r="BD4" i="84" l="1"/>
  <c r="C4" i="84"/>
  <c r="AW8" i="84"/>
  <c r="BA4" i="84"/>
  <c r="AW4" i="84"/>
  <c r="AV5" i="84"/>
  <c r="AX4" i="84"/>
  <c r="AV4" i="84" s="1"/>
  <c r="F18" i="79" l="1"/>
  <c r="E18" i="79"/>
  <c r="D18" i="79"/>
  <c r="F15" i="79"/>
  <c r="F12" i="79" s="1"/>
  <c r="E15" i="79"/>
  <c r="F13" i="79"/>
  <c r="E13" i="79"/>
  <c r="F8" i="79"/>
  <c r="E12" i="79" l="1"/>
  <c r="E9" i="79"/>
  <c r="E8" i="79"/>
  <c r="BF22" i="78"/>
  <c r="BE22" i="78"/>
  <c r="BD22" i="78"/>
  <c r="BC22" i="78"/>
  <c r="BB22" i="78"/>
  <c r="BA22" i="78"/>
  <c r="AZ22" i="78"/>
  <c r="AY22" i="78"/>
  <c r="AX22" i="78"/>
  <c r="AF22" i="78"/>
  <c r="J22" i="78"/>
  <c r="C22" i="78" s="1"/>
  <c r="BF21" i="78"/>
  <c r="BE21" i="78"/>
  <c r="BE19" i="78" s="1"/>
  <c r="BD21" i="78"/>
  <c r="BC21" i="78"/>
  <c r="BB21" i="78"/>
  <c r="BA21" i="78"/>
  <c r="AZ21" i="78"/>
  <c r="AY21" i="78"/>
  <c r="AY19" i="78" s="1"/>
  <c r="AX21" i="78"/>
  <c r="AV21" i="78"/>
  <c r="AF21" i="78"/>
  <c r="J21" i="78" s="1"/>
  <c r="C21" i="78" s="1"/>
  <c r="BF20" i="78"/>
  <c r="BE20" i="78"/>
  <c r="BD20" i="78"/>
  <c r="AW20" i="78" s="1"/>
  <c r="BC20" i="78"/>
  <c r="BB20" i="78"/>
  <c r="BA20" i="78"/>
  <c r="BA19" i="78" s="1"/>
  <c r="AZ20" i="78"/>
  <c r="AZ19" i="78" s="1"/>
  <c r="AY20" i="78"/>
  <c r="AX20" i="78"/>
  <c r="AF20" i="78"/>
  <c r="J20" i="78" s="1"/>
  <c r="C20" i="78" s="1"/>
  <c r="BF19" i="78"/>
  <c r="BC19" i="78"/>
  <c r="AT19" i="78"/>
  <c r="AS19" i="78"/>
  <c r="AR19" i="78"/>
  <c r="AQ19" i="78"/>
  <c r="AP19" i="78"/>
  <c r="AO19" i="78"/>
  <c r="AN19" i="78"/>
  <c r="AM19" i="78"/>
  <c r="AL19" i="78"/>
  <c r="AJ19" i="78"/>
  <c r="AJ4" i="78" s="1"/>
  <c r="AI19" i="78"/>
  <c r="AH19" i="78"/>
  <c r="AG19" i="78"/>
  <c r="AF19" i="78"/>
  <c r="J19" i="78" s="1"/>
  <c r="AD19" i="78"/>
  <c r="AC19" i="78"/>
  <c r="AB19" i="78"/>
  <c r="AA19" i="78"/>
  <c r="Z19" i="78"/>
  <c r="Y19" i="78"/>
  <c r="X19" i="78"/>
  <c r="W19" i="78"/>
  <c r="V19" i="78"/>
  <c r="U19" i="78"/>
  <c r="T19" i="78"/>
  <c r="S19" i="78"/>
  <c r="R19" i="78"/>
  <c r="Q19" i="78"/>
  <c r="P19" i="78"/>
  <c r="O19" i="78"/>
  <c r="N19" i="78"/>
  <c r="M19" i="78"/>
  <c r="L19" i="78"/>
  <c r="K19" i="78"/>
  <c r="I19" i="78"/>
  <c r="H19" i="78"/>
  <c r="G19" i="78"/>
  <c r="F19" i="78"/>
  <c r="E19" i="78"/>
  <c r="D19" i="78"/>
  <c r="BF18" i="78"/>
  <c r="BE18" i="78"/>
  <c r="AW18" i="78" s="1"/>
  <c r="BD18" i="78"/>
  <c r="BC18" i="78"/>
  <c r="BB18" i="78"/>
  <c r="BA18" i="78"/>
  <c r="AZ18" i="78"/>
  <c r="AY18" i="78"/>
  <c r="AV18" i="78" s="1"/>
  <c r="AX18" i="78"/>
  <c r="AF18" i="78"/>
  <c r="J18" i="78" s="1"/>
  <c r="C18" i="78" s="1"/>
  <c r="BF17" i="78"/>
  <c r="BE17" i="78"/>
  <c r="BD17" i="78"/>
  <c r="BC17" i="78"/>
  <c r="AW17" i="78" s="1"/>
  <c r="BB17" i="78"/>
  <c r="BA17" i="78"/>
  <c r="AZ17" i="78"/>
  <c r="AY17" i="78"/>
  <c r="AX17" i="78"/>
  <c r="AF17" i="78"/>
  <c r="J17" i="78" s="1"/>
  <c r="C17" i="78" s="1"/>
  <c r="BF16" i="78"/>
  <c r="BE16" i="78"/>
  <c r="BD16" i="78"/>
  <c r="BD14" i="78" s="1"/>
  <c r="BC16" i="78"/>
  <c r="BB16" i="78"/>
  <c r="BB14" i="78" s="1"/>
  <c r="BA16" i="78"/>
  <c r="AZ16" i="78"/>
  <c r="AY16" i="78"/>
  <c r="AX16" i="78"/>
  <c r="AF16" i="78"/>
  <c r="J16" i="78"/>
  <c r="C16" i="78" s="1"/>
  <c r="BF15" i="78"/>
  <c r="BF14" i="78" s="1"/>
  <c r="BE15" i="78"/>
  <c r="BD15" i="78"/>
  <c r="BC15" i="78"/>
  <c r="BC14" i="78" s="1"/>
  <c r="BB15" i="78"/>
  <c r="BA15" i="78"/>
  <c r="AZ15" i="78"/>
  <c r="AY15" i="78"/>
  <c r="AX15" i="78"/>
  <c r="AV15" i="78" s="1"/>
  <c r="AF15" i="78"/>
  <c r="AF14" i="78" s="1"/>
  <c r="J14" i="78" s="1"/>
  <c r="AZ14" i="78"/>
  <c r="AT14" i="78"/>
  <c r="AT4" i="78" s="1"/>
  <c r="AS14" i="78"/>
  <c r="AR14" i="78"/>
  <c r="AQ14" i="78"/>
  <c r="AP14" i="78"/>
  <c r="AO14" i="78"/>
  <c r="AN14" i="78"/>
  <c r="AM14" i="78"/>
  <c r="AL14" i="78"/>
  <c r="AJ14" i="78"/>
  <c r="AI14" i="78"/>
  <c r="AH14" i="78"/>
  <c r="AG14" i="78"/>
  <c r="AD14" i="78"/>
  <c r="AC14" i="78"/>
  <c r="AB14" i="78"/>
  <c r="AA14" i="78"/>
  <c r="Z14" i="78"/>
  <c r="Y14" i="78"/>
  <c r="X14" i="78"/>
  <c r="W14" i="78"/>
  <c r="V14" i="78"/>
  <c r="U14" i="78"/>
  <c r="T14" i="78"/>
  <c r="S14" i="78"/>
  <c r="R14" i="78"/>
  <c r="Q14" i="78"/>
  <c r="P14" i="78"/>
  <c r="O14" i="78"/>
  <c r="N14" i="78"/>
  <c r="M14" i="78"/>
  <c r="L14" i="78"/>
  <c r="K14" i="78"/>
  <c r="I14" i="78"/>
  <c r="H14" i="78"/>
  <c r="G14" i="78"/>
  <c r="F14" i="78"/>
  <c r="E14" i="78"/>
  <c r="D14" i="78"/>
  <c r="BF13" i="78"/>
  <c r="BE13" i="78"/>
  <c r="BD13" i="78"/>
  <c r="BC13" i="78"/>
  <c r="BB13" i="78"/>
  <c r="BA13" i="78"/>
  <c r="AZ13" i="78"/>
  <c r="AY13" i="78"/>
  <c r="AX13" i="78"/>
  <c r="AW13" i="78"/>
  <c r="AF13" i="78"/>
  <c r="J13" i="78" s="1"/>
  <c r="C13" i="78" s="1"/>
  <c r="BF12" i="78"/>
  <c r="BE12" i="78"/>
  <c r="BD12" i="78"/>
  <c r="BC12" i="78"/>
  <c r="BB12" i="78"/>
  <c r="BA12" i="78"/>
  <c r="AZ12" i="78"/>
  <c r="AY12" i="78"/>
  <c r="AX12" i="78"/>
  <c r="AF12" i="78"/>
  <c r="J12" i="78" s="1"/>
  <c r="C12" i="78" s="1"/>
  <c r="BF11" i="78"/>
  <c r="BE11" i="78"/>
  <c r="BD11" i="78"/>
  <c r="BC11" i="78"/>
  <c r="BB11" i="78"/>
  <c r="BA11" i="78"/>
  <c r="AZ11" i="78"/>
  <c r="AY11" i="78"/>
  <c r="AX11" i="78"/>
  <c r="AF11" i="78"/>
  <c r="J11" i="78"/>
  <c r="C11" i="78" s="1"/>
  <c r="BF10" i="78"/>
  <c r="BE10" i="78"/>
  <c r="AW10" i="78" s="1"/>
  <c r="BD10" i="78"/>
  <c r="BC10" i="78"/>
  <c r="BB10" i="78"/>
  <c r="BA10" i="78"/>
  <c r="BA8" i="78" s="1"/>
  <c r="AZ10" i="78"/>
  <c r="AY10" i="78"/>
  <c r="AX10" i="78"/>
  <c r="AF10" i="78"/>
  <c r="J10" i="78" s="1"/>
  <c r="C10" i="78" s="1"/>
  <c r="BF9" i="78"/>
  <c r="BE9" i="78"/>
  <c r="BD9" i="78"/>
  <c r="BC9" i="78"/>
  <c r="BB9" i="78"/>
  <c r="BA9" i="78"/>
  <c r="AZ9" i="78"/>
  <c r="AY9" i="78"/>
  <c r="AX9" i="78"/>
  <c r="AF9" i="78"/>
  <c r="J9" i="78" s="1"/>
  <c r="C9" i="78" s="1"/>
  <c r="BF8" i="78"/>
  <c r="BC8" i="78"/>
  <c r="AZ8" i="78"/>
  <c r="AT8" i="78"/>
  <c r="AS8" i="78"/>
  <c r="AR8" i="78"/>
  <c r="AQ8" i="78"/>
  <c r="AP8" i="78"/>
  <c r="AO8" i="78"/>
  <c r="AN8" i="78"/>
  <c r="AM8" i="78"/>
  <c r="AM4" i="78" s="1"/>
  <c r="AL8" i="78"/>
  <c r="AJ8" i="78"/>
  <c r="AI8" i="78"/>
  <c r="AH8" i="78"/>
  <c r="AG8" i="78"/>
  <c r="AF8" i="78"/>
  <c r="J8" i="78" s="1"/>
  <c r="AD8" i="78"/>
  <c r="AC8" i="78"/>
  <c r="AC4" i="78" s="1"/>
  <c r="AB8" i="78"/>
  <c r="AA8" i="78"/>
  <c r="Z8" i="78"/>
  <c r="Y8" i="78"/>
  <c r="X8" i="78"/>
  <c r="W8" i="78"/>
  <c r="V8" i="78"/>
  <c r="U8" i="78"/>
  <c r="U4" i="78" s="1"/>
  <c r="T8" i="78"/>
  <c r="S8" i="78"/>
  <c r="R8" i="78"/>
  <c r="Q8" i="78"/>
  <c r="P8" i="78"/>
  <c r="O8" i="78"/>
  <c r="N8" i="78"/>
  <c r="M8" i="78"/>
  <c r="M4" i="78" s="1"/>
  <c r="L8" i="78"/>
  <c r="K8" i="78"/>
  <c r="I8" i="78"/>
  <c r="H8" i="78"/>
  <c r="G8" i="78"/>
  <c r="F8" i="78"/>
  <c r="E8" i="78"/>
  <c r="D8" i="78"/>
  <c r="C8" i="78" s="1"/>
  <c r="BF7" i="78"/>
  <c r="BE7" i="78"/>
  <c r="BD7" i="78"/>
  <c r="BC7" i="78"/>
  <c r="BB7" i="78"/>
  <c r="BA7" i="78"/>
  <c r="AZ7" i="78"/>
  <c r="AY7" i="78"/>
  <c r="AY5" i="78" s="1"/>
  <c r="AX7" i="78"/>
  <c r="AF7" i="78"/>
  <c r="J7" i="78" s="1"/>
  <c r="C7" i="78" s="1"/>
  <c r="BF6" i="78"/>
  <c r="BE6" i="78"/>
  <c r="BD6" i="78"/>
  <c r="BD5" i="78" s="1"/>
  <c r="BC6" i="78"/>
  <c r="AW6" i="78" s="1"/>
  <c r="BB6" i="78"/>
  <c r="BA6" i="78"/>
  <c r="BA5" i="78" s="1"/>
  <c r="AZ6" i="78"/>
  <c r="AY6" i="78"/>
  <c r="AX6" i="78"/>
  <c r="AF6" i="78"/>
  <c r="AF5" i="78" s="1"/>
  <c r="BF5" i="78"/>
  <c r="BC5" i="78"/>
  <c r="BB5" i="78"/>
  <c r="AZ5" i="78"/>
  <c r="AX5" i="78"/>
  <c r="AT5" i="78"/>
  <c r="AS5" i="78"/>
  <c r="AR5" i="78"/>
  <c r="AR4" i="78" s="1"/>
  <c r="AQ5" i="78"/>
  <c r="AP5" i="78"/>
  <c r="AP4" i="78" s="1"/>
  <c r="AO5" i="78"/>
  <c r="AN5" i="78"/>
  <c r="AN4" i="78" s="1"/>
  <c r="AM5" i="78"/>
  <c r="AL5" i="78"/>
  <c r="AJ5" i="78"/>
  <c r="AI5" i="78"/>
  <c r="AI4" i="78" s="1"/>
  <c r="AH5" i="78"/>
  <c r="AG5" i="78"/>
  <c r="AG4" i="78" s="1"/>
  <c r="AD5" i="78"/>
  <c r="AC5" i="78"/>
  <c r="AB5" i="78"/>
  <c r="AB4" i="78" s="1"/>
  <c r="AA5" i="78"/>
  <c r="Z5" i="78"/>
  <c r="Y5" i="78"/>
  <c r="X5" i="78"/>
  <c r="W5" i="78"/>
  <c r="V5" i="78"/>
  <c r="V4" i="78" s="1"/>
  <c r="U5" i="78"/>
  <c r="T5" i="78"/>
  <c r="S5" i="78"/>
  <c r="R5" i="78"/>
  <c r="Q5" i="78"/>
  <c r="Q4" i="78" s="1"/>
  <c r="P5" i="78"/>
  <c r="P4" i="78" s="1"/>
  <c r="O5" i="78"/>
  <c r="O4" i="78" s="1"/>
  <c r="N5" i="78"/>
  <c r="M5" i="78"/>
  <c r="L5" i="78"/>
  <c r="L4" i="78" s="1"/>
  <c r="K5" i="78"/>
  <c r="I5" i="78"/>
  <c r="H5" i="78"/>
  <c r="H4" i="78" s="1"/>
  <c r="G5" i="78"/>
  <c r="F5" i="78"/>
  <c r="F4" i="78" s="1"/>
  <c r="E5" i="78"/>
  <c r="D5" i="78"/>
  <c r="AQ4" i="78"/>
  <c r="AO4" i="78"/>
  <c r="AL4" i="78"/>
  <c r="AH4" i="78"/>
  <c r="AD4" i="78"/>
  <c r="Z4" i="78"/>
  <c r="X4" i="78"/>
  <c r="W4" i="78"/>
  <c r="T4" i="78"/>
  <c r="R4" i="78"/>
  <c r="N4" i="78"/>
  <c r="K4" i="78"/>
  <c r="I4" i="78"/>
  <c r="E4" i="78"/>
  <c r="AX14" i="78" l="1"/>
  <c r="AA4" i="78"/>
  <c r="C14" i="78"/>
  <c r="AZ4" i="78"/>
  <c r="G4" i="78"/>
  <c r="BF4" i="78"/>
  <c r="BA14" i="78"/>
  <c r="BA4" i="78" s="1"/>
  <c r="AW16" i="78"/>
  <c r="Y4" i="78"/>
  <c r="BD8" i="78"/>
  <c r="AW11" i="78"/>
  <c r="AW12" i="78"/>
  <c r="AV22" i="78"/>
  <c r="AW22" i="78"/>
  <c r="BC4" i="78"/>
  <c r="BE8" i="78"/>
  <c r="AV10" i="78"/>
  <c r="AV13" i="78"/>
  <c r="AV16" i="78"/>
  <c r="BB19" i="78"/>
  <c r="D4" i="78"/>
  <c r="AW7" i="78"/>
  <c r="S4" i="78"/>
  <c r="AS4" i="78"/>
  <c r="AV9" i="78"/>
  <c r="AV11" i="78"/>
  <c r="AV12" i="78"/>
  <c r="AV20" i="78"/>
  <c r="AV7" i="78"/>
  <c r="AY8" i="78"/>
  <c r="AW15" i="78"/>
  <c r="AV17" i="78"/>
  <c r="AW21" i="78"/>
  <c r="AF4" i="78"/>
  <c r="J4" i="78" s="1"/>
  <c r="J5" i="78"/>
  <c r="AV5" i="78"/>
  <c r="AW8" i="78"/>
  <c r="C19" i="78"/>
  <c r="C5" i="78"/>
  <c r="J6" i="78"/>
  <c r="C6" i="78" s="1"/>
  <c r="AW9" i="78"/>
  <c r="J15" i="78"/>
  <c r="C15" i="78" s="1"/>
  <c r="AV6" i="78"/>
  <c r="BE5" i="78"/>
  <c r="BB8" i="78"/>
  <c r="BB4" i="78" s="1"/>
  <c r="AY14" i="78"/>
  <c r="AV14" i="78" s="1"/>
  <c r="BE14" i="78"/>
  <c r="AW14" i="78" s="1"/>
  <c r="AX19" i="78"/>
  <c r="BD19" i="78"/>
  <c r="AW19" i="78" s="1"/>
  <c r="AX8" i="78"/>
  <c r="C4" i="78" l="1"/>
  <c r="AV19" i="78"/>
  <c r="AY4" i="78"/>
  <c r="BD4" i="78"/>
  <c r="AV8" i="78"/>
  <c r="AX4" i="78"/>
  <c r="AV4" i="78" s="1"/>
  <c r="AW5" i="78"/>
  <c r="BE4" i="78"/>
  <c r="AW4" i="78" l="1"/>
  <c r="L24" i="74" l="1"/>
  <c r="E24" i="74"/>
  <c r="D24" i="74"/>
  <c r="BF22" i="73"/>
  <c r="BE22" i="73"/>
  <c r="BD22" i="73"/>
  <c r="BC22" i="73"/>
  <c r="BB22" i="73"/>
  <c r="BA22" i="73"/>
  <c r="AZ22" i="73"/>
  <c r="AY22" i="73"/>
  <c r="AX22" i="73"/>
  <c r="AW22" i="73"/>
  <c r="AF22" i="73"/>
  <c r="J22" i="73" s="1"/>
  <c r="C22" i="73" s="1"/>
  <c r="BF21" i="73"/>
  <c r="BE21" i="73"/>
  <c r="BE19" i="73" s="1"/>
  <c r="BD21" i="73"/>
  <c r="AW21" i="73" s="1"/>
  <c r="BC21" i="73"/>
  <c r="BB21" i="73"/>
  <c r="BA21" i="73"/>
  <c r="AZ21" i="73"/>
  <c r="AY21" i="73"/>
  <c r="AX21" i="73"/>
  <c r="AV21" i="73" s="1"/>
  <c r="AF21" i="73"/>
  <c r="J21" i="73"/>
  <c r="C21" i="73" s="1"/>
  <c r="BF20" i="73"/>
  <c r="BE20" i="73"/>
  <c r="BD20" i="73"/>
  <c r="BC20" i="73"/>
  <c r="AW20" i="73" s="1"/>
  <c r="BB20" i="73"/>
  <c r="BB19" i="73" s="1"/>
  <c r="BA20" i="73"/>
  <c r="BA19" i="73" s="1"/>
  <c r="AZ20" i="73"/>
  <c r="AZ19" i="73" s="1"/>
  <c r="AY20" i="73"/>
  <c r="AX20" i="73"/>
  <c r="AF20" i="73"/>
  <c r="J20" i="73" s="1"/>
  <c r="C20" i="73" s="1"/>
  <c r="BC19" i="73"/>
  <c r="AX19" i="73"/>
  <c r="AT19" i="73"/>
  <c r="AS19" i="73"/>
  <c r="AR19" i="73"/>
  <c r="AQ19" i="73"/>
  <c r="AP19" i="73"/>
  <c r="AO19" i="73"/>
  <c r="AN19" i="73"/>
  <c r="AM19" i="73"/>
  <c r="AL19" i="73"/>
  <c r="AJ19" i="73"/>
  <c r="AI19" i="73"/>
  <c r="AH19" i="73"/>
  <c r="AG19" i="73"/>
  <c r="AD19" i="73"/>
  <c r="AC19" i="73"/>
  <c r="AB19" i="73"/>
  <c r="AA19" i="73"/>
  <c r="Z19" i="73"/>
  <c r="Y19" i="73"/>
  <c r="X19" i="73"/>
  <c r="W19" i="73"/>
  <c r="V19" i="73"/>
  <c r="U19" i="73"/>
  <c r="T19" i="73"/>
  <c r="S19" i="73"/>
  <c r="R19" i="73"/>
  <c r="Q19" i="73"/>
  <c r="P19" i="73"/>
  <c r="O19" i="73"/>
  <c r="N19" i="73"/>
  <c r="M19" i="73"/>
  <c r="L19" i="73"/>
  <c r="K19" i="73"/>
  <c r="I19" i="73"/>
  <c r="H19" i="73"/>
  <c r="G19" i="73"/>
  <c r="F19" i="73"/>
  <c r="E19" i="73"/>
  <c r="D19" i="73"/>
  <c r="BF18" i="73"/>
  <c r="AW18" i="73" s="1"/>
  <c r="BE18" i="73"/>
  <c r="BD18" i="73"/>
  <c r="BC18" i="73"/>
  <c r="BB18" i="73"/>
  <c r="BA18" i="73"/>
  <c r="AZ18" i="73"/>
  <c r="AY18" i="73"/>
  <c r="AX18" i="73"/>
  <c r="AV18" i="73" s="1"/>
  <c r="AF18" i="73"/>
  <c r="J18" i="73" s="1"/>
  <c r="C18" i="73" s="1"/>
  <c r="BF17" i="73"/>
  <c r="BE17" i="73"/>
  <c r="BD17" i="73"/>
  <c r="BC17" i="73"/>
  <c r="BB17" i="73"/>
  <c r="BA17" i="73"/>
  <c r="AZ17" i="73"/>
  <c r="AY17" i="73"/>
  <c r="AX17" i="73"/>
  <c r="AF17" i="73"/>
  <c r="J17" i="73"/>
  <c r="C17" i="73"/>
  <c r="BF16" i="73"/>
  <c r="BF14" i="73" s="1"/>
  <c r="BE16" i="73"/>
  <c r="BE14" i="73" s="1"/>
  <c r="BD16" i="73"/>
  <c r="BC16" i="73"/>
  <c r="BB16" i="73"/>
  <c r="BA16" i="73"/>
  <c r="AZ16" i="73"/>
  <c r="AY16" i="73"/>
  <c r="AX16" i="73"/>
  <c r="AF16" i="73"/>
  <c r="AF14" i="73" s="1"/>
  <c r="J14" i="73" s="1"/>
  <c r="BF15" i="73"/>
  <c r="BE15" i="73"/>
  <c r="BD15" i="73"/>
  <c r="BC15" i="73"/>
  <c r="BB15" i="73"/>
  <c r="BA15" i="73"/>
  <c r="BA14" i="73" s="1"/>
  <c r="AZ15" i="73"/>
  <c r="AV15" i="73" s="1"/>
  <c r="AY15" i="73"/>
  <c r="AX15" i="73"/>
  <c r="AF15" i="73"/>
  <c r="J15" i="73" s="1"/>
  <c r="C15" i="73" s="1"/>
  <c r="BD14" i="73"/>
  <c r="AY14" i="73"/>
  <c r="AX14" i="73"/>
  <c r="AT14" i="73"/>
  <c r="AS14" i="73"/>
  <c r="AR14" i="73"/>
  <c r="AQ14" i="73"/>
  <c r="AP14" i="73"/>
  <c r="AO14" i="73"/>
  <c r="AN14" i="73"/>
  <c r="AM14" i="73"/>
  <c r="AL14" i="73"/>
  <c r="AJ14" i="73"/>
  <c r="AI14" i="73"/>
  <c r="AH14" i="73"/>
  <c r="AG14" i="73"/>
  <c r="AD14" i="73"/>
  <c r="AC14" i="73"/>
  <c r="AB14" i="73"/>
  <c r="AA14" i="73"/>
  <c r="Z14" i="73"/>
  <c r="Y14" i="73"/>
  <c r="X14" i="73"/>
  <c r="W14" i="73"/>
  <c r="V14" i="73"/>
  <c r="U14" i="73"/>
  <c r="T14" i="73"/>
  <c r="S14" i="73"/>
  <c r="R14" i="73"/>
  <c r="Q14" i="73"/>
  <c r="P14" i="73"/>
  <c r="O14" i="73"/>
  <c r="N14" i="73"/>
  <c r="M14" i="73"/>
  <c r="L14" i="73"/>
  <c r="K14" i="73"/>
  <c r="I14" i="73"/>
  <c r="H14" i="73"/>
  <c r="G14" i="73"/>
  <c r="F14" i="73"/>
  <c r="E14" i="73"/>
  <c r="D14" i="73"/>
  <c r="C14" i="73" s="1"/>
  <c r="BF13" i="73"/>
  <c r="BE13" i="73"/>
  <c r="BD13" i="73"/>
  <c r="BC13" i="73"/>
  <c r="BB13" i="73"/>
  <c r="BA13" i="73"/>
  <c r="AZ13" i="73"/>
  <c r="AY13" i="73"/>
  <c r="AX13" i="73"/>
  <c r="AF13" i="73"/>
  <c r="J13" i="73" s="1"/>
  <c r="C13" i="73" s="1"/>
  <c r="BF12" i="73"/>
  <c r="BE12" i="73"/>
  <c r="BD12" i="73"/>
  <c r="BC12" i="73"/>
  <c r="BB12" i="73"/>
  <c r="BA12" i="73"/>
  <c r="AZ12" i="73"/>
  <c r="AY12" i="73"/>
  <c r="AX12" i="73"/>
  <c r="AF12" i="73"/>
  <c r="J12" i="73"/>
  <c r="C12" i="73"/>
  <c r="BF11" i="73"/>
  <c r="BE11" i="73"/>
  <c r="BD11" i="73"/>
  <c r="AW11" i="73" s="1"/>
  <c r="BC11" i="73"/>
  <c r="BB11" i="73"/>
  <c r="BA11" i="73"/>
  <c r="AZ11" i="73"/>
  <c r="AY11" i="73"/>
  <c r="AX11" i="73"/>
  <c r="AF11" i="73"/>
  <c r="J11" i="73" s="1"/>
  <c r="C11" i="73" s="1"/>
  <c r="BF10" i="73"/>
  <c r="BE10" i="73"/>
  <c r="BD10" i="73"/>
  <c r="BC10" i="73"/>
  <c r="AW10" i="73" s="1"/>
  <c r="BB10" i="73"/>
  <c r="BB8" i="73" s="1"/>
  <c r="BA10" i="73"/>
  <c r="BA8" i="73" s="1"/>
  <c r="AZ10" i="73"/>
  <c r="AY10" i="73"/>
  <c r="AX10" i="73"/>
  <c r="AF10" i="73"/>
  <c r="J10" i="73"/>
  <c r="C10" i="73"/>
  <c r="BF9" i="73"/>
  <c r="BF8" i="73" s="1"/>
  <c r="BE9" i="73"/>
  <c r="BD9" i="73"/>
  <c r="BC9" i="73"/>
  <c r="BB9" i="73"/>
  <c r="BA9" i="73"/>
  <c r="AZ9" i="73"/>
  <c r="AZ8" i="73" s="1"/>
  <c r="AY9" i="73"/>
  <c r="AY8" i="73" s="1"/>
  <c r="AX9" i="73"/>
  <c r="AV9" i="73" s="1"/>
  <c r="AF9" i="73"/>
  <c r="J9" i="73"/>
  <c r="C9" i="73" s="1"/>
  <c r="AT8" i="73"/>
  <c r="AS8" i="73"/>
  <c r="AR8" i="73"/>
  <c r="AQ8" i="73"/>
  <c r="AP8" i="73"/>
  <c r="AO8" i="73"/>
  <c r="AN8" i="73"/>
  <c r="AM8" i="73"/>
  <c r="AL8" i="73"/>
  <c r="AJ8" i="73"/>
  <c r="AI8" i="73"/>
  <c r="AH8" i="73"/>
  <c r="AG8" i="73"/>
  <c r="AD8" i="73"/>
  <c r="AC8" i="73"/>
  <c r="AB8" i="73"/>
  <c r="AA8" i="73"/>
  <c r="Z8" i="73"/>
  <c r="Y8" i="73"/>
  <c r="X8" i="73"/>
  <c r="W8" i="73"/>
  <c r="V8" i="73"/>
  <c r="U8" i="73"/>
  <c r="T8" i="73"/>
  <c r="S8" i="73"/>
  <c r="R8" i="73"/>
  <c r="Q8" i="73"/>
  <c r="P8" i="73"/>
  <c r="O8" i="73"/>
  <c r="N8" i="73"/>
  <c r="M8" i="73"/>
  <c r="L8" i="73"/>
  <c r="K8" i="73"/>
  <c r="I8" i="73"/>
  <c r="I4" i="73" s="1"/>
  <c r="H8" i="73"/>
  <c r="G8" i="73"/>
  <c r="F8" i="73"/>
  <c r="E8" i="73"/>
  <c r="D8" i="73"/>
  <c r="BF7" i="73"/>
  <c r="BE7" i="73"/>
  <c r="BE5" i="73" s="1"/>
  <c r="BD7" i="73"/>
  <c r="BD5" i="73" s="1"/>
  <c r="BC7" i="73"/>
  <c r="BB7" i="73"/>
  <c r="BA7" i="73"/>
  <c r="AZ7" i="73"/>
  <c r="AY7" i="73"/>
  <c r="AX7" i="73"/>
  <c r="AF7" i="73"/>
  <c r="AF5" i="73" s="1"/>
  <c r="J7" i="73"/>
  <c r="C7" i="73" s="1"/>
  <c r="BF6" i="73"/>
  <c r="BE6" i="73"/>
  <c r="BD6" i="73"/>
  <c r="BC6" i="73"/>
  <c r="BB6" i="73"/>
  <c r="BB5" i="73" s="1"/>
  <c r="BA6" i="73"/>
  <c r="BA5" i="73" s="1"/>
  <c r="AZ6" i="73"/>
  <c r="AY6" i="73"/>
  <c r="AY5" i="73" s="1"/>
  <c r="AX6" i="73"/>
  <c r="AV6" i="73" s="1"/>
  <c r="AF6" i="73"/>
  <c r="J6" i="73" s="1"/>
  <c r="C6" i="73" s="1"/>
  <c r="AT5" i="73"/>
  <c r="AT4" i="73" s="1"/>
  <c r="AS5" i="73"/>
  <c r="AR5" i="73"/>
  <c r="AQ5" i="73"/>
  <c r="AQ4" i="73" s="1"/>
  <c r="AP5" i="73"/>
  <c r="AO5" i="73"/>
  <c r="AN5" i="73"/>
  <c r="AM5" i="73"/>
  <c r="AM4" i="73" s="1"/>
  <c r="AL5" i="73"/>
  <c r="AL4" i="73" s="1"/>
  <c r="AJ5" i="73"/>
  <c r="AI5" i="73"/>
  <c r="AH5" i="73"/>
  <c r="AG5" i="73"/>
  <c r="AD5" i="73"/>
  <c r="AC5" i="73"/>
  <c r="AB5" i="73"/>
  <c r="AB4" i="73" s="1"/>
  <c r="AA5" i="73"/>
  <c r="Z5" i="73"/>
  <c r="Y5" i="73"/>
  <c r="X5" i="73"/>
  <c r="X4" i="73" s="1"/>
  <c r="W5" i="73"/>
  <c r="V5" i="73"/>
  <c r="V4" i="73" s="1"/>
  <c r="U5" i="73"/>
  <c r="T5" i="73"/>
  <c r="T4" i="73" s="1"/>
  <c r="S5" i="73"/>
  <c r="S4" i="73" s="1"/>
  <c r="R5" i="73"/>
  <c r="Q5" i="73"/>
  <c r="P5" i="73"/>
  <c r="P4" i="73" s="1"/>
  <c r="O5" i="73"/>
  <c r="N5" i="73"/>
  <c r="M5" i="73"/>
  <c r="L5" i="73"/>
  <c r="L4" i="73" s="1"/>
  <c r="K5" i="73"/>
  <c r="K4" i="73" s="1"/>
  <c r="I5" i="73"/>
  <c r="H5" i="73"/>
  <c r="G5" i="73"/>
  <c r="G4" i="73" s="1"/>
  <c r="F5" i="73"/>
  <c r="E5" i="73"/>
  <c r="D5" i="73"/>
  <c r="D4" i="73" s="1"/>
  <c r="AP4" i="73"/>
  <c r="AI4" i="73"/>
  <c r="AX5" i="73" l="1"/>
  <c r="N4" i="73"/>
  <c r="AV11" i="73"/>
  <c r="BC14" i="73"/>
  <c r="AW14" i="73" s="1"/>
  <c r="BD19" i="73"/>
  <c r="AW19" i="73" s="1"/>
  <c r="F4" i="73"/>
  <c r="W4" i="73"/>
  <c r="AG4" i="73"/>
  <c r="U4" i="73"/>
  <c r="AV12" i="73"/>
  <c r="BC8" i="73"/>
  <c r="BF5" i="73"/>
  <c r="BC5" i="73"/>
  <c r="AW5" i="73" s="1"/>
  <c r="AV7" i="73"/>
  <c r="AO4" i="73"/>
  <c r="AV10" i="73"/>
  <c r="AW13" i="73"/>
  <c r="AV17" i="73"/>
  <c r="M4" i="73"/>
  <c r="AW7" i="73"/>
  <c r="E4" i="73"/>
  <c r="AW17" i="73"/>
  <c r="H4" i="73"/>
  <c r="Q4" i="73"/>
  <c r="Y4" i="73"/>
  <c r="AR4" i="73"/>
  <c r="O4" i="73"/>
  <c r="AW9" i="73"/>
  <c r="BF19" i="73"/>
  <c r="AC4" i="73"/>
  <c r="AA4" i="73"/>
  <c r="AD4" i="73"/>
  <c r="AV16" i="73"/>
  <c r="AY19" i="73"/>
  <c r="R4" i="73"/>
  <c r="Z4" i="73"/>
  <c r="AJ4" i="73"/>
  <c r="AS4" i="73"/>
  <c r="AW6" i="73"/>
  <c r="AH4" i="73"/>
  <c r="AF8" i="73"/>
  <c r="J8" i="73" s="1"/>
  <c r="BE8" i="73"/>
  <c r="BE4" i="73" s="1"/>
  <c r="J16" i="73"/>
  <c r="C16" i="73" s="1"/>
  <c r="AV22" i="73"/>
  <c r="AV13" i="73"/>
  <c r="AW16" i="73"/>
  <c r="AV19" i="73"/>
  <c r="AN4" i="73"/>
  <c r="AW12" i="73"/>
  <c r="BB14" i="73"/>
  <c r="BA4" i="73"/>
  <c r="BB4" i="73"/>
  <c r="J5" i="73"/>
  <c r="C5" i="73" s="1"/>
  <c r="AV14" i="73"/>
  <c r="AY4" i="73"/>
  <c r="C8" i="73"/>
  <c r="AW15" i="73"/>
  <c r="AV20" i="73"/>
  <c r="AZ5" i="73"/>
  <c r="AZ14" i="73"/>
  <c r="AX8" i="73"/>
  <c r="AV8" i="73" s="1"/>
  <c r="BD8" i="73"/>
  <c r="BD4" i="73" s="1"/>
  <c r="AF19" i="73"/>
  <c r="J19" i="73" s="1"/>
  <c r="C19" i="73" s="1"/>
  <c r="BF4" i="73" l="1"/>
  <c r="BC4" i="73"/>
  <c r="AX4" i="73"/>
  <c r="AW8" i="73"/>
  <c r="AZ4" i="73"/>
  <c r="AV4" i="73" s="1"/>
  <c r="AW4" i="73"/>
  <c r="AF4" i="73"/>
  <c r="J4" i="73" s="1"/>
  <c r="C4" i="73" s="1"/>
  <c r="AV5" i="73"/>
  <c r="F18" i="72" l="1"/>
  <c r="E18" i="72"/>
  <c r="D18" i="72"/>
  <c r="F15" i="72"/>
  <c r="E15" i="72"/>
  <c r="E12" i="72" s="1"/>
  <c r="F13" i="72"/>
  <c r="E13" i="72"/>
  <c r="F12" i="72"/>
  <c r="F8" i="72"/>
  <c r="E9" i="72" l="1"/>
  <c r="E8" i="72"/>
  <c r="F18" i="70" l="1"/>
  <c r="E18" i="70"/>
  <c r="D18" i="70"/>
  <c r="F15" i="70"/>
  <c r="F12" i="70" s="1"/>
  <c r="E15" i="70"/>
  <c r="E12" i="70" s="1"/>
  <c r="F13" i="70"/>
  <c r="E13" i="70"/>
  <c r="F8" i="70"/>
  <c r="E9" i="70" l="1"/>
  <c r="E8" i="70"/>
  <c r="BF22" i="69" l="1"/>
  <c r="BE22" i="69"/>
  <c r="BD22" i="69"/>
  <c r="BC22" i="69"/>
  <c r="BB22" i="69"/>
  <c r="BA22" i="69"/>
  <c r="AZ22" i="69"/>
  <c r="AY22" i="69"/>
  <c r="AV22" i="69" s="1"/>
  <c r="AX22" i="69"/>
  <c r="AW22" i="69"/>
  <c r="AF22" i="69"/>
  <c r="J22" i="69" s="1"/>
  <c r="C22" i="69" s="1"/>
  <c r="BF21" i="69"/>
  <c r="BE21" i="69"/>
  <c r="BE19" i="69" s="1"/>
  <c r="BD21" i="69"/>
  <c r="BC21" i="69"/>
  <c r="BB21" i="69"/>
  <c r="BA21" i="69"/>
  <c r="AZ21" i="69"/>
  <c r="AY21" i="69"/>
  <c r="AX21" i="69"/>
  <c r="AF21" i="69"/>
  <c r="J21" i="69" s="1"/>
  <c r="C21" i="69" s="1"/>
  <c r="BF20" i="69"/>
  <c r="BE20" i="69"/>
  <c r="BD20" i="69"/>
  <c r="BC20" i="69"/>
  <c r="BB20" i="69"/>
  <c r="BA20" i="69"/>
  <c r="BA19" i="69" s="1"/>
  <c r="AZ20" i="69"/>
  <c r="AY20" i="69"/>
  <c r="AX20" i="69"/>
  <c r="AF20" i="69"/>
  <c r="J20" i="69" s="1"/>
  <c r="C20" i="69" s="1"/>
  <c r="BB19" i="69"/>
  <c r="AT19" i="69"/>
  <c r="AS19" i="69"/>
  <c r="AR19" i="69"/>
  <c r="AQ19" i="69"/>
  <c r="AP19" i="69"/>
  <c r="AO19" i="69"/>
  <c r="AN19" i="69"/>
  <c r="AM19" i="69"/>
  <c r="AL19" i="69"/>
  <c r="AJ19" i="69"/>
  <c r="AI19" i="69"/>
  <c r="AH19" i="69"/>
  <c r="AG19" i="69"/>
  <c r="AD19" i="69"/>
  <c r="AC19" i="69"/>
  <c r="AB19" i="69"/>
  <c r="AA19" i="69"/>
  <c r="Z19" i="69"/>
  <c r="Y19" i="69"/>
  <c r="X19" i="69"/>
  <c r="W19" i="69"/>
  <c r="V19" i="69"/>
  <c r="U19" i="69"/>
  <c r="T19" i="69"/>
  <c r="S19" i="69"/>
  <c r="R19" i="69"/>
  <c r="Q19" i="69"/>
  <c r="P19" i="69"/>
  <c r="O19" i="69"/>
  <c r="N19" i="69"/>
  <c r="M19" i="69"/>
  <c r="L19" i="69"/>
  <c r="K19" i="69"/>
  <c r="I19" i="69"/>
  <c r="H19" i="69"/>
  <c r="G19" i="69"/>
  <c r="F19" i="69"/>
  <c r="E19" i="69"/>
  <c r="D19" i="69"/>
  <c r="BF18" i="69"/>
  <c r="AW18" i="69" s="1"/>
  <c r="BE18" i="69"/>
  <c r="BD18" i="69"/>
  <c r="BC18" i="69"/>
  <c r="BB18" i="69"/>
  <c r="BA18" i="69"/>
  <c r="AZ18" i="69"/>
  <c r="AY18" i="69"/>
  <c r="AX18" i="69"/>
  <c r="AF18" i="69"/>
  <c r="J18" i="69" s="1"/>
  <c r="C18" i="69" s="1"/>
  <c r="BF17" i="69"/>
  <c r="BE17" i="69"/>
  <c r="BD17" i="69"/>
  <c r="BC17" i="69"/>
  <c r="BB17" i="69"/>
  <c r="BA17" i="69"/>
  <c r="AZ17" i="69"/>
  <c r="AY17" i="69"/>
  <c r="AX17" i="69"/>
  <c r="AF17" i="69"/>
  <c r="J17" i="69"/>
  <c r="C17" i="69" s="1"/>
  <c r="BF16" i="69"/>
  <c r="BF14" i="69" s="1"/>
  <c r="BE16" i="69"/>
  <c r="BD16" i="69"/>
  <c r="BC16" i="69"/>
  <c r="BB16" i="69"/>
  <c r="BA16" i="69"/>
  <c r="AZ16" i="69"/>
  <c r="AZ14" i="69" s="1"/>
  <c r="AY16" i="69"/>
  <c r="AX16" i="69"/>
  <c r="AX14" i="69" s="1"/>
  <c r="AF16" i="69"/>
  <c r="J16" i="69"/>
  <c r="C16" i="69" s="1"/>
  <c r="BF15" i="69"/>
  <c r="BE15" i="69"/>
  <c r="BD15" i="69"/>
  <c r="BC15" i="69"/>
  <c r="AW15" i="69" s="1"/>
  <c r="BB15" i="69"/>
  <c r="BB14" i="69" s="1"/>
  <c r="BA15" i="69"/>
  <c r="BA14" i="69" s="1"/>
  <c r="AZ15" i="69"/>
  <c r="AY15" i="69"/>
  <c r="AX15" i="69"/>
  <c r="AF15" i="69"/>
  <c r="AT14" i="69"/>
  <c r="AS14" i="69"/>
  <c r="AR14" i="69"/>
  <c r="AQ14" i="69"/>
  <c r="AP14" i="69"/>
  <c r="AO14" i="69"/>
  <c r="AN14" i="69"/>
  <c r="AM14" i="69"/>
  <c r="AL14" i="69"/>
  <c r="AJ14" i="69"/>
  <c r="AI14" i="69"/>
  <c r="AH14" i="69"/>
  <c r="AG14" i="69"/>
  <c r="AD14" i="69"/>
  <c r="AC14" i="69"/>
  <c r="AB14" i="69"/>
  <c r="AA14" i="69"/>
  <c r="Z14" i="69"/>
  <c r="Y14" i="69"/>
  <c r="X14" i="69"/>
  <c r="W14" i="69"/>
  <c r="V14" i="69"/>
  <c r="U14" i="69"/>
  <c r="T14" i="69"/>
  <c r="S14" i="69"/>
  <c r="R14" i="69"/>
  <c r="Q14" i="69"/>
  <c r="P14" i="69"/>
  <c r="O14" i="69"/>
  <c r="N14" i="69"/>
  <c r="M14" i="69"/>
  <c r="L14" i="69"/>
  <c r="K14" i="69"/>
  <c r="I14" i="69"/>
  <c r="H14" i="69"/>
  <c r="G14" i="69"/>
  <c r="F14" i="69"/>
  <c r="E14" i="69"/>
  <c r="D14" i="69"/>
  <c r="BF13" i="69"/>
  <c r="BE13" i="69"/>
  <c r="AW13" i="69" s="1"/>
  <c r="BD13" i="69"/>
  <c r="BC13" i="69"/>
  <c r="BB13" i="69"/>
  <c r="BA13" i="69"/>
  <c r="AZ13" i="69"/>
  <c r="AY13" i="69"/>
  <c r="AV13" i="69" s="1"/>
  <c r="AX13" i="69"/>
  <c r="AF13" i="69"/>
  <c r="J13" i="69" s="1"/>
  <c r="C13" i="69" s="1"/>
  <c r="BF12" i="69"/>
  <c r="BE12" i="69"/>
  <c r="BD12" i="69"/>
  <c r="BC12" i="69"/>
  <c r="BB12" i="69"/>
  <c r="BA12" i="69"/>
  <c r="AZ12" i="69"/>
  <c r="AY12" i="69"/>
  <c r="AX12" i="69"/>
  <c r="AV12" i="69" s="1"/>
  <c r="AF12" i="69"/>
  <c r="AF8" i="69" s="1"/>
  <c r="J8" i="69" s="1"/>
  <c r="BF11" i="69"/>
  <c r="AW11" i="69" s="1"/>
  <c r="BE11" i="69"/>
  <c r="BD11" i="69"/>
  <c r="BC11" i="69"/>
  <c r="BB11" i="69"/>
  <c r="BA11" i="69"/>
  <c r="BA8" i="69" s="1"/>
  <c r="AZ11" i="69"/>
  <c r="AY11" i="69"/>
  <c r="AX11" i="69"/>
  <c r="AF11" i="69"/>
  <c r="J11" i="69" s="1"/>
  <c r="C11" i="69" s="1"/>
  <c r="BF10" i="69"/>
  <c r="BE10" i="69"/>
  <c r="BD10" i="69"/>
  <c r="BC10" i="69"/>
  <c r="BB10" i="69"/>
  <c r="BB8" i="69" s="1"/>
  <c r="BA10" i="69"/>
  <c r="AZ10" i="69"/>
  <c r="AY10" i="69"/>
  <c r="AX10" i="69"/>
  <c r="AF10" i="69"/>
  <c r="J10" i="69"/>
  <c r="C10" i="69" s="1"/>
  <c r="BF9" i="69"/>
  <c r="BE9" i="69"/>
  <c r="BD9" i="69"/>
  <c r="BC9" i="69"/>
  <c r="BB9" i="69"/>
  <c r="BA9" i="69"/>
  <c r="AZ9" i="69"/>
  <c r="AY9" i="69"/>
  <c r="AX9" i="69"/>
  <c r="AF9" i="69"/>
  <c r="J9" i="69" s="1"/>
  <c r="C9" i="69" s="1"/>
  <c r="AT8" i="69"/>
  <c r="AS8" i="69"/>
  <c r="AR8" i="69"/>
  <c r="AQ8" i="69"/>
  <c r="AP8" i="69"/>
  <c r="AO8" i="69"/>
  <c r="AN8" i="69"/>
  <c r="AM8" i="69"/>
  <c r="AL8" i="69"/>
  <c r="AJ8" i="69"/>
  <c r="AI8" i="69"/>
  <c r="AH8" i="69"/>
  <c r="AG8" i="69"/>
  <c r="AD8" i="69"/>
  <c r="AC8" i="69"/>
  <c r="AB8" i="69"/>
  <c r="AA8" i="69"/>
  <c r="Z8" i="69"/>
  <c r="Y8" i="69"/>
  <c r="X8" i="69"/>
  <c r="W8" i="69"/>
  <c r="V8" i="69"/>
  <c r="U8" i="69"/>
  <c r="T8" i="69"/>
  <c r="S8" i="69"/>
  <c r="R8" i="69"/>
  <c r="Q8" i="69"/>
  <c r="P8" i="69"/>
  <c r="O8" i="69"/>
  <c r="N8" i="69"/>
  <c r="M8" i="69"/>
  <c r="L8" i="69"/>
  <c r="K8" i="69"/>
  <c r="I8" i="69"/>
  <c r="H8" i="69"/>
  <c r="G8" i="69"/>
  <c r="F8" i="69"/>
  <c r="E8" i="69"/>
  <c r="D8" i="69"/>
  <c r="BF7" i="69"/>
  <c r="BF5" i="69" s="1"/>
  <c r="BE7" i="69"/>
  <c r="BD7" i="69"/>
  <c r="BD5" i="69" s="1"/>
  <c r="BC7" i="69"/>
  <c r="BB7" i="69"/>
  <c r="BA7" i="69"/>
  <c r="AZ7" i="69"/>
  <c r="AY7" i="69"/>
  <c r="AX7" i="69"/>
  <c r="AX5" i="69" s="1"/>
  <c r="AF7" i="69"/>
  <c r="J7" i="69"/>
  <c r="C7" i="69" s="1"/>
  <c r="BF6" i="69"/>
  <c r="BE6" i="69"/>
  <c r="BD6" i="69"/>
  <c r="BC6" i="69"/>
  <c r="AW6" i="69" s="1"/>
  <c r="BB6" i="69"/>
  <c r="BB5" i="69" s="1"/>
  <c r="BA6" i="69"/>
  <c r="BA5" i="69" s="1"/>
  <c r="AZ6" i="69"/>
  <c r="AY6" i="69"/>
  <c r="AV6" i="69" s="1"/>
  <c r="AX6" i="69"/>
  <c r="AF6" i="69"/>
  <c r="BC5" i="69"/>
  <c r="AT5" i="69"/>
  <c r="AT4" i="69" s="1"/>
  <c r="AS5" i="69"/>
  <c r="AR5" i="69"/>
  <c r="AQ5" i="69"/>
  <c r="AQ4" i="69" s="1"/>
  <c r="AP5" i="69"/>
  <c r="AP4" i="69" s="1"/>
  <c r="AO5" i="69"/>
  <c r="AN5" i="69"/>
  <c r="AN4" i="69" s="1"/>
  <c r="AM5" i="69"/>
  <c r="AL5" i="69"/>
  <c r="AL4" i="69" s="1"/>
  <c r="AJ5" i="69"/>
  <c r="AI5" i="69"/>
  <c r="AH5" i="69"/>
  <c r="AG5" i="69"/>
  <c r="AG4" i="69" s="1"/>
  <c r="AD5" i="69"/>
  <c r="AD4" i="69" s="1"/>
  <c r="AC5" i="69"/>
  <c r="AC4" i="69" s="1"/>
  <c r="AB5" i="69"/>
  <c r="AA5" i="69"/>
  <c r="Z5" i="69"/>
  <c r="Y5" i="69"/>
  <c r="Y4" i="69" s="1"/>
  <c r="X5" i="69"/>
  <c r="X4" i="69" s="1"/>
  <c r="W5" i="69"/>
  <c r="W4" i="69" s="1"/>
  <c r="V5" i="69"/>
  <c r="V4" i="69" s="1"/>
  <c r="U5" i="69"/>
  <c r="T5" i="69"/>
  <c r="T4" i="69" s="1"/>
  <c r="S5" i="69"/>
  <c r="S4" i="69" s="1"/>
  <c r="R5" i="69"/>
  <c r="Q5" i="69"/>
  <c r="Q4" i="69" s="1"/>
  <c r="P5" i="69"/>
  <c r="O5" i="69"/>
  <c r="N5" i="69"/>
  <c r="N4" i="69" s="1"/>
  <c r="M5" i="69"/>
  <c r="M4" i="69" s="1"/>
  <c r="L5" i="69"/>
  <c r="L4" i="69" s="1"/>
  <c r="K5" i="69"/>
  <c r="K4" i="69" s="1"/>
  <c r="I5" i="69"/>
  <c r="H5" i="69"/>
  <c r="H4" i="69" s="1"/>
  <c r="G5" i="69"/>
  <c r="G4" i="69" s="1"/>
  <c r="F5" i="69"/>
  <c r="F4" i="69" s="1"/>
  <c r="E5" i="69"/>
  <c r="E4" i="69" s="1"/>
  <c r="D5" i="69"/>
  <c r="AO4" i="69"/>
  <c r="AH4" i="69"/>
  <c r="AB4" i="69"/>
  <c r="BC8" i="69" l="1"/>
  <c r="AV11" i="69"/>
  <c r="J12" i="69"/>
  <c r="C12" i="69" s="1"/>
  <c r="AW12" i="69"/>
  <c r="AA4" i="69"/>
  <c r="AV10" i="69"/>
  <c r="BC14" i="69"/>
  <c r="BC4" i="69" s="1"/>
  <c r="AY19" i="69"/>
  <c r="BB4" i="69"/>
  <c r="AW10" i="69"/>
  <c r="AV15" i="69"/>
  <c r="BD14" i="69"/>
  <c r="AV18" i="69"/>
  <c r="U4" i="69"/>
  <c r="AZ5" i="69"/>
  <c r="AZ4" i="69" s="1"/>
  <c r="AW17" i="69"/>
  <c r="AF19" i="69"/>
  <c r="J19" i="69" s="1"/>
  <c r="C19" i="69" s="1"/>
  <c r="BC19" i="69"/>
  <c r="AW19" i="69" s="1"/>
  <c r="BE8" i="69"/>
  <c r="AV17" i="69"/>
  <c r="O4" i="69"/>
  <c r="AR4" i="69"/>
  <c r="P4" i="69"/>
  <c r="R4" i="69"/>
  <c r="Z4" i="69"/>
  <c r="AJ4" i="69"/>
  <c r="AY8" i="69"/>
  <c r="I4" i="69"/>
  <c r="AI4" i="69"/>
  <c r="AW14" i="69"/>
  <c r="AZ19" i="69"/>
  <c r="AV20" i="69"/>
  <c r="BF19" i="69"/>
  <c r="AW20" i="69"/>
  <c r="C8" i="69"/>
  <c r="AV14" i="69"/>
  <c r="AY5" i="69"/>
  <c r="AV7" i="69"/>
  <c r="BE5" i="69"/>
  <c r="AW7" i="69"/>
  <c r="AZ8" i="69"/>
  <c r="AV9" i="69"/>
  <c r="AX8" i="69"/>
  <c r="AW9" i="69"/>
  <c r="BD8" i="69"/>
  <c r="AV16" i="69"/>
  <c r="AY14" i="69"/>
  <c r="BE14" i="69"/>
  <c r="AW16" i="69"/>
  <c r="D4" i="69"/>
  <c r="BD4" i="69"/>
  <c r="AM4" i="69"/>
  <c r="AS4" i="69"/>
  <c r="J6" i="69"/>
  <c r="C6" i="69" s="1"/>
  <c r="AF5" i="69"/>
  <c r="BA4" i="69"/>
  <c r="BF8" i="69"/>
  <c r="BF4" i="69" s="1"/>
  <c r="J15" i="69"/>
  <c r="C15" i="69" s="1"/>
  <c r="AF14" i="69"/>
  <c r="J14" i="69" s="1"/>
  <c r="C14" i="69" s="1"/>
  <c r="AV21" i="69"/>
  <c r="AX19" i="69"/>
  <c r="AV19" i="69" s="1"/>
  <c r="BD19" i="69"/>
  <c r="AW21" i="69"/>
  <c r="AV5" i="69" l="1"/>
  <c r="AW8" i="69"/>
  <c r="AY4" i="69"/>
  <c r="AF4" i="69"/>
  <c r="J4" i="69" s="1"/>
  <c r="J5" i="69"/>
  <c r="C5" i="69" s="1"/>
  <c r="C4" i="69"/>
  <c r="BE4" i="69"/>
  <c r="AW4" i="69" s="1"/>
  <c r="AW5" i="69"/>
  <c r="AX4" i="69"/>
  <c r="AV8" i="69"/>
  <c r="AV4" i="69" l="1"/>
  <c r="H78" i="64"/>
  <c r="C78" i="64"/>
  <c r="H77" i="64"/>
  <c r="C77" i="64"/>
  <c r="H76" i="64"/>
  <c r="C76" i="64"/>
  <c r="H75" i="64"/>
  <c r="C75" i="64"/>
  <c r="H74" i="64"/>
  <c r="C74" i="64"/>
  <c r="H73" i="64"/>
  <c r="C73" i="64"/>
  <c r="J72" i="64"/>
  <c r="I72" i="64"/>
  <c r="G72" i="64"/>
  <c r="F72" i="64"/>
  <c r="E72" i="64"/>
  <c r="D72" i="64"/>
  <c r="H71" i="64"/>
  <c r="C71" i="64"/>
  <c r="H70" i="64"/>
  <c r="C70" i="64"/>
  <c r="J69" i="64"/>
  <c r="I69" i="64"/>
  <c r="G69" i="64"/>
  <c r="F69" i="64"/>
  <c r="E69" i="64"/>
  <c r="D69" i="64"/>
  <c r="H68" i="64"/>
  <c r="C68" i="64"/>
  <c r="H67" i="64"/>
  <c r="C67" i="64"/>
  <c r="H66" i="64"/>
  <c r="C66" i="64"/>
  <c r="H65" i="64"/>
  <c r="C65" i="64"/>
  <c r="H64" i="64"/>
  <c r="C64" i="64"/>
  <c r="H63" i="64"/>
  <c r="C63" i="64"/>
  <c r="J62" i="64"/>
  <c r="J54" i="64" s="1"/>
  <c r="I62" i="64"/>
  <c r="I54" i="64" s="1"/>
  <c r="G62" i="64"/>
  <c r="G54" i="64" s="1"/>
  <c r="F62" i="64"/>
  <c r="F54" i="64" s="1"/>
  <c r="E62" i="64"/>
  <c r="E54" i="64" s="1"/>
  <c r="D62" i="64"/>
  <c r="H61" i="64"/>
  <c r="C61" i="64"/>
  <c r="H60" i="64"/>
  <c r="C60" i="64"/>
  <c r="H59" i="64"/>
  <c r="C59" i="64"/>
  <c r="H58" i="64"/>
  <c r="C58" i="64"/>
  <c r="H57" i="64"/>
  <c r="C57" i="64"/>
  <c r="H56" i="64"/>
  <c r="C56" i="64"/>
  <c r="J55" i="64"/>
  <c r="I55" i="64"/>
  <c r="F55" i="64"/>
  <c r="E55" i="64"/>
  <c r="D55" i="64"/>
  <c r="B44" i="64"/>
  <c r="B43" i="64"/>
  <c r="B42" i="64"/>
  <c r="B41" i="64"/>
  <c r="B40" i="64"/>
  <c r="B39" i="64"/>
  <c r="O38" i="64"/>
  <c r="M38" i="64"/>
  <c r="B37" i="64" s="1"/>
  <c r="L38" i="64"/>
  <c r="K38" i="64"/>
  <c r="J38" i="64"/>
  <c r="I38" i="64"/>
  <c r="H38" i="64"/>
  <c r="G38" i="64"/>
  <c r="F38" i="64"/>
  <c r="E38" i="64"/>
  <c r="C38" i="64"/>
  <c r="B36" i="64"/>
  <c r="O35" i="64"/>
  <c r="M35" i="64"/>
  <c r="L35" i="64"/>
  <c r="B34" i="64" s="1"/>
  <c r="K35" i="64"/>
  <c r="J35" i="64"/>
  <c r="I35" i="64"/>
  <c r="H35" i="64"/>
  <c r="G35" i="64"/>
  <c r="F35" i="64"/>
  <c r="E35" i="64"/>
  <c r="C35" i="64"/>
  <c r="B33" i="64"/>
  <c r="B32" i="64"/>
  <c r="B31" i="64"/>
  <c r="B30" i="64"/>
  <c r="B29" i="64"/>
  <c r="B28" i="64"/>
  <c r="B27" i="64"/>
  <c r="O26" i="64"/>
  <c r="O25" i="64" s="1"/>
  <c r="N26" i="64"/>
  <c r="N25" i="64" s="1"/>
  <c r="N24" i="64" s="1"/>
  <c r="M26" i="64"/>
  <c r="M25" i="64" s="1"/>
  <c r="L26" i="64"/>
  <c r="L25" i="64" s="1"/>
  <c r="K26" i="64"/>
  <c r="K25" i="64" s="1"/>
  <c r="J26" i="64"/>
  <c r="J25" i="64" s="1"/>
  <c r="I26" i="64"/>
  <c r="I25" i="64" s="1"/>
  <c r="H26" i="64"/>
  <c r="H25" i="64" s="1"/>
  <c r="G26" i="64"/>
  <c r="G25" i="64" s="1"/>
  <c r="F26" i="64"/>
  <c r="F25" i="64" s="1"/>
  <c r="E26" i="64"/>
  <c r="E25" i="64" s="1"/>
  <c r="D26" i="64"/>
  <c r="D25" i="64" s="1"/>
  <c r="D24" i="64" s="1"/>
  <c r="C26" i="64"/>
  <c r="C25" i="64" s="1"/>
  <c r="H16" i="64"/>
  <c r="E16" i="64"/>
  <c r="D16" i="64"/>
  <c r="C16" i="64"/>
  <c r="H15" i="64"/>
  <c r="E15" i="64"/>
  <c r="D15" i="64"/>
  <c r="C15" i="64"/>
  <c r="H14" i="64"/>
  <c r="E14" i="64"/>
  <c r="D14" i="64"/>
  <c r="C14" i="64"/>
  <c r="H13" i="64"/>
  <c r="E13" i="64"/>
  <c r="D13" i="64"/>
  <c r="C13" i="64"/>
  <c r="H12" i="64"/>
  <c r="E12" i="64"/>
  <c r="D12" i="64"/>
  <c r="C12" i="64"/>
  <c r="H11" i="64"/>
  <c r="E11" i="64"/>
  <c r="D11" i="64"/>
  <c r="C11" i="64"/>
  <c r="H10" i="64"/>
  <c r="E10" i="64"/>
  <c r="D10" i="64"/>
  <c r="C10" i="64"/>
  <c r="H9" i="64"/>
  <c r="E9" i="64"/>
  <c r="D9" i="64"/>
  <c r="C9" i="64"/>
  <c r="J8" i="64"/>
  <c r="I8" i="64"/>
  <c r="G8" i="64"/>
  <c r="F8" i="64"/>
  <c r="J7" i="64"/>
  <c r="I7" i="64"/>
  <c r="G7" i="64"/>
  <c r="F7" i="64"/>
  <c r="B76" i="64" l="1"/>
  <c r="C55" i="64"/>
  <c r="B67" i="64"/>
  <c r="H72" i="64"/>
  <c r="B77" i="64"/>
  <c r="H55" i="64"/>
  <c r="B58" i="64"/>
  <c r="B61" i="64"/>
  <c r="B73" i="64"/>
  <c r="B13" i="64"/>
  <c r="B70" i="64"/>
  <c r="B74" i="64"/>
  <c r="B14" i="64"/>
  <c r="B78" i="64"/>
  <c r="B60" i="64"/>
  <c r="B16" i="64"/>
  <c r="B56" i="64"/>
  <c r="B59" i="64"/>
  <c r="B63" i="64"/>
  <c r="H24" i="64"/>
  <c r="B66" i="64"/>
  <c r="C24" i="64"/>
  <c r="I24" i="64"/>
  <c r="J53" i="64"/>
  <c r="B65" i="64"/>
  <c r="H69" i="64"/>
  <c r="B12" i="64"/>
  <c r="B64" i="64"/>
  <c r="C7" i="64"/>
  <c r="J24" i="64"/>
  <c r="B35" i="64"/>
  <c r="O24" i="64"/>
  <c r="B57" i="64"/>
  <c r="C62" i="64"/>
  <c r="B71" i="64"/>
  <c r="E24" i="64"/>
  <c r="K24" i="64"/>
  <c r="E53" i="64"/>
  <c r="F24" i="64"/>
  <c r="L24" i="64"/>
  <c r="F53" i="64"/>
  <c r="B68" i="64"/>
  <c r="C72" i="64"/>
  <c r="B72" i="64" s="1"/>
  <c r="B75" i="64"/>
  <c r="B26" i="64"/>
  <c r="B25" i="64" s="1"/>
  <c r="I53" i="64"/>
  <c r="C69" i="64"/>
  <c r="B38" i="64"/>
  <c r="M24" i="64"/>
  <c r="G24" i="64"/>
  <c r="H62" i="64"/>
  <c r="G53" i="64"/>
  <c r="H54" i="64"/>
  <c r="D54" i="64"/>
  <c r="E7" i="64"/>
  <c r="H8" i="64"/>
  <c r="B10" i="64"/>
  <c r="H7" i="64"/>
  <c r="B9" i="64"/>
  <c r="D8" i="64"/>
  <c r="E8" i="64"/>
  <c r="B11" i="64"/>
  <c r="B15" i="64"/>
  <c r="D7" i="64"/>
  <c r="C8" i="64"/>
  <c r="T44" i="63"/>
  <c r="S44" i="63"/>
  <c r="R44" i="63"/>
  <c r="Q44" i="63"/>
  <c r="P44" i="63"/>
  <c r="O44" i="63"/>
  <c r="N44" i="63"/>
  <c r="M44" i="63"/>
  <c r="L44" i="63"/>
  <c r="K44" i="63"/>
  <c r="J44" i="63"/>
  <c r="I44" i="63"/>
  <c r="H44" i="63"/>
  <c r="G44" i="63"/>
  <c r="F44" i="63"/>
  <c r="E44" i="63"/>
  <c r="D44" i="63"/>
  <c r="C44" i="63"/>
  <c r="B44" i="63"/>
  <c r="N15" i="63"/>
  <c r="N11" i="63" s="1"/>
  <c r="H15" i="63"/>
  <c r="H11" i="63" s="1"/>
  <c r="W11" i="63"/>
  <c r="V11" i="63"/>
  <c r="U11" i="63"/>
  <c r="T11" i="63"/>
  <c r="S11" i="63"/>
  <c r="R11" i="63"/>
  <c r="Q11" i="63"/>
  <c r="P11" i="63"/>
  <c r="O11" i="63"/>
  <c r="M11" i="63"/>
  <c r="L11" i="63"/>
  <c r="K11" i="63"/>
  <c r="J11" i="63"/>
  <c r="I11" i="63"/>
  <c r="G11" i="63"/>
  <c r="F11" i="63"/>
  <c r="E11" i="63"/>
  <c r="D11" i="63"/>
  <c r="C11" i="63"/>
  <c r="B11" i="63"/>
  <c r="H53" i="64" l="1"/>
  <c r="B69" i="64"/>
  <c r="B24" i="64"/>
  <c r="B7" i="64"/>
  <c r="B62" i="64"/>
  <c r="B54" i="64" s="1"/>
  <c r="B8" i="64"/>
  <c r="D53" i="64"/>
  <c r="C54" i="64"/>
  <c r="T14" i="62"/>
  <c r="S14" i="62"/>
  <c r="R14" i="62"/>
  <c r="Q14" i="62"/>
  <c r="P14" i="62"/>
  <c r="O14" i="62"/>
  <c r="N14" i="62"/>
  <c r="M14" i="62"/>
  <c r="L14" i="62"/>
  <c r="K14" i="62"/>
  <c r="J14" i="62"/>
  <c r="I14" i="62"/>
  <c r="H14" i="62"/>
  <c r="G14" i="62"/>
  <c r="F14" i="62"/>
  <c r="E14" i="62"/>
  <c r="D14" i="62"/>
  <c r="C14" i="62"/>
  <c r="T8" i="62"/>
  <c r="S8" i="62"/>
  <c r="R8" i="62"/>
  <c r="Q8" i="62"/>
  <c r="P8" i="62"/>
  <c r="O8" i="62"/>
  <c r="N8" i="62"/>
  <c r="M8" i="62"/>
  <c r="L8" i="62"/>
  <c r="K8" i="62"/>
  <c r="J8" i="62"/>
  <c r="I8" i="62"/>
  <c r="H8" i="62"/>
  <c r="G8" i="62"/>
  <c r="F8" i="62"/>
  <c r="E8" i="62"/>
  <c r="D8" i="62"/>
  <c r="C8" i="62"/>
  <c r="B53" i="64" l="1"/>
  <c r="BF22" i="55"/>
  <c r="BE22" i="55"/>
  <c r="BD22" i="55"/>
  <c r="BC22" i="55"/>
  <c r="BB22" i="55"/>
  <c r="BA22" i="55"/>
  <c r="AZ22" i="55"/>
  <c r="AY22" i="55"/>
  <c r="AX22" i="55"/>
  <c r="AF22" i="55"/>
  <c r="J22" i="55" s="1"/>
  <c r="C22" i="55" s="1"/>
  <c r="BF21" i="55"/>
  <c r="BE21" i="55"/>
  <c r="BD21" i="55"/>
  <c r="BC21" i="55"/>
  <c r="BB21" i="55"/>
  <c r="BA21" i="55"/>
  <c r="AZ21" i="55"/>
  <c r="AY21" i="55"/>
  <c r="AX21" i="55"/>
  <c r="AF21" i="55"/>
  <c r="BF20" i="55"/>
  <c r="BE20" i="55"/>
  <c r="BD20" i="55"/>
  <c r="BD19" i="55" s="1"/>
  <c r="BC20" i="55"/>
  <c r="BC19" i="55" s="1"/>
  <c r="BB20" i="55"/>
  <c r="BA20" i="55"/>
  <c r="AZ20" i="55"/>
  <c r="AY20" i="55"/>
  <c r="AY19" i="55" s="1"/>
  <c r="AX20" i="55"/>
  <c r="AV20" i="55" s="1"/>
  <c r="AF20" i="55"/>
  <c r="J20" i="55" s="1"/>
  <c r="C20" i="55" s="1"/>
  <c r="AT19" i="55"/>
  <c r="AS19" i="55"/>
  <c r="AR19" i="55"/>
  <c r="AQ19" i="55"/>
  <c r="AP19" i="55"/>
  <c r="AO19" i="55"/>
  <c r="AN19" i="55"/>
  <c r="AM19" i="55"/>
  <c r="AL19" i="55"/>
  <c r="AJ19" i="55"/>
  <c r="AI19" i="55"/>
  <c r="AH19" i="55"/>
  <c r="AG19" i="55"/>
  <c r="AD19" i="55"/>
  <c r="AC19" i="55"/>
  <c r="AB19" i="55"/>
  <c r="AA19" i="55"/>
  <c r="Z19" i="55"/>
  <c r="Y19" i="55"/>
  <c r="X19" i="55"/>
  <c r="W19" i="55"/>
  <c r="V19" i="55"/>
  <c r="U19" i="55"/>
  <c r="T19" i="55"/>
  <c r="S19" i="55"/>
  <c r="R19" i="55"/>
  <c r="Q19" i="55"/>
  <c r="P19" i="55"/>
  <c r="O19" i="55"/>
  <c r="N19" i="55"/>
  <c r="M19" i="55"/>
  <c r="L19" i="55"/>
  <c r="K19" i="55"/>
  <c r="I19" i="55"/>
  <c r="H19" i="55"/>
  <c r="G19" i="55"/>
  <c r="F19" i="55"/>
  <c r="E19" i="55"/>
  <c r="D19" i="55"/>
  <c r="BF18" i="55"/>
  <c r="BE18" i="55"/>
  <c r="BD18" i="55"/>
  <c r="BC18" i="55"/>
  <c r="BB18" i="55"/>
  <c r="BA18" i="55"/>
  <c r="AZ18" i="55"/>
  <c r="AY18" i="55"/>
  <c r="AX18" i="55"/>
  <c r="AF18" i="55"/>
  <c r="J18" i="55" s="1"/>
  <c r="C18" i="55" s="1"/>
  <c r="BF17" i="55"/>
  <c r="BE17" i="55"/>
  <c r="BD17" i="55"/>
  <c r="BC17" i="55"/>
  <c r="BB17" i="55"/>
  <c r="BA17" i="55"/>
  <c r="AZ17" i="55"/>
  <c r="AY17" i="55"/>
  <c r="AX17" i="55"/>
  <c r="AF17" i="55"/>
  <c r="J17" i="55" s="1"/>
  <c r="C17" i="55" s="1"/>
  <c r="BF16" i="55"/>
  <c r="BE16" i="55"/>
  <c r="BD16" i="55"/>
  <c r="BC16" i="55"/>
  <c r="AW16" i="55" s="1"/>
  <c r="BB16" i="55"/>
  <c r="BB14" i="55" s="1"/>
  <c r="BA16" i="55"/>
  <c r="AV16" i="55" s="1"/>
  <c r="AZ16" i="55"/>
  <c r="AY16" i="55"/>
  <c r="AX16" i="55"/>
  <c r="AF16" i="55"/>
  <c r="J16" i="55" s="1"/>
  <c r="C16" i="55" s="1"/>
  <c r="BF15" i="55"/>
  <c r="BF14" i="55" s="1"/>
  <c r="BE15" i="55"/>
  <c r="BE14" i="55" s="1"/>
  <c r="BD15" i="55"/>
  <c r="BD14" i="55" s="1"/>
  <c r="BC15" i="55"/>
  <c r="BB15" i="55"/>
  <c r="BA15" i="55"/>
  <c r="AZ15" i="55"/>
  <c r="AZ14" i="55" s="1"/>
  <c r="AY15" i="55"/>
  <c r="AY14" i="55" s="1"/>
  <c r="AX15" i="55"/>
  <c r="AF15" i="55"/>
  <c r="J15" i="55" s="1"/>
  <c r="C15" i="55" s="1"/>
  <c r="AT14" i="55"/>
  <c r="AS14" i="55"/>
  <c r="AR14" i="55"/>
  <c r="AQ14" i="55"/>
  <c r="AP14" i="55"/>
  <c r="AO14" i="55"/>
  <c r="AN14" i="55"/>
  <c r="AM14" i="55"/>
  <c r="AL14" i="55"/>
  <c r="AJ14" i="55"/>
  <c r="AI14" i="55"/>
  <c r="AH14" i="55"/>
  <c r="AG14" i="55"/>
  <c r="AD14" i="55"/>
  <c r="AC14" i="55"/>
  <c r="AB14" i="55"/>
  <c r="AA14" i="55"/>
  <c r="Z14" i="55"/>
  <c r="Y14" i="55"/>
  <c r="X14" i="55"/>
  <c r="W14" i="55"/>
  <c r="V14" i="55"/>
  <c r="U14" i="55"/>
  <c r="T14" i="55"/>
  <c r="S14" i="55"/>
  <c r="R14" i="55"/>
  <c r="Q14" i="55"/>
  <c r="P14" i="55"/>
  <c r="O14" i="55"/>
  <c r="N14" i="55"/>
  <c r="M14" i="55"/>
  <c r="L14" i="55"/>
  <c r="K14" i="55"/>
  <c r="I14" i="55"/>
  <c r="H14" i="55"/>
  <c r="G14" i="55"/>
  <c r="F14" i="55"/>
  <c r="E14" i="55"/>
  <c r="E4" i="55" s="1"/>
  <c r="D14" i="55"/>
  <c r="BF13" i="55"/>
  <c r="BE13" i="55"/>
  <c r="BD13" i="55"/>
  <c r="BC13" i="55"/>
  <c r="BB13" i="55"/>
  <c r="BA13" i="55"/>
  <c r="AZ13" i="55"/>
  <c r="AY13" i="55"/>
  <c r="AX13" i="55"/>
  <c r="AF13" i="55"/>
  <c r="J13" i="55"/>
  <c r="C13" i="55" s="1"/>
  <c r="BF12" i="55"/>
  <c r="BE12" i="55"/>
  <c r="BD12" i="55"/>
  <c r="BC12" i="55"/>
  <c r="BB12" i="55"/>
  <c r="BA12" i="55"/>
  <c r="AZ12" i="55"/>
  <c r="AY12" i="55"/>
  <c r="AX12" i="55"/>
  <c r="AF12" i="55"/>
  <c r="J12" i="55" s="1"/>
  <c r="C12" i="55" s="1"/>
  <c r="BF11" i="55"/>
  <c r="BE11" i="55"/>
  <c r="BD11" i="55"/>
  <c r="BC11" i="55"/>
  <c r="AW11" i="55" s="1"/>
  <c r="BB11" i="55"/>
  <c r="BB8" i="55" s="1"/>
  <c r="BA11" i="55"/>
  <c r="AZ11" i="55"/>
  <c r="AY11" i="55"/>
  <c r="AX11" i="55"/>
  <c r="AF11" i="55"/>
  <c r="J11" i="55" s="1"/>
  <c r="C11" i="55" s="1"/>
  <c r="BF10" i="55"/>
  <c r="BE10" i="55"/>
  <c r="BD10" i="55"/>
  <c r="BC10" i="55"/>
  <c r="BC8" i="55" s="1"/>
  <c r="BB10" i="55"/>
  <c r="BA10" i="55"/>
  <c r="AZ10" i="55"/>
  <c r="AY10" i="55"/>
  <c r="AX10" i="55"/>
  <c r="AF10" i="55"/>
  <c r="J10" i="55" s="1"/>
  <c r="C10" i="55" s="1"/>
  <c r="BF9" i="55"/>
  <c r="BE9" i="55"/>
  <c r="BD9" i="55"/>
  <c r="BC9" i="55"/>
  <c r="BB9" i="55"/>
  <c r="BA9" i="55"/>
  <c r="AZ9" i="55"/>
  <c r="AY9" i="55"/>
  <c r="AX9" i="55"/>
  <c r="AF9" i="55"/>
  <c r="J9" i="55" s="1"/>
  <c r="C9" i="55" s="1"/>
  <c r="AT8" i="55"/>
  <c r="AS8" i="55"/>
  <c r="AR8" i="55"/>
  <c r="AQ8" i="55"/>
  <c r="AP8" i="55"/>
  <c r="AO8" i="55"/>
  <c r="AN8" i="55"/>
  <c r="AM8" i="55"/>
  <c r="AL8" i="55"/>
  <c r="AJ8" i="55"/>
  <c r="AI8" i="55"/>
  <c r="AH8" i="55"/>
  <c r="AG8" i="55"/>
  <c r="AD8" i="55"/>
  <c r="AC8" i="55"/>
  <c r="AB8" i="55"/>
  <c r="AA8" i="55"/>
  <c r="Z8" i="55"/>
  <c r="Y8" i="55"/>
  <c r="X8" i="55"/>
  <c r="W8" i="55"/>
  <c r="V8" i="55"/>
  <c r="U8" i="55"/>
  <c r="T8" i="55"/>
  <c r="S8" i="55"/>
  <c r="R8" i="55"/>
  <c r="Q8" i="55"/>
  <c r="P8" i="55"/>
  <c r="O8" i="55"/>
  <c r="N8" i="55"/>
  <c r="M8" i="55"/>
  <c r="L8" i="55"/>
  <c r="K8" i="55"/>
  <c r="I8" i="55"/>
  <c r="H8" i="55"/>
  <c r="G8" i="55"/>
  <c r="F8" i="55"/>
  <c r="E8" i="55"/>
  <c r="D8" i="55"/>
  <c r="BF7" i="55"/>
  <c r="BE7" i="55"/>
  <c r="BD7" i="55"/>
  <c r="BC7" i="55"/>
  <c r="BB7" i="55"/>
  <c r="BA7" i="55"/>
  <c r="AZ7" i="55"/>
  <c r="AY7" i="55"/>
  <c r="AX7" i="55"/>
  <c r="AF7" i="55"/>
  <c r="BF6" i="55"/>
  <c r="BF5" i="55" s="1"/>
  <c r="BE6" i="55"/>
  <c r="BE5" i="55" s="1"/>
  <c r="BD6" i="55"/>
  <c r="BC6" i="55"/>
  <c r="BC5" i="55" s="1"/>
  <c r="BB6" i="55"/>
  <c r="BA6" i="55"/>
  <c r="AZ6" i="55"/>
  <c r="AY6" i="55"/>
  <c r="AY5" i="55" s="1"/>
  <c r="AX6" i="55"/>
  <c r="AF6" i="55"/>
  <c r="J6" i="55"/>
  <c r="C6" i="55" s="1"/>
  <c r="AZ5" i="55"/>
  <c r="AT5" i="55"/>
  <c r="AS5" i="55"/>
  <c r="AR5" i="55"/>
  <c r="AQ5" i="55"/>
  <c r="AP5" i="55"/>
  <c r="AO5" i="55"/>
  <c r="AN5" i="55"/>
  <c r="AM5" i="55"/>
  <c r="AL5" i="55"/>
  <c r="AJ5" i="55"/>
  <c r="AI5" i="55"/>
  <c r="AH5" i="55"/>
  <c r="AG5" i="55"/>
  <c r="AD5" i="55"/>
  <c r="AC5" i="55"/>
  <c r="AC4" i="55" s="1"/>
  <c r="AB5" i="55"/>
  <c r="AA5" i="55"/>
  <c r="AA4" i="55" s="1"/>
  <c r="Z5" i="55"/>
  <c r="Y5" i="55"/>
  <c r="X5" i="55"/>
  <c r="W5" i="55"/>
  <c r="W4" i="55" s="1"/>
  <c r="V5" i="55"/>
  <c r="U5" i="55"/>
  <c r="U4" i="55" s="1"/>
  <c r="T5" i="55"/>
  <c r="S5" i="55"/>
  <c r="R5" i="55"/>
  <c r="Q5" i="55"/>
  <c r="Q4" i="55" s="1"/>
  <c r="P5" i="55"/>
  <c r="O5" i="55"/>
  <c r="O4" i="55" s="1"/>
  <c r="N5" i="55"/>
  <c r="M5" i="55"/>
  <c r="L5" i="55"/>
  <c r="K5" i="55"/>
  <c r="I5" i="55"/>
  <c r="H5" i="55"/>
  <c r="H4" i="55" s="1"/>
  <c r="G5" i="55"/>
  <c r="F5" i="55"/>
  <c r="E5" i="55"/>
  <c r="D5" i="55"/>
  <c r="AJ4" i="55"/>
  <c r="AW9" i="55" l="1"/>
  <c r="AQ4" i="55"/>
  <c r="AW20" i="55"/>
  <c r="AW6" i="55"/>
  <c r="AV6" i="55"/>
  <c r="AW7" i="55"/>
  <c r="AZ8" i="55"/>
  <c r="AF19" i="55"/>
  <c r="J19" i="55" s="1"/>
  <c r="C19" i="55" s="1"/>
  <c r="BE19" i="55"/>
  <c r="AW18" i="55"/>
  <c r="K4" i="55"/>
  <c r="BF19" i="55"/>
  <c r="AW19" i="55" s="1"/>
  <c r="AW22" i="55"/>
  <c r="BB19" i="55"/>
  <c r="AV22" i="55"/>
  <c r="BA19" i="55"/>
  <c r="AP4" i="55"/>
  <c r="AV11" i="55"/>
  <c r="AL4" i="55"/>
  <c r="P4" i="55"/>
  <c r="AB4" i="55"/>
  <c r="L4" i="55"/>
  <c r="R4" i="55"/>
  <c r="X4" i="55"/>
  <c r="AD4" i="55"/>
  <c r="AM4" i="55"/>
  <c r="AS4" i="55"/>
  <c r="BA5" i="55"/>
  <c r="D4" i="55"/>
  <c r="AF8" i="55"/>
  <c r="J8" i="55" s="1"/>
  <c r="C8" i="55" s="1"/>
  <c r="AW15" i="55"/>
  <c r="BC14" i="55"/>
  <c r="BC4" i="55" s="1"/>
  <c r="AI4" i="55"/>
  <c r="BA8" i="55"/>
  <c r="AR4" i="55"/>
  <c r="V4" i="55"/>
  <c r="AW13" i="55"/>
  <c r="M4" i="55"/>
  <c r="S4" i="55"/>
  <c r="Y4" i="55"/>
  <c r="AG4" i="55"/>
  <c r="AN4" i="55"/>
  <c r="AT4" i="55"/>
  <c r="AF5" i="55"/>
  <c r="J5" i="55" s="1"/>
  <c r="C5" i="55" s="1"/>
  <c r="BB5" i="55"/>
  <c r="AX8" i="55"/>
  <c r="AW10" i="55"/>
  <c r="AV12" i="55"/>
  <c r="AW12" i="55"/>
  <c r="AV15" i="55"/>
  <c r="AV17" i="55"/>
  <c r="AW17" i="55"/>
  <c r="AV18" i="55"/>
  <c r="AX19" i="55"/>
  <c r="J21" i="55"/>
  <c r="C21" i="55" s="1"/>
  <c r="I4" i="55"/>
  <c r="BD5" i="55"/>
  <c r="AW5" i="55" s="1"/>
  <c r="AV13" i="55"/>
  <c r="AV21" i="55"/>
  <c r="G4" i="55"/>
  <c r="N4" i="55"/>
  <c r="T4" i="55"/>
  <c r="Z4" i="55"/>
  <c r="AH4" i="55"/>
  <c r="AO4" i="55"/>
  <c r="AY8" i="55"/>
  <c r="AY4" i="55" s="1"/>
  <c r="BE8" i="55"/>
  <c r="BE4" i="55" s="1"/>
  <c r="AW21" i="55"/>
  <c r="AW14" i="55"/>
  <c r="BB4" i="55"/>
  <c r="F4" i="55"/>
  <c r="AF14" i="55"/>
  <c r="J14" i="55" s="1"/>
  <c r="C14" i="55" s="1"/>
  <c r="AV9" i="55"/>
  <c r="BF8" i="55"/>
  <c r="BF4" i="55" s="1"/>
  <c r="AV10" i="55"/>
  <c r="AV7" i="55"/>
  <c r="BD8" i="55"/>
  <c r="BA14" i="55"/>
  <c r="AX5" i="55"/>
  <c r="J7" i="55"/>
  <c r="C7" i="55" s="1"/>
  <c r="AX14" i="55"/>
  <c r="AZ19" i="55"/>
  <c r="AV8" i="55" l="1"/>
  <c r="BA4" i="55"/>
  <c r="AV19" i="55"/>
  <c r="AZ4" i="55"/>
  <c r="AV14" i="55"/>
  <c r="AV5" i="55"/>
  <c r="AX4" i="55"/>
  <c r="AF4" i="55"/>
  <c r="J4" i="55" s="1"/>
  <c r="C4" i="55" s="1"/>
  <c r="AW8" i="55"/>
  <c r="BD4" i="55"/>
  <c r="AW4" i="55" s="1"/>
  <c r="AV4" i="55" l="1"/>
  <c r="BF22" i="54" l="1"/>
  <c r="BE22" i="54"/>
  <c r="BD22" i="54"/>
  <c r="BC22" i="54"/>
  <c r="BB22" i="54"/>
  <c r="BA22" i="54"/>
  <c r="AZ22" i="54"/>
  <c r="AY22" i="54"/>
  <c r="AX22" i="54"/>
  <c r="AF22" i="54"/>
  <c r="J22" i="54" s="1"/>
  <c r="C22" i="54" s="1"/>
  <c r="BF21" i="54"/>
  <c r="BE21" i="54"/>
  <c r="BD21" i="54"/>
  <c r="BC21" i="54"/>
  <c r="BB21" i="54"/>
  <c r="BA21" i="54"/>
  <c r="AZ21" i="54"/>
  <c r="AY21" i="54"/>
  <c r="AX21" i="54"/>
  <c r="AF21" i="54"/>
  <c r="J21" i="54" s="1"/>
  <c r="C21" i="54" s="1"/>
  <c r="BF20" i="54"/>
  <c r="BE20" i="54"/>
  <c r="BD20" i="54"/>
  <c r="BC20" i="54"/>
  <c r="AW20" i="54" s="1"/>
  <c r="BB20" i="54"/>
  <c r="BA20" i="54"/>
  <c r="AZ20" i="54"/>
  <c r="AZ19" i="54" s="1"/>
  <c r="AY20" i="54"/>
  <c r="AY19" i="54" s="1"/>
  <c r="AX20" i="54"/>
  <c r="AF20" i="54"/>
  <c r="J20" i="54"/>
  <c r="C20" i="54" s="1"/>
  <c r="AT19" i="54"/>
  <c r="AS19" i="54"/>
  <c r="AR19" i="54"/>
  <c r="AQ19" i="54"/>
  <c r="AP19" i="54"/>
  <c r="AO19" i="54"/>
  <c r="AN19" i="54"/>
  <c r="AM19" i="54"/>
  <c r="AL19" i="54"/>
  <c r="AJ19" i="54"/>
  <c r="AI19" i="54"/>
  <c r="AH19" i="54"/>
  <c r="AG19" i="54"/>
  <c r="AD19" i="54"/>
  <c r="AC19" i="54"/>
  <c r="AB19" i="54"/>
  <c r="AA19" i="54"/>
  <c r="Z19" i="54"/>
  <c r="Y19" i="54"/>
  <c r="X19" i="54"/>
  <c r="W19" i="54"/>
  <c r="V19" i="54"/>
  <c r="U19" i="54"/>
  <c r="T19" i="54"/>
  <c r="S19" i="54"/>
  <c r="R19" i="54"/>
  <c r="Q19" i="54"/>
  <c r="P19" i="54"/>
  <c r="O19" i="54"/>
  <c r="N19" i="54"/>
  <c r="M19" i="54"/>
  <c r="L19" i="54"/>
  <c r="K19" i="54"/>
  <c r="I19" i="54"/>
  <c r="H19" i="54"/>
  <c r="G19" i="54"/>
  <c r="F19" i="54"/>
  <c r="E19" i="54"/>
  <c r="D19" i="54"/>
  <c r="BF18" i="54"/>
  <c r="BE18" i="54"/>
  <c r="BD18" i="54"/>
  <c r="BC18" i="54"/>
  <c r="BB18" i="54"/>
  <c r="BA18" i="54"/>
  <c r="AZ18" i="54"/>
  <c r="AY18" i="54"/>
  <c r="AX18" i="54"/>
  <c r="AF18" i="54"/>
  <c r="J18" i="54" s="1"/>
  <c r="C18" i="54" s="1"/>
  <c r="BF17" i="54"/>
  <c r="BE17" i="54"/>
  <c r="BD17" i="54"/>
  <c r="BC17" i="54"/>
  <c r="BB17" i="54"/>
  <c r="BA17" i="54"/>
  <c r="AZ17" i="54"/>
  <c r="AY17" i="54"/>
  <c r="AX17" i="54"/>
  <c r="AF17" i="54"/>
  <c r="J17" i="54"/>
  <c r="C17" i="54" s="1"/>
  <c r="BF16" i="54"/>
  <c r="BE16" i="54"/>
  <c r="BD16" i="54"/>
  <c r="BC16" i="54"/>
  <c r="BB16" i="54"/>
  <c r="BA16" i="54"/>
  <c r="AZ16" i="54"/>
  <c r="AY16" i="54"/>
  <c r="AX16" i="54"/>
  <c r="AF16" i="54"/>
  <c r="J16" i="54" s="1"/>
  <c r="C16" i="54" s="1"/>
  <c r="BF15" i="54"/>
  <c r="BE15" i="54"/>
  <c r="BD15" i="54"/>
  <c r="BC15" i="54"/>
  <c r="BB15" i="54"/>
  <c r="BA15" i="54"/>
  <c r="BA14" i="54" s="1"/>
  <c r="AZ15" i="54"/>
  <c r="AZ14" i="54" s="1"/>
  <c r="AY15" i="54"/>
  <c r="AX15" i="54"/>
  <c r="AF15" i="54"/>
  <c r="J15" i="54" s="1"/>
  <c r="C15" i="54" s="1"/>
  <c r="AT14" i="54"/>
  <c r="AS14" i="54"/>
  <c r="AR14" i="54"/>
  <c r="AQ14" i="54"/>
  <c r="AP14" i="54"/>
  <c r="AO14" i="54"/>
  <c r="AN14" i="54"/>
  <c r="AM14" i="54"/>
  <c r="AL14" i="54"/>
  <c r="AJ14" i="54"/>
  <c r="AI14" i="54"/>
  <c r="AH14" i="54"/>
  <c r="AG14" i="54"/>
  <c r="AD14" i="54"/>
  <c r="AC14" i="54"/>
  <c r="AB14" i="54"/>
  <c r="AA14" i="54"/>
  <c r="Z14" i="54"/>
  <c r="Y14" i="54"/>
  <c r="X14" i="54"/>
  <c r="W14" i="54"/>
  <c r="V14" i="54"/>
  <c r="U14" i="54"/>
  <c r="T14" i="54"/>
  <c r="S14" i="54"/>
  <c r="R14" i="54"/>
  <c r="Q14" i="54"/>
  <c r="P14" i="54"/>
  <c r="O14" i="54"/>
  <c r="N14" i="54"/>
  <c r="M14" i="54"/>
  <c r="L14" i="54"/>
  <c r="K14" i="54"/>
  <c r="I14" i="54"/>
  <c r="H14" i="54"/>
  <c r="G14" i="54"/>
  <c r="F14" i="54"/>
  <c r="E14" i="54"/>
  <c r="D14" i="54"/>
  <c r="BF13" i="54"/>
  <c r="BE13" i="54"/>
  <c r="BD13" i="54"/>
  <c r="BC13" i="54"/>
  <c r="BB13" i="54"/>
  <c r="BA13" i="54"/>
  <c r="AZ13" i="54"/>
  <c r="AY13" i="54"/>
  <c r="AX13" i="54"/>
  <c r="AF13" i="54"/>
  <c r="J13" i="54" s="1"/>
  <c r="C13" i="54" s="1"/>
  <c r="BF12" i="54"/>
  <c r="BE12" i="54"/>
  <c r="BD12" i="54"/>
  <c r="BD8" i="54" s="1"/>
  <c r="BC12" i="54"/>
  <c r="BB12" i="54"/>
  <c r="BA12" i="54"/>
  <c r="AZ12" i="54"/>
  <c r="AY12" i="54"/>
  <c r="AX12" i="54"/>
  <c r="AF12" i="54"/>
  <c r="J12" i="54" s="1"/>
  <c r="C12" i="54" s="1"/>
  <c r="BF11" i="54"/>
  <c r="BE11" i="54"/>
  <c r="BD11" i="54"/>
  <c r="BC11" i="54"/>
  <c r="BB11" i="54"/>
  <c r="BA11" i="54"/>
  <c r="AZ11" i="54"/>
  <c r="AY11" i="54"/>
  <c r="AX11" i="54"/>
  <c r="AV11" i="54" s="1"/>
  <c r="AF11" i="54"/>
  <c r="J11" i="54" s="1"/>
  <c r="C11" i="54" s="1"/>
  <c r="BF10" i="54"/>
  <c r="BE10" i="54"/>
  <c r="BD10" i="54"/>
  <c r="BC10" i="54"/>
  <c r="BB10" i="54"/>
  <c r="BA10" i="54"/>
  <c r="AZ10" i="54"/>
  <c r="AY10" i="54"/>
  <c r="AX10" i="54"/>
  <c r="AF10" i="54"/>
  <c r="J10" i="54" s="1"/>
  <c r="C10" i="54" s="1"/>
  <c r="BF9" i="54"/>
  <c r="BE9" i="54"/>
  <c r="BD9" i="54"/>
  <c r="BC9" i="54"/>
  <c r="BC8" i="54" s="1"/>
  <c r="BB9" i="54"/>
  <c r="BA9" i="54"/>
  <c r="AZ9" i="54"/>
  <c r="AY9" i="54"/>
  <c r="AX9" i="54"/>
  <c r="AF9" i="54"/>
  <c r="J9" i="54" s="1"/>
  <c r="C9" i="54" s="1"/>
  <c r="AT8" i="54"/>
  <c r="AS8" i="54"/>
  <c r="AR8" i="54"/>
  <c r="AQ8" i="54"/>
  <c r="AP8" i="54"/>
  <c r="AO8" i="54"/>
  <c r="AN8" i="54"/>
  <c r="AM8" i="54"/>
  <c r="AL8" i="54"/>
  <c r="AL4" i="54" s="1"/>
  <c r="AJ8" i="54"/>
  <c r="AI8" i="54"/>
  <c r="AH8" i="54"/>
  <c r="AG8" i="54"/>
  <c r="AD8" i="54"/>
  <c r="AC8" i="54"/>
  <c r="AB8" i="54"/>
  <c r="AA8" i="54"/>
  <c r="Z8" i="54"/>
  <c r="Y8" i="54"/>
  <c r="X8" i="54"/>
  <c r="W8" i="54"/>
  <c r="V8" i="54"/>
  <c r="U8" i="54"/>
  <c r="T8" i="54"/>
  <c r="S8" i="54"/>
  <c r="R8" i="54"/>
  <c r="Q8" i="54"/>
  <c r="P8" i="54"/>
  <c r="O8" i="54"/>
  <c r="N8" i="54"/>
  <c r="M8" i="54"/>
  <c r="L8" i="54"/>
  <c r="K8" i="54"/>
  <c r="K4" i="54" s="1"/>
  <c r="I8" i="54"/>
  <c r="H8" i="54"/>
  <c r="G8" i="54"/>
  <c r="F8" i="54"/>
  <c r="E8" i="54"/>
  <c r="D8" i="54"/>
  <c r="BF7" i="54"/>
  <c r="BE7" i="54"/>
  <c r="BD7" i="54"/>
  <c r="BC7" i="54"/>
  <c r="BB7" i="54"/>
  <c r="BA7" i="54"/>
  <c r="AZ7" i="54"/>
  <c r="AY7" i="54"/>
  <c r="AX7" i="54"/>
  <c r="AF7" i="54"/>
  <c r="J7" i="54" s="1"/>
  <c r="C7" i="54" s="1"/>
  <c r="BF6" i="54"/>
  <c r="BF5" i="54" s="1"/>
  <c r="BE6" i="54"/>
  <c r="BD6" i="54"/>
  <c r="BC6" i="54"/>
  <c r="BB6" i="54"/>
  <c r="BA6" i="54"/>
  <c r="AZ6" i="54"/>
  <c r="AY6" i="54"/>
  <c r="AY5" i="54" s="1"/>
  <c r="AX6" i="54"/>
  <c r="AF6" i="54"/>
  <c r="J6" i="54" s="1"/>
  <c r="C6" i="54" s="1"/>
  <c r="AT5" i="54"/>
  <c r="AS5" i="54"/>
  <c r="AR5" i="54"/>
  <c r="AQ5" i="54"/>
  <c r="AP5" i="54"/>
  <c r="AO5" i="54"/>
  <c r="AN5" i="54"/>
  <c r="AN4" i="54" s="1"/>
  <c r="AM5" i="54"/>
  <c r="AL5" i="54"/>
  <c r="AJ5" i="54"/>
  <c r="AI5" i="54"/>
  <c r="AH5" i="54"/>
  <c r="AH4" i="54" s="1"/>
  <c r="AG5" i="54"/>
  <c r="AG4" i="54" s="1"/>
  <c r="AD5" i="54"/>
  <c r="AC5" i="54"/>
  <c r="AB5" i="54"/>
  <c r="AA5" i="54"/>
  <c r="Z5" i="54"/>
  <c r="Z4" i="54" s="1"/>
  <c r="Y5" i="54"/>
  <c r="X5" i="54"/>
  <c r="X4" i="54" s="1"/>
  <c r="W5" i="54"/>
  <c r="V5" i="54"/>
  <c r="U5" i="54"/>
  <c r="T5" i="54"/>
  <c r="T4" i="54" s="1"/>
  <c r="S5" i="54"/>
  <c r="R5" i="54"/>
  <c r="Q5" i="54"/>
  <c r="P5" i="54"/>
  <c r="O5" i="54"/>
  <c r="O4" i="54" s="1"/>
  <c r="N5" i="54"/>
  <c r="N4" i="54" s="1"/>
  <c r="M5" i="54"/>
  <c r="L5" i="54"/>
  <c r="K5" i="54"/>
  <c r="I5" i="54"/>
  <c r="I4" i="54" s="1"/>
  <c r="H5" i="54"/>
  <c r="G5" i="54"/>
  <c r="G4" i="54" s="1"/>
  <c r="F5" i="54"/>
  <c r="E5" i="54"/>
  <c r="D5" i="54"/>
  <c r="R4" i="54"/>
  <c r="AZ5" i="54" l="1"/>
  <c r="L4" i="54"/>
  <c r="AW16" i="54"/>
  <c r="F4" i="54"/>
  <c r="AC4" i="54"/>
  <c r="AV7" i="54"/>
  <c r="E4" i="54"/>
  <c r="AD4" i="54"/>
  <c r="AX8" i="54"/>
  <c r="AV16" i="54"/>
  <c r="AW21" i="54"/>
  <c r="BA5" i="54"/>
  <c r="W4" i="54"/>
  <c r="BE19" i="54"/>
  <c r="AO4" i="54"/>
  <c r="AA4" i="54"/>
  <c r="AT4" i="54"/>
  <c r="AQ4" i="54"/>
  <c r="AW11" i="54"/>
  <c r="BF19" i="54"/>
  <c r="BE5" i="54"/>
  <c r="BC5" i="54"/>
  <c r="Q4" i="54"/>
  <c r="AR4" i="54"/>
  <c r="AV18" i="54"/>
  <c r="AJ4" i="54"/>
  <c r="BB8" i="54"/>
  <c r="AV13" i="54"/>
  <c r="U4" i="54"/>
  <c r="BF14" i="54"/>
  <c r="BB19" i="54"/>
  <c r="AW8" i="54"/>
  <c r="AW18" i="54"/>
  <c r="P4" i="54"/>
  <c r="V4" i="54"/>
  <c r="AI4" i="54"/>
  <c r="AP4" i="54"/>
  <c r="AW9" i="54"/>
  <c r="AV12" i="54"/>
  <c r="BB14" i="54"/>
  <c r="BB4" i="54" s="1"/>
  <c r="BC19" i="54"/>
  <c r="AV22" i="54"/>
  <c r="AW22" i="54"/>
  <c r="D4" i="54"/>
  <c r="BB5" i="54"/>
  <c r="AY8" i="54"/>
  <c r="AY4" i="54" s="1"/>
  <c r="BE8" i="54"/>
  <c r="AV10" i="54"/>
  <c r="AW10" i="54"/>
  <c r="BC14" i="54"/>
  <c r="AV20" i="54"/>
  <c r="BD19" i="54"/>
  <c r="AZ8" i="54"/>
  <c r="AZ4" i="54" s="1"/>
  <c r="BF8" i="54"/>
  <c r="BF4" i="54" s="1"/>
  <c r="AF14" i="54"/>
  <c r="J14" i="54" s="1"/>
  <c r="C14" i="54" s="1"/>
  <c r="AV15" i="54"/>
  <c r="AW15" i="54"/>
  <c r="AV17" i="54"/>
  <c r="BA19" i="54"/>
  <c r="M4" i="54"/>
  <c r="S4" i="54"/>
  <c r="Y4" i="54"/>
  <c r="AF5" i="54"/>
  <c r="J5" i="54" s="1"/>
  <c r="C5" i="54" s="1"/>
  <c r="AM4" i="54"/>
  <c r="AS4" i="54"/>
  <c r="AV6" i="54"/>
  <c r="AW6" i="54"/>
  <c r="BA8" i="54"/>
  <c r="BA4" i="54" s="1"/>
  <c r="AW12" i="54"/>
  <c r="AW13" i="54"/>
  <c r="AY14" i="54"/>
  <c r="BE14" i="54"/>
  <c r="BE4" i="54" s="1"/>
  <c r="AW17" i="54"/>
  <c r="AB4" i="54"/>
  <c r="H4" i="54"/>
  <c r="AW7" i="54"/>
  <c r="AV9" i="54"/>
  <c r="AF19" i="54"/>
  <c r="J19" i="54" s="1"/>
  <c r="C19" i="54" s="1"/>
  <c r="AV21" i="54"/>
  <c r="AX5" i="54"/>
  <c r="BD5" i="54"/>
  <c r="AX14" i="54"/>
  <c r="BD14" i="54"/>
  <c r="AF8" i="54"/>
  <c r="J8" i="54" s="1"/>
  <c r="C8" i="54" s="1"/>
  <c r="AX19" i="54"/>
  <c r="AV19" i="54" s="1"/>
  <c r="BC4" i="54" l="1"/>
  <c r="AW19" i="54"/>
  <c r="AV8" i="54"/>
  <c r="AW14" i="54"/>
  <c r="AV14" i="54"/>
  <c r="BD4" i="54"/>
  <c r="AW4" i="54" s="1"/>
  <c r="AX4" i="54"/>
  <c r="AV4" i="54" s="1"/>
  <c r="AV5" i="54"/>
  <c r="AF4" i="54"/>
  <c r="J4" i="54" s="1"/>
  <c r="C4" i="54" s="1"/>
  <c r="AW5" i="54"/>
  <c r="F18" i="53" l="1"/>
  <c r="E18" i="53"/>
  <c r="D18" i="53"/>
  <c r="F15" i="53"/>
  <c r="F12" i="53" s="1"/>
  <c r="E15" i="53"/>
  <c r="E12" i="53" s="1"/>
  <c r="F13" i="53"/>
  <c r="E13" i="53"/>
  <c r="F8" i="53"/>
  <c r="E9" i="53" l="1"/>
  <c r="E8" i="53"/>
  <c r="F18" i="51" l="1"/>
  <c r="E18" i="51"/>
  <c r="D18" i="51"/>
  <c r="F15" i="51"/>
  <c r="F12" i="51" s="1"/>
  <c r="E15" i="51"/>
  <c r="F13" i="51"/>
  <c r="E13" i="51"/>
  <c r="F8" i="51"/>
  <c r="E12" i="51" l="1"/>
  <c r="E9" i="51" s="1"/>
  <c r="E8" i="51"/>
  <c r="C12" i="50" l="1"/>
  <c r="B12" i="50" s="1"/>
  <c r="A12" i="5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6" authorId="0" shapeId="0" xr:uid="{00000000-0006-0000-3800-000001000000}">
      <text>
        <r>
          <rPr>
            <sz val="9"/>
            <color indexed="81"/>
            <rFont val="新細明體"/>
            <family val="1"/>
            <charset val="136"/>
          </rPr>
          <t xml:space="preserve">新增
</t>
        </r>
      </text>
    </comment>
  </commentList>
</comments>
</file>

<file path=xl/sharedStrings.xml><?xml version="1.0" encoding="utf-8"?>
<sst xmlns="http://schemas.openxmlformats.org/spreadsheetml/2006/main" count="12465" uniqueCount="1826">
  <si>
    <t>113年預告統計資料發布時間表</t>
  </si>
  <si>
    <t>聯絡人：隋耀德</t>
  </si>
  <si>
    <t>服務單位：關山鎮公所主計室</t>
  </si>
  <si>
    <t>電話：089-810245</t>
  </si>
  <si>
    <t>傳真：089-810129</t>
  </si>
  <si>
    <t>上次預告日期:111年12月05日</t>
  </si>
  <si>
    <t>電子信箱：guan097@gs.taitung.gov.tw</t>
  </si>
  <si>
    <t>本次預告日期: 112年12月05日</t>
  </si>
  <si>
    <t>資料
種類</t>
  </si>
  <si>
    <t>資料項目</t>
  </si>
  <si>
    <t>發布形式</t>
  </si>
  <si>
    <t>預          定          發          布          時          間</t>
  </si>
  <si>
    <t>備註</t>
  </si>
  <si>
    <t>112年12月</t>
  </si>
  <si>
    <t>113年1月</t>
  </si>
  <si>
    <t>113年2月</t>
  </si>
  <si>
    <t>113年3月</t>
  </si>
  <si>
    <t>113年4月</t>
  </si>
  <si>
    <t>113年5月</t>
  </si>
  <si>
    <t>113年6月</t>
  </si>
  <si>
    <t>113年7月</t>
  </si>
  <si>
    <t>113年8月</t>
  </si>
  <si>
    <t>113年9月</t>
  </si>
  <si>
    <t>113年10月</t>
  </si>
  <si>
    <t>113年11月</t>
  </si>
  <si>
    <t>113年12月</t>
  </si>
  <si>
    <t>關山鎮公庫收支月報</t>
  </si>
  <si>
    <t>報表網路-報表</t>
  </si>
  <si>
    <t>#112年11月份月報</t>
  </si>
  <si>
    <t>#112年12月份月報</t>
  </si>
  <si>
    <t>#2月份月報</t>
  </si>
  <si>
    <t>#3月份月報</t>
  </si>
  <si>
    <t>#4月份月報</t>
  </si>
  <si>
    <t>#5月份月報</t>
  </si>
  <si>
    <t>#6月份月報</t>
  </si>
  <si>
    <t>#7月份月報</t>
  </si>
  <si>
    <t>#8月份月報</t>
  </si>
  <si>
    <t>#9月份月報</t>
  </si>
  <si>
    <t>#10月份月報</t>
  </si>
  <si>
    <t>#11月份月報</t>
  </si>
  <si>
    <t>關山鎮資源回收成果統計</t>
  </si>
  <si>
    <t>20日</t>
  </si>
  <si>
    <t>關山鎮一般垃圾及廚餘清理狀況</t>
  </si>
  <si>
    <t>垃圾處理場(廠)及垃圾回收清除車輛統計</t>
  </si>
  <si>
    <t>112年下半年報</t>
  </si>
  <si>
    <t>環保人員概況</t>
  </si>
  <si>
    <t>環境保護預算概況</t>
  </si>
  <si>
    <t>3月20日</t>
  </si>
  <si>
    <t>113年度</t>
  </si>
  <si>
    <t>環境保護決算概況</t>
  </si>
  <si>
    <t>5月20日</t>
  </si>
  <si>
    <t>112年度</t>
  </si>
  <si>
    <t>列冊需關懷獨居老人人數及服務概況季報</t>
  </si>
  <si>
    <t>2月5日</t>
  </si>
  <si>
    <t>5月5日</t>
  </si>
  <si>
    <t>8月5日</t>
  </si>
  <si>
    <t>11月5日</t>
  </si>
  <si>
    <t>112年第四季</t>
  </si>
  <si>
    <t>第一季</t>
  </si>
  <si>
    <t>第二季</t>
  </si>
  <si>
    <t>第三季</t>
  </si>
  <si>
    <t>關山鎮停車位概況-路邊停車位季報</t>
  </si>
  <si>
    <t>1月25日</t>
  </si>
  <si>
    <t>4月25日</t>
  </si>
  <si>
    <t>7月25日</t>
  </si>
  <si>
    <t>10月25日</t>
  </si>
  <si>
    <t>關山鎮停車位概況-區內路外身心障礙專用停車位季報</t>
  </si>
  <si>
    <t>關山鎮停車位概況-路邊身心障礙專用停車位季報</t>
  </si>
  <si>
    <t>農業統計</t>
  </si>
  <si>
    <t>農耕土地面積</t>
  </si>
  <si>
    <t>4月5日</t>
  </si>
  <si>
    <t>有效農機使用證之農機數量</t>
  </si>
  <si>
    <t>3月5日</t>
  </si>
  <si>
    <t>關山鎮推行社區發展工作概況年報</t>
  </si>
  <si>
    <t>治山防災整體治理工程</t>
  </si>
  <si>
    <t>辦理調解業務概況</t>
  </si>
  <si>
    <t>調解委員組織概況</t>
  </si>
  <si>
    <t>辦理調解方式概況</t>
  </si>
  <si>
    <t>公墓設施概況</t>
  </si>
  <si>
    <t>骨灰(骸)存放設施概況</t>
  </si>
  <si>
    <t>殯葬管理業務概況</t>
  </si>
  <si>
    <t>殯儀館設施概況</t>
  </si>
  <si>
    <t>火化場設施概況</t>
  </si>
  <si>
    <t>林務統計</t>
  </si>
  <si>
    <t>森林災害報告</t>
  </si>
  <si>
    <t>(發     生)     即     刻     報</t>
  </si>
  <si>
    <t>回發布時間表</t>
  </si>
  <si>
    <t>資料種類：財政統計</t>
  </si>
  <si>
    <t>一、發布及編製機關單位</t>
  </si>
  <si>
    <t>＊傳真：089-810129</t>
  </si>
  <si>
    <t>二、發布形式</t>
  </si>
  <si>
    <t>三、資料範圍、週期及時效</t>
  </si>
  <si>
    <t>＊統計項目定義：</t>
  </si>
  <si>
    <t>＊統計單位：新台幣千元。</t>
  </si>
  <si>
    <t>＊資料變革：無。</t>
  </si>
  <si>
    <t>四、公開資料發布訊息</t>
  </si>
  <si>
    <t>五、資料品質</t>
  </si>
  <si>
    <t>六、須注意及預定改變之事項（說明預定修正之資料、定義、統計方法等及其修正原因）：無。</t>
  </si>
  <si>
    <t>七、其他事項：無。</t>
  </si>
  <si>
    <t>＊編製單位：臺東縣關山鎮公所清潔隊</t>
  </si>
  <si>
    <t>＊聯絡電話：089-810562</t>
  </si>
  <si>
    <t>＊傳真：089-811847</t>
  </si>
  <si>
    <t>＊電子信箱：guan036@gs.taitung.gov.tw</t>
  </si>
  <si>
    <t>＊統計資料交叉查核及確保資料合理性之機制（說明各項資料之相互關係及不同資料來源之相關統計差異性）：為確保資料品質，運用電腦程式進行檢誤，對於異常資料再請各相關機關補正。</t>
  </si>
  <si>
    <t>＊編製單位：臺東縣關山鎮公所社財課</t>
  </si>
  <si>
    <t>＊聯絡電話：089-813427</t>
  </si>
  <si>
    <t>＊編製單位：臺東縣關山鎮公所建設課</t>
  </si>
  <si>
    <t>＊聯絡電話：089-811353</t>
  </si>
  <si>
    <t>＊電子信箱：guan099@gs.taitung.gov.tw</t>
  </si>
  <si>
    <t>＊編製單位：臺東縣關山鎮公所農觀課</t>
  </si>
  <si>
    <t>＊聯絡電話：089-815035</t>
  </si>
  <si>
    <t>＊電子信箱：guan0014@gs.taitung.gov.tw</t>
  </si>
  <si>
    <t>＊時效（指統計標準時間至資料發布時間之間隔時間）：2個月又5日。</t>
  </si>
  <si>
    <t>＊編製單位：臺東縣關山鎮公所民政課</t>
  </si>
  <si>
    <t>＊聯絡電話：089-811249</t>
  </si>
  <si>
    <t>＊電子信箱：guan098@gs.taitung.gov.tw</t>
  </si>
  <si>
    <t>＊電子信箱：guan004@gs.taitung.gov.tw</t>
    <phoneticPr fontId="18" type="noConversion"/>
  </si>
  <si>
    <t>「公庫收支月報」統計資料背景說明</t>
    <phoneticPr fontId="18" type="noConversion"/>
  </si>
  <si>
    <t>回發布時間表</t>
    <phoneticPr fontId="18" type="noConversion"/>
  </si>
  <si>
    <t>＊聯絡電話：089810237</t>
    <phoneticPr fontId="18" type="noConversion"/>
  </si>
  <si>
    <t>＊傳真：089811847</t>
    <phoneticPr fontId="18" type="noConversion"/>
  </si>
  <si>
    <t>＊電子媒體：
（◎）線上書刊及資料庫，網址：
關山鎮公所全球資訊網（https://www.guanshan.gov.tw/info-5.php）「首頁\資訊專區\統計資料預告發布\113年臺東縣關山鎮公所預告統計資料發布時間表」</t>
    <phoneticPr fontId="18" type="noConversion"/>
  </si>
  <si>
    <t>＊統計標準時間：本月資料為本月一日至月底之事實為準，累計資料由本年度一月至本年度結束會計整理期間結束之事實為準。</t>
    <phoneticPr fontId="18" type="noConversion"/>
  </si>
  <si>
    <r>
      <t>(一)</t>
    </r>
    <r>
      <rPr>
        <sz val="14"/>
        <rFont val="Times New Roman"/>
        <family val="1"/>
      </rPr>
      <t xml:space="preserve">  </t>
    </r>
    <r>
      <rPr>
        <sz val="14"/>
        <rFont val="標楷體"/>
        <family val="4"/>
        <charset val="136"/>
      </rPr>
      <t>收入科目</t>
    </r>
    <phoneticPr fontId="18" type="noConversion"/>
  </si>
  <si>
    <t>1.參照預算法、財政收支劃分法及其他相關法令規定之收入科目定義。</t>
    <phoneticPr fontId="18" type="noConversion"/>
  </si>
  <si>
    <r>
      <t>2.參照各年度歲入預算科目，依財政部「公庫收支網際網路報送相關科目」填列</t>
    </r>
    <r>
      <rPr>
        <sz val="14"/>
        <rFont val="新細明體"/>
        <family val="1"/>
        <charset val="136"/>
      </rPr>
      <t>。</t>
    </r>
    <phoneticPr fontId="18" type="noConversion"/>
  </si>
  <si>
    <r>
      <t>(二)</t>
    </r>
    <r>
      <rPr>
        <sz val="14"/>
        <rFont val="Times New Roman"/>
        <family val="1"/>
      </rPr>
      <t xml:space="preserve">  </t>
    </r>
    <r>
      <rPr>
        <sz val="14"/>
        <rFont val="標楷體"/>
        <family val="4"/>
        <charset val="136"/>
      </rPr>
      <t>支出科目</t>
    </r>
    <phoneticPr fontId="18" type="noConversion"/>
  </si>
  <si>
    <t xml:space="preserve">1.參照預算法、財政收支劃分法及其他相關法令規定之支出科目定義。                     </t>
    <phoneticPr fontId="18" type="noConversion"/>
  </si>
  <si>
    <t>2.參照各年度歲出預算科目，依財政部「公庫收支網際網路報送相關科目」填列。</t>
    <phoneticPr fontId="18" type="noConversion"/>
  </si>
  <si>
    <r>
      <t>(三)</t>
    </r>
    <r>
      <rPr>
        <sz val="14"/>
        <rFont val="Times New Roman"/>
        <family val="1"/>
      </rPr>
      <t xml:space="preserve">  </t>
    </r>
    <r>
      <rPr>
        <sz val="14"/>
        <rFont val="標楷體"/>
        <family val="4"/>
        <charset val="136"/>
      </rPr>
      <t>本表應依規定期限編送，次月</t>
    </r>
    <r>
      <rPr>
        <sz val="14"/>
        <color rgb="FF7030A0"/>
        <rFont val="標楷體"/>
        <family val="4"/>
        <charset val="136"/>
      </rPr>
      <t>十日前</t>
    </r>
    <r>
      <rPr>
        <sz val="14"/>
        <rFont val="標楷體"/>
        <family val="4"/>
        <charset val="136"/>
      </rPr>
      <t>編報；於年度結束當月份之月報，應編送至公庫收支結束期限為止，並於次月月底前編報，另於決算數產生時編製修正表，其資料應與總決算書內「歲入來源別決算表」及「歲出政事別決算表」相符。</t>
    </r>
    <phoneticPr fontId="18" type="noConversion"/>
  </si>
  <si>
    <t>＊統計分類：依本年度(總預算)、以前年度(總預算)、特別預算及預算外之收入、支出，分別填列本月數、累計數。</t>
    <phoneticPr fontId="18" type="noConversion"/>
  </si>
  <si>
    <t>＊發布週期：月。</t>
    <phoneticPr fontId="18" type="noConversion"/>
  </si>
  <si>
    <t>＊同步發送單位（說明資料發布時同步發送之單位或可同步查得該資料之網址）：臺東縣政府主計處。</t>
    <phoneticPr fontId="18" type="noConversion"/>
  </si>
  <si>
    <t>＊統計指標編製方法與資料來源說明：收入以市庫每日收入為準；支出依本所主計室提供資料彙編。</t>
    <phoneticPr fontId="18" type="noConversion"/>
  </si>
  <si>
    <t>＊統計資料交叉查核及確保資料合理性之機制：各項收支數額合計應等於總計數額。</t>
    <phoneticPr fontId="18" type="noConversion"/>
  </si>
  <si>
    <t>六、須注意及預定改變之事項（說明預定修正之資料、定義、統計方法等及其修正原因）：無。</t>
    <phoneticPr fontId="18" type="noConversion"/>
  </si>
  <si>
    <r>
      <t>「</t>
    </r>
    <r>
      <rPr>
        <b/>
        <sz val="14"/>
        <color indexed="8"/>
        <rFont val="標楷體"/>
        <family val="4"/>
        <charset val="136"/>
      </rPr>
      <t>資源回收成果統計」統計資料背景說明</t>
    </r>
    <phoneticPr fontId="18" type="noConversion"/>
  </si>
  <si>
    <t>資料種類：環境統計</t>
    <phoneticPr fontId="27" type="noConversion"/>
  </si>
  <si>
    <t>資料項目：資源回收成果統計</t>
    <phoneticPr fontId="18" type="noConversion"/>
  </si>
  <si>
    <t>＊統計地區範圍及對象：本所(清潔隊)、社區、學校、機關團體回收之一般廢棄物均為統計對象。</t>
    <phoneticPr fontId="18" type="noConversion"/>
  </si>
  <si>
    <t>＊統計標準時間：以每月一日至月底之事實為準。</t>
    <phoneticPr fontId="18" type="noConversion"/>
  </si>
  <si>
    <t>(一)資源垃圾：指依廢棄物清理法第五條第六項公告之一般廢棄物回收項目(廚餘除外)及第十五條第二項公告應回收之物品或其包裝、容器經食用或使用後產生之一般廢棄物,包括直轄市、縣(市)主管機關增訂並報請中央主管機關備查之其他一般廢棄物回收項目,然「機動車輛」「廚餘」回收量已另案統計不在本表範圍。</t>
    <phoneticPr fontId="27" type="noConversion"/>
  </si>
  <si>
    <t>(二) 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t>
    <phoneticPr fontId="27" type="noConversion"/>
  </si>
  <si>
    <t>(三)環保單位自行清運：為本公所(清潔隊)自行回收之資源垃圾。</t>
    <phoneticPr fontId="27" type="noConversion"/>
  </si>
  <si>
    <t>(四)環保單位委託清運：為本公所委託資源回收列冊個體業者或公民營廢棄物清除機構回收之資源垃圾。</t>
    <phoneticPr fontId="27" type="noConversion"/>
  </si>
  <si>
    <t>(五)公私處所自行或委託清運：為公私處所(社區、學校、機關團體)自行或委託公民營廢棄物清除機構回收之資源垃圾。</t>
    <phoneticPr fontId="27" type="noConversion"/>
  </si>
  <si>
    <t>(六)紙類：指紙及其製品(紙容器除外)，如電腦報表紙、報紙、宣傳單、牛皮紙袋、包裝紙、雜誌、書籍、影印紙、傳真紙等。</t>
    <phoneticPr fontId="27" type="noConversion"/>
  </si>
  <si>
    <t>(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t>
    <phoneticPr fontId="27" type="noConversion"/>
  </si>
  <si>
    <t>(八)鋁箔包：指以含紙、鋁箔及塑膠之複合材質製成供裝填用之鋁箔包容器。</t>
    <phoneticPr fontId="27" type="noConversion"/>
  </si>
  <si>
    <t>(九)鋁容器：指以鋁為主要材質製成供裝填用之鋁容器，如鋁罐。</t>
    <phoneticPr fontId="27" type="noConversion"/>
  </si>
  <si>
    <t>(十)鐵容器：指以鐵為主要材質製成供裝填用之鐵容器，如鐵罐。</t>
    <phoneticPr fontId="27" type="noConversion"/>
  </si>
  <si>
    <t>(十一)其他金屬製品：指公告應回收廢棄物鋁容器及鐵容器項目以外之其他金屬製品，如一般鐵、鋁、銅...等金屬製品。</t>
    <phoneticPr fontId="27" type="noConversion"/>
  </si>
  <si>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phoneticPr fontId="27" type="noConversion"/>
  </si>
  <si>
    <t>(十三)包裝用發泡塑膠：指以發泡聚苯乙烯（EPS）、發泡聚乙烯（EPE）、發泡聚丙烯（EPP）、發泡乙烯聚合物（EPO）等材質作為緩衝材、保溫絕熱材之包裝(即保麗龍)。</t>
    <phoneticPr fontId="27" type="noConversion"/>
  </si>
  <si>
    <t>(十四)其他塑膠製品：指公告應回收廢棄物塑膠容器項目及包裝用發泡塑膠以外之其他塑膠製品，如水管、水桶、保鮮盒、臉盆、雨衣雨鞋等，但不含塑膠袋。</t>
    <phoneticPr fontId="27" type="noConversion"/>
  </si>
  <si>
    <t>(十五)輪胎：指使用於機動車輛及腳踏車之橡膠材質外胎，但不包括實心胎。</t>
    <phoneticPr fontId="27" type="noConversion"/>
  </si>
  <si>
    <t>(十六)玻璃容器：指以玻璃材質製成供裝填用之容器，如玻璃瓶罐等。</t>
    <phoneticPr fontId="27" type="noConversion"/>
  </si>
  <si>
    <t>(十七)其他玻璃製品：指公告應回收廢棄物玻璃容器項目以外之其他玻璃製品，如玻璃杯、玻璃盤、玻璃碗、玻璃燭臺及碎玻璃等，但不含強化玻璃、隔熱玻璃及裝潢修繕產生的大型玻璃。</t>
    <phoneticPr fontId="27" type="noConversion"/>
  </si>
  <si>
    <t>(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t>
    <phoneticPr fontId="27" type="noConversion"/>
  </si>
  <si>
    <t>(十九)乾電池：指以化學能直接轉換成電能，組裝前單只重量小於一公斤，密閉式之小型電池，包括一次電池及二次電池，如圓筒、方筒、鈕釦型及組裝型之鹼性電池、鋰電池、鎳鎘電池、鎳氫電池及水銀電池等。</t>
    <phoneticPr fontId="27" type="noConversion"/>
  </si>
  <si>
    <t>(二十)鉛蓄電池：包括發動活塞引擎用及其他鉛酸蓄電池，如電瓶。</t>
    <phoneticPr fontId="27" type="noConversion"/>
  </si>
  <si>
    <t>(二十一)家電：指公告應回收之電子電器物品，包括電視機、電冰箱、洗衣機、冷暖氣機、電風扇等，及其他大小型家電，如電熱水瓶、電磁爐、電鍋、飲水機、微波爐、烤箱、咖啡機、吹風機、吸塵器、電暖器、錄放影機等。</t>
    <phoneticPr fontId="27" type="noConversion"/>
  </si>
  <si>
    <t>(二十二)資訊物品：指公告應回收之資訊物品，包括筆記型電腦、平板電腦及用於個人電腦之主機板、硬式磁碟機、電源器、機殼、顯示器、印表機、鍵盤等。</t>
    <phoneticPr fontId="27" type="noConversion"/>
  </si>
  <si>
    <t>(二十三)行動電話(含充電器)：指行動電話及其充電器(包括座充及旅充)。</t>
    <phoneticPr fontId="27" type="noConversion"/>
  </si>
  <si>
    <t>(二十四)農藥容器及特殊環境用藥容器：指以塑膠、玻璃、金屬、紙、鋁箔或其他經行政院環境保護署公告之單一或複合材質製成，用以直接裝填成品農藥或特殊環境用藥之容器。</t>
    <phoneticPr fontId="27" type="noConversion"/>
  </si>
  <si>
    <t>(二十五)食用油：指可供食用之動植物油脂。</t>
    <phoneticPr fontId="27" type="noConversion"/>
  </si>
  <si>
    <t>(二十六)其他：指無法直接歸類之回收項目，如巨大垃圾等，或直轄市、縣（市）主管機關增訂並報請中央主管機關備查之其他一般廢棄物回收項目，如潤滑油、塑膠袋等。</t>
    <phoneticPr fontId="27" type="noConversion"/>
  </si>
  <si>
    <t>(二十七)本表皆以公斤為單位，若無法得其實際重量，請至「生活廢棄物質管理資訊系統」主管機關頁面&gt;點選「常見問題區」中「資源回收項目重量折算標準」可供參考，網址：http://hwms.epa.gov.tw/。</t>
    <phoneticPr fontId="27" type="noConversion"/>
  </si>
  <si>
    <t>＊統計單位：公斤。</t>
    <phoneticPr fontId="27" type="noConversion"/>
  </si>
  <si>
    <t>＊統計分類：縱行科目按回收項目別分，橫列科目按回收單位別分。</t>
    <phoneticPr fontId="18" type="noConversion"/>
  </si>
  <si>
    <t>＊發布週期：月。</t>
    <phoneticPr fontId="27" type="noConversion"/>
  </si>
  <si>
    <t>＊預告發布日期（含預告方式及週期）：期間終了後20日內以公務統計報表發布(預定發布時間如遇例假日則順延至次一工作日)。</t>
    <phoneticPr fontId="18" type="noConversion"/>
  </si>
  <si>
    <t>＊同步發送單位（說明資料發布時同步發送之單位或可同步查得該資料之網址）：臺東縣環保局。</t>
    <phoneticPr fontId="18" type="noConversion"/>
  </si>
  <si>
    <t>＊統計指標編製方法與資料來源說明：依據本公所提報之資源回收資料編製。</t>
    <phoneticPr fontId="18" type="noConversion"/>
  </si>
  <si>
    <t>＊統計資料交叉查核及確保資料合理性之機制：無。</t>
    <phoneticPr fontId="18" type="noConversion"/>
  </si>
  <si>
    <r>
      <t>「</t>
    </r>
    <r>
      <rPr>
        <b/>
        <sz val="14"/>
        <color indexed="8"/>
        <rFont val="標楷體"/>
        <family val="4"/>
        <charset val="136"/>
      </rPr>
      <t>一般垃圾及廚餘清理狀況」統計資料背景說明</t>
    </r>
    <phoneticPr fontId="18" type="noConversion"/>
  </si>
  <si>
    <t>資料項目：一般垃圾及廚餘清理狀況</t>
    <phoneticPr fontId="18" type="noConversion"/>
  </si>
  <si>
    <t>(一)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phoneticPr fontId="18" type="noConversion"/>
  </si>
  <si>
    <t>(二) 非例行性排出垃圾：包括集中燃燒之紙錢、非例行性大型活動垃圾、工程美化垃圾、天然災害垃圾及小型農事垃圾。</t>
    <phoneticPr fontId="18" type="noConversion"/>
  </si>
  <si>
    <t>(三) 廚餘：係指家戶、公共場所、其他產生源所拋棄之生、熟食物及其殘渣，或經主管機關公告之有機性一般廢棄物。</t>
    <phoneticPr fontId="18" type="noConversion"/>
  </si>
  <si>
    <t>(四) 環保單位自行清運：為縣(市)政府環境保護局及各鄉鎮市區公所自行清運之垃圾量。</t>
    <phoneticPr fontId="18" type="noConversion"/>
  </si>
  <si>
    <t>(五) 環保單位委託清運：為縣(市)政府環境保護局及各鄉鎮市區公所委託公民營廢棄物清除機構清運之垃圾量。</t>
    <phoneticPr fontId="18" type="noConversion"/>
  </si>
  <si>
    <t>(六) 公私處所自行或委託清運：為公私處所自行或委託公民營廢棄物清除機構清運至處理場(廠)之垃圾量，公私處所指社區、學校、機關團體、一般住宅大樓、辦公大樓及其他非公告事業之營業場所等。</t>
    <phoneticPr fontId="18" type="noConversion"/>
  </si>
  <si>
    <t>(七) 焚化:利用焚化爐高溫燃燒，將垃圾轉變為安定之氣體或物質。</t>
    <phoneticPr fontId="18" type="noConversion"/>
  </si>
  <si>
    <t>(八) 衛生掩埋：將垃圾掩埋於衛生掩埋場，該掩埋場須以不透水材質或低滲水性土壤所構築，並設有滲出水、廢氣收集處理設施及地下水監測裝置等，以符合衛生掩埋相關規定。</t>
    <phoneticPr fontId="18" type="noConversion"/>
  </si>
  <si>
    <t>(九) 回收再利用：係指將廚餘資源化變為產品或再生物料之後續使用行為。凡經由清潔隊或公民營機構收集之廚餘，以下列方法處理再利用者均應計入，包括：</t>
    <phoneticPr fontId="18" type="noConversion"/>
  </si>
  <si>
    <t>1.堆肥：將廚餘回收後，經生物醱酵作用，轉化成安定之腐植質或土壤改良劑。</t>
    <phoneticPr fontId="18" type="noConversion"/>
  </si>
  <si>
    <t>2.養豬：將廚餘回收後，送至養豬場或標售，經高溫蒸煮後作為養豬飼料。</t>
    <phoneticPr fontId="18" type="noConversion"/>
  </si>
  <si>
    <t>3.其他廚餘再利用：製成家禽飼料、厭氧發酵及黑水虻幼蟲食用等。</t>
    <phoneticPr fontId="18" type="noConversion"/>
  </si>
  <si>
    <r>
      <t>(十) 「其他」處理：係指非採焚化、衛生掩埋或回收再利用等處理方式，而變更其物理、化學、生物特性或成分，達成分離、中和、減量、減積、去毒、無害化或安定之目的，例如篩分打包、水泥窯偕同處理、製成固體再生燃料（</t>
    </r>
    <r>
      <rPr>
        <sz val="14"/>
        <rFont val="Times New Roman"/>
        <family val="1"/>
      </rPr>
      <t>Solid Recovered Fuel</t>
    </r>
    <r>
      <rPr>
        <sz val="14"/>
        <rFont val="標楷體"/>
        <family val="4"/>
        <charset val="136"/>
      </rPr>
      <t>，</t>
    </r>
    <r>
      <rPr>
        <sz val="14"/>
        <rFont val="Times New Roman"/>
        <family val="1"/>
      </rPr>
      <t>SRF</t>
    </r>
    <r>
      <rPr>
        <sz val="14"/>
        <rFont val="標楷體"/>
        <family val="4"/>
        <charset val="136"/>
      </rPr>
      <t>）等。</t>
    </r>
    <phoneticPr fontId="18" type="noConversion"/>
  </si>
  <si>
    <t>(十一) 本月新增暫存量：係指本月新增暫時堆置或貯存之一般垃圾量。</t>
    <phoneticPr fontId="18" type="noConversion"/>
  </si>
  <si>
    <t>＊統計單位：公噸。</t>
    <phoneticPr fontId="27" type="noConversion"/>
  </si>
  <si>
    <t>＊統計分類：
(一)縱項目：按一般垃圾及廚餘分。
(二)橫項目：按產生量、處理量及本月新增暫存量分，其中產生量按清運單位別分，處理量按處理方式別分。</t>
    <phoneticPr fontId="18" type="noConversion"/>
  </si>
  <si>
    <t>＊時效：20日。</t>
    <phoneticPr fontId="18" type="noConversion"/>
  </si>
  <si>
    <t>五、資料品質</t>
    <phoneticPr fontId="27" type="noConversion"/>
  </si>
  <si>
    <t>＊統計指標編製方法與資料來源說明：依據本所提報之一般垃圾及廚餘清理資料彙編。</t>
    <phoneticPr fontId="18" type="noConversion"/>
  </si>
  <si>
    <r>
      <t>「</t>
    </r>
    <r>
      <rPr>
        <b/>
        <sz val="14"/>
        <color indexed="8"/>
        <rFont val="標楷體"/>
        <family val="4"/>
        <charset val="136"/>
      </rPr>
      <t>列冊需關懷獨居老人人數及服務概況」統計資料背景說明</t>
    </r>
    <phoneticPr fontId="18" type="noConversion"/>
  </si>
  <si>
    <t>資料種類：社會保障統計</t>
    <phoneticPr fontId="27" type="noConversion"/>
  </si>
  <si>
    <t>資料項目：列冊需關懷獨居老人人數及服務概況</t>
    <phoneticPr fontId="18" type="noConversion"/>
  </si>
  <si>
    <t>＊統計地區範圍及對象：凡本公所無直系血親卑親屬或直系血親卑親屬未居住於同縣市之65歲以上獨自居住、同住者無照顧能力、65歲以上夫妻同住者或經各縣（市）政府社會局（處）派員訪視評估需列冊關懷之老人，均為統計對象</t>
    <phoneticPr fontId="18" type="noConversion"/>
  </si>
  <si>
    <t>＊統計標準時間：第一季以3月底、第二季以6月底、第三季以9月底、第四季以12月底之事實為準。</t>
    <phoneticPr fontId="18" type="noConversion"/>
  </si>
  <si>
    <t>(一)中(低)收入：指政府列冊有案之低收入及家庭總收入分配全家人口，每人每月未超過最低生活費2.5倍者。</t>
    <phoneticPr fontId="27" type="noConversion"/>
  </si>
  <si>
    <t>(二)榮民(眷)：指為國家勞苦功高之退除役官兵及其眷屬。</t>
    <phoneticPr fontId="27" type="noConversion"/>
  </si>
  <si>
    <t>(三)死亡人數：本期因死亡而註銷列冊之獨居老人人數。</t>
    <phoneticPr fontId="27" type="noConversion"/>
  </si>
  <si>
    <t>(四)電話問安：以電話定期或不定期向獨居老人問好並詢問有何需求或問題。</t>
    <phoneticPr fontId="27" type="noConversion"/>
  </si>
  <si>
    <t>(五)關懷訪視：對乏人照顧之獨居老人，遴派志工或專職服務員至府上探訪，並瞭解其需求。</t>
    <phoneticPr fontId="27" type="noConversion"/>
  </si>
  <si>
    <t>(六)居家服務：對因行動不便又乏人照顧之獨居老人，遴派志工或專職服務員至府上服務。服務項目為協助老人個人清潔、換洗衣物之洗滌、代寫書信、聯絡親友等。</t>
    <phoneticPr fontId="27" type="noConversion"/>
  </si>
  <si>
    <t>(七)餐飲服務：即提供生活自理能力較低或無法自行炊食的老人餐飲服務，有集中用餐或送餐到家之服務；於統計期間按日計算送餐人數之合計數，以人次統計。</t>
    <phoneticPr fontId="27" type="noConversion"/>
  </si>
  <si>
    <t>(八)陪同就醫：對身心有疾病或行動不便之獨居老人，由志工或專職服務員陪同至醫院看診。</t>
    <phoneticPr fontId="27" type="noConversion"/>
  </si>
  <si>
    <t>(九)安裝緊急救援連線：為確保獨居老人發生緊急危難時，能夠得到立即救援，經評估老人實際狀況，如符合即為其安裝緊急救援連線。</t>
    <phoneticPr fontId="27" type="noConversion"/>
  </si>
  <si>
    <t>(十)轉介進住機構：對生活無法自理之獨居老人，轉介至老人長期照顧、安養機構或榮家等機構接受照顧。</t>
    <phoneticPr fontId="27" type="noConversion"/>
  </si>
  <si>
    <t>＊統計單位：人、人次。</t>
    <phoneticPr fontId="27" type="noConversion"/>
  </si>
  <si>
    <t>＊統計分類：橫項依「鄉鎮市區別及年齡別」分；縱項依「期底獨居老人人數」、「具榮民(眷)身分獨居老人人數」、「具原住民身分獨居老人人數」、「本期死亡人數」、「本期服務成果」、「期底安裝緊急救援連線人數」及「本期轉介進住機構人數」分。</t>
    <phoneticPr fontId="18" type="noConversion"/>
  </si>
  <si>
    <t>＊發布週期：季。</t>
    <phoneticPr fontId="27" type="noConversion"/>
  </si>
  <si>
    <t>＊時效：1個月又5日。</t>
    <phoneticPr fontId="18" type="noConversion"/>
  </si>
  <si>
    <t>＊同步發送單位（說明資料發布時同步發送之單位或可同步查得該資料之網址）：衛生福利部統計處。</t>
    <phoneticPr fontId="18" type="noConversion"/>
  </si>
  <si>
    <t>＊統計指標編製方法與資料來源說明：依據本所資料編製。</t>
    <phoneticPr fontId="18" type="noConversion"/>
  </si>
  <si>
    <r>
      <t>「</t>
    </r>
    <r>
      <rPr>
        <b/>
        <sz val="14"/>
        <color indexed="8"/>
        <rFont val="標楷體"/>
        <family val="4"/>
        <charset val="136"/>
      </rPr>
      <t>停車位概況-路邊停車位」統計資料背景說明</t>
    </r>
    <phoneticPr fontId="18" type="noConversion"/>
  </si>
  <si>
    <t>資料種類：運輸統計</t>
    <phoneticPr fontId="27" type="noConversion"/>
  </si>
  <si>
    <t>資料項目：停車位概況-路邊停車位</t>
    <phoneticPr fontId="18" type="noConversion"/>
  </si>
  <si>
    <t>三、資料範圍、週期及時效</t>
    <phoneticPr fontId="27" type="noConversion"/>
  </si>
  <si>
    <t>＊統計地區範圍及對象：包括本所轄區內路邊停車位，以供民眾停放車輛之場所為統計對象，但不包括所轄之建築物附設停車位(由縣市另報送營建署彙送)及風景遊樂區停車位（由縣市另報送觀光局彙送）。</t>
    <phoneticPr fontId="18" type="noConversion"/>
  </si>
  <si>
    <t>＊統計標準時間：以每季底之事實為準。</t>
    <phoneticPr fontId="18" type="noConversion"/>
  </si>
  <si>
    <t>(一) 路邊停車位：指以道路部分路面劃設，供公眾停放車輛之車位，但不包括其範圍內之風景遊樂區停車位。</t>
    <phoneticPr fontId="30" type="noConversion"/>
  </si>
  <si>
    <t>(二) 都市計畫區內：依都市計畫法規定之都市計畫範圍內(不包括其範圍內之風景遊樂區)。</t>
    <phoneticPr fontId="30" type="noConversion"/>
  </si>
  <si>
    <t>(三) 都市計畫區外：依都市計畫法規定之都市計畫範圍外(不包括其範圍內之風景遊樂區)。</t>
    <phoneticPr fontId="30" type="noConversion"/>
  </si>
  <si>
    <t>(四) 收費：指依收費方式含計時收費及計次收費在內。</t>
    <phoneticPr fontId="30" type="noConversion"/>
  </si>
  <si>
    <t>(五) 不收費：指停車格位免費供民眾停放。</t>
    <phoneticPr fontId="30" type="noConversion"/>
  </si>
  <si>
    <t>＊統計單位：格。</t>
    <phoneticPr fontId="27" type="noConversion"/>
  </si>
  <si>
    <t>＊統計分類：路邊停車位依計費方式分為收費、不收費，收費再分計時及計次。</t>
    <phoneticPr fontId="18" type="noConversion"/>
  </si>
  <si>
    <t>＊時效：25日。</t>
    <phoneticPr fontId="18" type="noConversion"/>
  </si>
  <si>
    <t>＊預告發布日期（含預告方式及週期）：每季終了後25日內以公務統計報表發布(預定發布時間如遇例假日則順延至次一工作日)。</t>
    <phoneticPr fontId="18" type="noConversion"/>
  </si>
  <si>
    <t>＊同步發送單位（說明資料發布時同步發送之單位或可同步查得該資料之網址）：臺東縣政府建設處。</t>
    <phoneticPr fontId="18" type="noConversion"/>
  </si>
  <si>
    <t>＊統計指標編製方法與資料來源說明：由縣(市)辦理路邊停車位統計之單位，依據原始資料分別統計彙編。</t>
    <phoneticPr fontId="18" type="noConversion"/>
  </si>
  <si>
    <r>
      <t>「</t>
    </r>
    <r>
      <rPr>
        <b/>
        <sz val="14"/>
        <color indexed="8"/>
        <rFont val="標楷體"/>
        <family val="4"/>
        <charset val="136"/>
      </rPr>
      <t>停車位概況-區內路外身心障礙者專用停車位」統計資料背景說明</t>
    </r>
    <phoneticPr fontId="18" type="noConversion"/>
  </si>
  <si>
    <t>資料項目：停車位概況-區內路外身心障礙者專用停車位</t>
    <phoneticPr fontId="18" type="noConversion"/>
  </si>
  <si>
    <t>＊統計地區範圍及對象：包括本所轄區內之計畫區內路外身心障礙專用停車位，含平面或立體式(包括匝道式、機械式或塔台式)等設置，以供領有身心障礙證明之民眾停放車輛之場所為統計對象，但不包括所轄之建築物附設停車位(由縣市另報送營建署彙送)及風景遊樂區停車位（由縣市另報送觀光局彙送）。</t>
    <phoneticPr fontId="18" type="noConversion"/>
  </si>
  <si>
    <t>(一)都市計畫區內：依都市計畫法規定之都市計畫範圍內(不包括其範圍內之風景遊樂區)。</t>
    <phoneticPr fontId="18" type="noConversion"/>
  </si>
  <si>
    <t>(二)路外停車位：指道路之路面外，以平面或立體式(包括匝道式、機械式或塔台式)等所設，停放車輛之車位，</t>
    <phoneticPr fontId="18" type="noConversion"/>
  </si>
  <si>
    <t>但不包含其範圍內之風景遊樂區停車位。</t>
    <phoneticPr fontId="18" type="noConversion"/>
  </si>
  <si>
    <t>(三)公有：指停車場之經營管理權屬於政府。</t>
    <phoneticPr fontId="18" type="noConversion"/>
  </si>
  <si>
    <t>(四)私有：指停車場之所有權屬於民間。</t>
    <phoneticPr fontId="18" type="noConversion"/>
  </si>
  <si>
    <t>(五)收費：指依收費方式含計時收費及計次收費在內。</t>
    <phoneticPr fontId="18" type="noConversion"/>
  </si>
  <si>
    <t>(六)不收費：指停車格位免費供民眾停放。</t>
    <phoneticPr fontId="18" type="noConversion"/>
  </si>
  <si>
    <t>＊統計分類：路外停車位依設置方式分公有及私有，再分收費、不收費。</t>
    <phoneticPr fontId="18" type="noConversion"/>
  </si>
  <si>
    <t>＊統計指標編製方法與資料來源說明：由本所辦理都市計畫區內路外停車位統計之單位，依據原始資料分別統計彙編。</t>
    <phoneticPr fontId="18" type="noConversion"/>
  </si>
  <si>
    <r>
      <t>「</t>
    </r>
    <r>
      <rPr>
        <b/>
        <sz val="14"/>
        <color indexed="8"/>
        <rFont val="標楷體"/>
        <family val="4"/>
        <charset val="136"/>
      </rPr>
      <t>停車位概況-路邊身心障礙者專用停車位」統計資料背景說明</t>
    </r>
    <phoneticPr fontId="18" type="noConversion"/>
  </si>
  <si>
    <t>資料項目：停車位概況-路邊身心障礙者專用停車位</t>
    <phoneticPr fontId="18" type="noConversion"/>
  </si>
  <si>
    <t>＊統計地區範圍及對象：包括本所轄區內之路邊身心障礙專用停車位，以供領有身心障礙證明之民眾停放車輛之場所為統計對象，但不包括所轄之建築物附設停車位(由縣市另報送營建署彙送)及風景遊樂區停車位（由縣市另報送觀光局彙送）。</t>
    <phoneticPr fontId="18" type="noConversion"/>
  </si>
  <si>
    <r>
      <t>(一)</t>
    </r>
    <r>
      <rPr>
        <sz val="7"/>
        <color theme="1"/>
        <rFont val="Times New Roman"/>
        <family val="1"/>
      </rPr>
      <t xml:space="preserve">  </t>
    </r>
    <r>
      <rPr>
        <sz val="14"/>
        <color theme="1"/>
        <rFont val="標楷體"/>
        <family val="4"/>
        <charset val="136"/>
      </rPr>
      <t>路邊停車位：指以道路部分路面劃設，供公眾停放車輛之車位，但不包括其範圍內之風景遊樂區停車位。</t>
    </r>
  </si>
  <si>
    <r>
      <t>(二)</t>
    </r>
    <r>
      <rPr>
        <sz val="7"/>
        <color theme="1"/>
        <rFont val="Times New Roman"/>
        <family val="1"/>
      </rPr>
      <t xml:space="preserve">  </t>
    </r>
    <r>
      <rPr>
        <sz val="14"/>
        <color theme="1"/>
        <rFont val="標楷體"/>
        <family val="4"/>
        <charset val="136"/>
      </rPr>
      <t>都市計畫區內：依都市計畫法規定之都市計畫範圍內(不包括其範圍內之風景遊樂區)。</t>
    </r>
  </si>
  <si>
    <r>
      <t>(三)</t>
    </r>
    <r>
      <rPr>
        <sz val="7"/>
        <color theme="1"/>
        <rFont val="Times New Roman"/>
        <family val="1"/>
      </rPr>
      <t xml:space="preserve">  </t>
    </r>
    <r>
      <rPr>
        <sz val="14"/>
        <color theme="1"/>
        <rFont val="標楷體"/>
        <family val="4"/>
        <charset val="136"/>
      </rPr>
      <t>都市計畫區外：依都市計畫法規定之都市計畫範圍外(不包括其範圍內之風景遊樂區)。</t>
    </r>
  </si>
  <si>
    <r>
      <t>(四)</t>
    </r>
    <r>
      <rPr>
        <sz val="7"/>
        <color theme="1"/>
        <rFont val="Times New Roman"/>
        <family val="1"/>
      </rPr>
      <t xml:space="preserve">  </t>
    </r>
    <r>
      <rPr>
        <sz val="14"/>
        <color theme="1"/>
        <rFont val="標楷體"/>
        <family val="4"/>
        <charset val="136"/>
      </rPr>
      <t>收費：指依收費方式含計時收費及計次收費在內。</t>
    </r>
  </si>
  <si>
    <r>
      <t>(五)</t>
    </r>
    <r>
      <rPr>
        <sz val="7"/>
        <color theme="1"/>
        <rFont val="Times New Roman"/>
        <family val="1"/>
      </rPr>
      <t xml:space="preserve">  </t>
    </r>
    <r>
      <rPr>
        <sz val="14"/>
        <color theme="1"/>
        <rFont val="標楷體"/>
        <family val="4"/>
        <charset val="136"/>
      </rPr>
      <t>不收費：指停車格位免費供民眾停放。</t>
    </r>
  </si>
  <si>
    <t>＊統計分類：路邊停車位依都市計畫法劃分計畫區內及計畫區外，再依計費方式分為收費及不收費。</t>
    <phoneticPr fontId="18" type="noConversion"/>
  </si>
  <si>
    <t>＊統計指標編製方法與資料來源說明：由本所辦理路邊停車位統計之單位，依據原始資料分別統計彙編。</t>
    <phoneticPr fontId="18" type="noConversion"/>
  </si>
  <si>
    <r>
      <t>「</t>
    </r>
    <r>
      <rPr>
        <b/>
        <sz val="14"/>
        <color indexed="8"/>
        <rFont val="標楷體"/>
        <family val="4"/>
        <charset val="136"/>
      </rPr>
      <t>垃圾處理場(廠)及垃圾回收清除車輛統計」統計資料背景說明</t>
    </r>
    <phoneticPr fontId="18" type="noConversion"/>
  </si>
  <si>
    <t>資料項目：垃圾處理場(廠)及垃圾回收清除車輛統計</t>
    <phoneticPr fontId="18" type="noConversion"/>
  </si>
  <si>
    <t>＊統計地區範圍及對象：本所營運中之公有垃圾處理場(廠)及垃圾回收清除車輛均為統計對象。</t>
    <phoneticPr fontId="18" type="noConversion"/>
  </si>
  <si>
    <t>＊統計標準時間：以每年6月底、12月底之事實為準。</t>
    <phoneticPr fontId="18" type="noConversion"/>
  </si>
  <si>
    <t>＊統計項目定義：</t>
    <phoneticPr fontId="27" type="noConversion"/>
  </si>
  <si>
    <t>(一)焚化廠: 依據「垃圾焚化處理設施設置規範」建置之垃圾焚化處理設施。</t>
  </si>
  <si>
    <r>
      <t>(二)衛生掩埋場：依據「一般廢棄物衛生掩埋場設計規範」建</t>
    </r>
    <r>
      <rPr>
        <sz val="14"/>
        <rFont val="標楷體"/>
        <family val="4"/>
        <charset val="136"/>
      </rPr>
      <t>置，以衛生掩埋法處理垃圾之最終處置場所；不含封閉、復育、停用或未啟用等非營運狀態。另分期建置之營運中同名衛生掩埋場，若其地點、地號相同或鄰近，則以1座計算。</t>
    </r>
    <phoneticPr fontId="27" type="noConversion"/>
  </si>
  <si>
    <t>(三)堆肥場：指具有堆肥處理設施且從事廚餘堆肥化處理之場所。</t>
  </si>
  <si>
    <t>(四)堆置場：指一般廢棄物於處理前暫時放置之特定地點。</t>
  </si>
  <si>
    <t>(五)垃圾回收清除車輛：指執行機關執行一般廢棄物回收、清除作業之車輛。</t>
  </si>
  <si>
    <t>(六)子母式垃圾車：子車與母車可分離，以垃圾子車放置執行機關指定地點，供垃圾投棄、收集，再由母車將子車運往垃圾處理場。</t>
  </si>
  <si>
    <t>(七)密封式垃圾車：車體為密封空間，車身應具備投棄口或壓縮裝置，如密封車、密封壓縮車、密封轉運車等。</t>
  </si>
  <si>
    <t>(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</si>
  <si>
    <t>(九)資源(含廚餘)回收垃圾車：框式垃圾車用以執行資源垃圾或廚餘之回收、清除作業，車身應具備舉伸或傾卸設備。</t>
  </si>
  <si>
    <t>(十)其他框式垃圾車：資源(含廚餘)回收垃圾車以外之框式垃圾車。</t>
  </si>
  <si>
    <t>(十一)水肥車：執行水肥回收、清除作業之車輛，車體至少具備以下設備其中一項：(1)抽吸設備、(2)貯存桶槽。</t>
  </si>
  <si>
    <t>(十二)清溝(溝泥)車：執行溝泥清除或載運作業之車輛，車體至少具備以下設備其中一項：(1)抽吸設備、(2)沖洗設備、(3)貯存桶槽。</t>
  </si>
  <si>
    <t>(十三)掃(洗)街車：執行道路路面洗掃任務之車輛，車體至少具備以下設備其中一項：(1) 旋轉刷毛/水洗/真空吸引設備、(2)貯存桶槽。</t>
  </si>
  <si>
    <t>＊統計單位：廠(座)、輛。</t>
    <phoneticPr fontId="27" type="noConversion"/>
  </si>
  <si>
    <t>＊發布週期：半年。</t>
    <phoneticPr fontId="27" type="noConversion"/>
  </si>
  <si>
    <t>＊統計指標編製方法與資料來源說明：依據本公所之垃圾處理場(廠)及垃圾回收清除車輛資料編製。</t>
    <phoneticPr fontId="18" type="noConversion"/>
  </si>
  <si>
    <t>＊統計資料交叉查核及確保資料合理性之機制：無</t>
    <phoneticPr fontId="18" type="noConversion"/>
  </si>
  <si>
    <t xml:space="preserve">＊統計分類：(一)垃圾處理場(廠)：按焚化廠、衛生掩埋場、堆肥場、堆置場分。(二)垃圾回收清除車輛：按子母式垃圾車、密封式垃圾車、框式垃圾車、水肥車、清溝(溝泥)車、掃(洗)街車分。
                   </t>
    <phoneticPr fontId="18" type="noConversion"/>
  </si>
  <si>
    <r>
      <t>「</t>
    </r>
    <r>
      <rPr>
        <b/>
        <sz val="14"/>
        <color indexed="8"/>
        <rFont val="標楷體"/>
        <family val="4"/>
        <charset val="136"/>
      </rPr>
      <t>環保人員概況」統計資料背景說明</t>
    </r>
    <phoneticPr fontId="18" type="noConversion"/>
  </si>
  <si>
    <t>資料項目：環保人員概況</t>
    <phoneticPr fontId="18" type="noConversion"/>
  </si>
  <si>
    <t>＊統計地區範圍及對象：本所環保單位僱用人員均為統計對象。</t>
    <phoneticPr fontId="18" type="noConversion"/>
  </si>
  <si>
    <t>＊統計標準時間：以每年6月底及12月底之事實為準。</t>
    <phoneticPr fontId="18" type="noConversion"/>
  </si>
  <si>
    <t>＊統計項目定義：</t>
    <phoneticPr fontId="18" type="noConversion"/>
  </si>
  <si>
    <t>(一)各項資料均為現有實際僱用人數，包括編制內、非編制內，不包括環保警察、派遣人員、派駐人員及環保志/義工。一人從事多種業務者，列入主要業務項目，不可重複計列。</t>
    <phoneticPr fontId="18" type="noConversion"/>
  </si>
  <si>
    <t>(二)縣（市）環保單位：包括環境保護局及廢棄物清運處理單位。</t>
    <phoneticPr fontId="18" type="noConversion"/>
  </si>
  <si>
    <t>(三)環境保護局：係指各縣（市）政府環境保護（資源）局及所屬，含稽查督察大隊、衛生稽查大隊及修車廠等，但不包含廢棄物清運處理單位。</t>
    <phoneticPr fontId="18" type="noConversion"/>
  </si>
  <si>
    <t>(四)廢棄物清運處理單位：係指本縣鄉鎮市公所清潔隊(含溝渠隊、水肥隊、資源回收隊等)、廢棄物處理廠/場（如焚化廠、資源回收廠、掩埋場、堆肥場、堆置場、水肥處理廠、滲出水處理廠等）。</t>
    <phoneticPr fontId="18" type="noConversion"/>
  </si>
  <si>
    <t>(五)職員：係指機關單位內，定有職稱、官等、職等之法定編制人員及政務人員，包括特任、比照簡任、簡任、薦任、委任及雇員等。</t>
    <phoneticPr fontId="18" type="noConversion"/>
  </si>
  <si>
    <t>(六)約聘(僱)：係指機關單位依法進用之聘僱人員，包括聘用人員、約僱人員、特約人員、約用人員等。</t>
    <phoneticPr fontId="18" type="noConversion"/>
  </si>
  <si>
    <t>(七)工員：係指機關單位依法進用之工友及臨時人員，包括隊員、駕駛、技工、工友、臨時工及代賑工等。</t>
    <phoneticPr fontId="18" type="noConversion"/>
  </si>
  <si>
    <t>(八)類別之其他：無法歸屬上述第(五)〜(七)類之人員，如駐衛警察等。</t>
    <phoneticPr fontId="18" type="noConversion"/>
  </si>
  <si>
    <t>(九)行政輔助：係指行政單位人員，包括一般行政、總務、秘書、人事、主計、法務、政風、資訊等人員。</t>
    <phoneticPr fontId="18" type="noConversion"/>
  </si>
  <si>
    <t>(十)綜合規劃：從事綜合計畫、綜合企劃、綜合管理、環境影響評估、環境教育、管制考核、績效管理、人員訓練、環保國際事務等業務者。</t>
    <phoneticPr fontId="18" type="noConversion"/>
  </si>
  <si>
    <t>(十一)空氣品質保護：從事固定、移動、逸散污染源空氣污染防制及空氣品質管理等業務者。</t>
    <phoneticPr fontId="18" type="noConversion"/>
  </si>
  <si>
    <t>(十二)氣候變遷因應：從事氣候變遷減緩與調適等業務者，包括溫室氣體盤查、查驗、登錄、減量與管理、碳定價與交易、節能減碳、淨零排放、低碳生活及家園等。</t>
    <phoneticPr fontId="18" type="noConversion"/>
  </si>
  <si>
    <t>(十三)噪音及振動防制：從事噪音、振動、非屬原子能游離輻射污染及與光害管理等業務者。</t>
    <phoneticPr fontId="18" type="noConversion"/>
  </si>
  <si>
    <t>(十四)水質保護：從事水體品質保護、廢（污）水排放管制、地面水、海洋污染防治及飲用水管理等業務者。</t>
    <phoneticPr fontId="18" type="noConversion"/>
  </si>
  <si>
    <t>(十五)土壤及地下水污染整治：從事土壤及地下水污染之調查、防治、清理、整治、復育、監督、管理等業務者。</t>
    <phoneticPr fontId="18" type="noConversion"/>
  </si>
  <si>
    <t>(十六)廢棄物管理：從事垃圾/水肥清理、資源（含廚餘）回收及循環再利用、源頭減量、一般廢棄物處理設施管理，以及事業廢棄物清除、處理、再利用等業務者。</t>
    <phoneticPr fontId="18" type="noConversion"/>
  </si>
  <si>
    <t>(十七)環境衛生、毒化物管理：從事環境衛生、病媒防治、毒性及關注化學物質管理、環境用藥施作管理及公廁管理等業務者。</t>
    <phoneticPr fontId="18" type="noConversion"/>
  </si>
  <si>
    <t>(十八)陳情、稽查、糾紛處理：從事公害陳情處理、環境污染源稽查、環境執法、公害糾紛事件處理及相關法律扶助等業務者。</t>
    <phoneticPr fontId="18" type="noConversion"/>
  </si>
  <si>
    <t>(十九)監測及檢驗：從事環境品質監測、環境污染檢驗及測定等業務者。</t>
    <phoneticPr fontId="18" type="noConversion"/>
  </si>
  <si>
    <t>(二十)研究發展：從事科技發展、環境政策發展、環境污染流布、風險分析、污染治理、檢驗測定技術與標準方法等相關研究者。</t>
    <phoneticPr fontId="18" type="noConversion"/>
  </si>
  <si>
    <t>(二十一)其他業務：無法歸屬於前述第(十)〜(二十)類之業務單位人員，例如駐衛警察等。</t>
    <phoneticPr fontId="18" type="noConversion"/>
  </si>
  <si>
    <t>(二十二)垃圾清運人員：係指廢棄物收集、清溝及掃街人員。</t>
    <phoneticPr fontId="18" type="noConversion"/>
  </si>
  <si>
    <t>(二十三)水肥清運人員：係指糞尿之收集、清運人員。</t>
    <phoneticPr fontId="18" type="noConversion"/>
  </si>
  <si>
    <t>(二十四)清運單位之其他：無法歸屬於垃圾清運、水肥清運、資源回收之清運單位人員，如消毒、割草、拆除違規廣告、拖吊廢機動車輛等人員。</t>
    <phoneticPr fontId="18" type="noConversion"/>
  </si>
  <si>
    <t>＊統計單位：人數。</t>
    <phoneticPr fontId="27" type="noConversion"/>
  </si>
  <si>
    <t>＊統計分類：
(一)縱行項目按單位別、性別及業務別分。
(二)橫列項目按類別、性別及年齡別分。</t>
    <phoneticPr fontId="18" type="noConversion"/>
  </si>
  <si>
    <t>＊統計指標編製方法與資料來源說明：依據本所環保單位實際環保人員(含編制內、非編制內)概況資料編製。</t>
    <phoneticPr fontId="18" type="noConversion"/>
  </si>
  <si>
    <r>
      <t>「</t>
    </r>
    <r>
      <rPr>
        <b/>
        <sz val="14"/>
        <color indexed="8"/>
        <rFont val="標楷體"/>
        <family val="4"/>
        <charset val="136"/>
      </rPr>
      <t>農耕土地面積」統計資料背景說明</t>
    </r>
    <phoneticPr fontId="18" type="noConversion"/>
  </si>
  <si>
    <t>資料種類：土地統計</t>
    <phoneticPr fontId="27" type="noConversion"/>
  </si>
  <si>
    <t>資料項目：農耕土地面積</t>
    <phoneticPr fontId="18" type="noConversion"/>
  </si>
  <si>
    <t>＊統計地區範圍及對象：凡本所所轄可供種植經濟生產農作物之土地，無論是否適宜耕作或合法作為農業使用與否，均為統計對象。</t>
    <phoneticPr fontId="18" type="noConversion"/>
  </si>
  <si>
    <t>＊統計標準時間：以每年一期作之耕作事實為準。</t>
    <phoneticPr fontId="18" type="noConversion"/>
  </si>
  <si>
    <r>
      <t>(一)農耕土地指不論現況種植與否，可供栽培作物之土地，包括短期耕作地</t>
    </r>
    <r>
      <rPr>
        <sz val="14"/>
        <rFont val="微軟正黑體"/>
        <family val="2"/>
        <charset val="136"/>
      </rPr>
      <t>、</t>
    </r>
    <r>
      <rPr>
        <sz val="14"/>
        <rFont val="標楷體"/>
        <family val="4"/>
        <charset val="136"/>
      </rPr>
      <t>長期耕作地及長期休閒地。</t>
    </r>
  </si>
  <si>
    <t>(二)耕作地：</t>
    <phoneticPr fontId="27" type="noConversion"/>
  </si>
  <si>
    <r>
      <t>1.短期耕作地</t>
    </r>
    <r>
      <rPr>
        <sz val="14"/>
        <rFont val="新細明體"/>
        <family val="1"/>
        <charset val="136"/>
      </rPr>
      <t>：</t>
    </r>
    <r>
      <rPr>
        <sz val="14"/>
        <rFont val="標楷體"/>
        <family val="4"/>
        <charset val="136"/>
      </rPr>
      <t>含能蓄水，經常可以栽培水稻之耕地、水稻以外之短期作耕地</t>
    </r>
    <r>
      <rPr>
        <sz val="14"/>
        <rFont val="Times New Roman"/>
        <family val="1"/>
      </rPr>
      <t>(</t>
    </r>
    <r>
      <rPr>
        <sz val="14"/>
        <rFont val="標楷體"/>
        <family val="4"/>
        <charset val="136"/>
      </rPr>
      <t>蔬菜等</t>
    </r>
    <r>
      <rPr>
        <sz val="14"/>
        <rFont val="Times New Roman"/>
        <family val="1"/>
      </rPr>
      <t>)</t>
    </r>
    <r>
      <rPr>
        <sz val="14"/>
        <rFont val="標楷體"/>
        <family val="4"/>
        <charset val="136"/>
      </rPr>
      <t>及短期休閒地。</t>
    </r>
  </si>
  <si>
    <t>2.長期耕作地：指土壤不容易貯水或水量不足只能栽培陸稻、雜糧及果樹類等之耕地。</t>
  </si>
  <si>
    <t>(三)長期休閒地：係指耕地長期荒蕪，未種植作物之土地。</t>
  </si>
  <si>
    <t>＊統計單位：公頃。</t>
    <phoneticPr fontId="27" type="noConversion"/>
  </si>
  <si>
    <t>＊統計分類：分耕作地、長期休閒地兩大類。耕作地分為短期耕作地、長期耕作地；短期耕作地再分為水稻、水稻以外之短期作、短期休閒。</t>
    <phoneticPr fontId="18" type="noConversion"/>
  </si>
  <si>
    <t>＊發布週期：年。</t>
    <phoneticPr fontId="27" type="noConversion"/>
  </si>
  <si>
    <t>＊時效：3個月又5日。</t>
    <phoneticPr fontId="18" type="noConversion"/>
  </si>
  <si>
    <t>＊資料變革：無。</t>
    <phoneticPr fontId="27" type="noConversion"/>
  </si>
  <si>
    <r>
      <t>＊同步發送單位（說明資料發布時同步發送之單位或可同步查得該資料之網址）：</t>
    </r>
    <r>
      <rPr>
        <sz val="14"/>
        <color theme="1"/>
        <rFont val="標楷體"/>
        <family val="4"/>
        <charset val="136"/>
      </rPr>
      <t>臺東縣政府農業處</t>
    </r>
    <r>
      <rPr>
        <sz val="14"/>
        <color indexed="8"/>
        <rFont val="標楷體"/>
        <family val="4"/>
        <charset val="136"/>
      </rPr>
      <t>。</t>
    </r>
    <phoneticPr fontId="18" type="noConversion"/>
  </si>
  <si>
    <r>
      <t xml:space="preserve">＊統計指標編製方法與資料來源說明：
(一) </t>
    </r>
    <r>
      <rPr>
        <sz val="14"/>
        <color theme="1"/>
        <rFont val="標楷體"/>
        <family val="4"/>
        <charset val="136"/>
      </rPr>
      <t>本</t>
    </r>
    <r>
      <rPr>
        <sz val="14"/>
        <color indexed="8"/>
        <rFont val="標楷體"/>
        <family val="4"/>
        <charset val="136"/>
      </rPr>
      <t>公所農情調查員運用繪妥之航測基本圖，經田間實地踏勘，紀錄各項農作物及長短期休閒地面積，以統計農耕土地各項面積。
(二) 各鄉（鎮、市）公所按基本圖地區別編製表冊，陳報縣政府彙編。</t>
    </r>
    <phoneticPr fontId="18" type="noConversion"/>
  </si>
  <si>
    <r>
      <t>「</t>
    </r>
    <r>
      <rPr>
        <b/>
        <sz val="14"/>
        <color indexed="8"/>
        <rFont val="標楷體"/>
        <family val="4"/>
        <charset val="136"/>
      </rPr>
      <t>有效農機使用證之農機數量」統計資料背景說明</t>
    </r>
    <phoneticPr fontId="18" type="noConversion"/>
  </si>
  <si>
    <t>資料種類：農業統計</t>
    <phoneticPr fontId="27" type="noConversion"/>
  </si>
  <si>
    <t>資料項目：有效農機使用證之農機數量</t>
    <phoneticPr fontId="18" type="noConversion"/>
  </si>
  <si>
    <r>
      <t>＊統計地區範圍及對象：以本</t>
    </r>
    <r>
      <rPr>
        <sz val="13.5"/>
        <color theme="1"/>
        <rFont val="標楷體"/>
        <family val="4"/>
        <charset val="136"/>
      </rPr>
      <t>所</t>
    </r>
    <r>
      <rPr>
        <sz val="13.5"/>
        <rFont val="標楷體"/>
        <family val="4"/>
        <charset val="136"/>
      </rPr>
      <t>所轄地區農機證照及農機用油管理資訊系統登載之各式農機資料為統計對象。</t>
    </r>
    <phoneticPr fontId="18" type="noConversion"/>
  </si>
  <si>
    <r>
      <t>＊統計標準時間：</t>
    </r>
    <r>
      <rPr>
        <sz val="14"/>
        <color theme="1"/>
        <rFont val="標楷體"/>
        <family val="4"/>
        <charset val="136"/>
      </rPr>
      <t>以每年十二月三十一日之事實為準。</t>
    </r>
    <phoneticPr fontId="18" type="noConversion"/>
  </si>
  <si>
    <t>(一)耕耘機：俗稱「鐵牛」，係藉動力碎土、鬆土、平土等耕耘農地之機器，其馬力較曳引機小許多。</t>
    <phoneticPr fontId="27" type="noConversion"/>
  </si>
  <si>
    <t>(二)曳引機：有動力引擎，可拖拉機件，附掛犁、耙、中耕器等用以犁田整地、播種、施肥等之機器。</t>
    <phoneticPr fontId="27" type="noConversion"/>
  </si>
  <si>
    <t>(三)插秧機：有動力裝備，可自動將培育好之秧苗，按一定距離插植於田間之機器。</t>
    <phoneticPr fontId="27" type="noConversion"/>
  </si>
  <si>
    <t>(四)動力中耕管理機：有動力裝備，用於作物成長階段之除草、施肥、培土作畦等，且把手可上下及迴旋移動之綜合性管理機器。</t>
    <phoneticPr fontId="27" type="noConversion"/>
  </si>
  <si>
    <t>(五)動力割草機：有動力裝備，專用於割除雜草之機器。</t>
    <phoneticPr fontId="27" type="noConversion"/>
  </si>
  <si>
    <t>(六)背負式（動力噴霧機、施肥機）：有動力裝備，可噴灑霧（粉）狀農藥、肥料，以防治病蟲害、除雜草及施肥之機器，其機種為背負式。</t>
    <phoneticPr fontId="27" type="noConversion"/>
  </si>
  <si>
    <t>(七)定置式動力噴霧機：有動力裝備，可噴灑霧狀農藥，以防治病蟲害及除雜草之機器，其機種為定置式及廣距式。</t>
    <phoneticPr fontId="27" type="noConversion"/>
  </si>
  <si>
    <t>(八)自走式噴霧車：有動力裝備，可噴灑霧狀農藥，以防治病蟲害及除雜草之車輛，其機種為行走式。</t>
    <phoneticPr fontId="27" type="noConversion"/>
  </si>
  <si>
    <t>(九)抽水機：為經營農業之目的，所設置之抽水馬達及相關設備。</t>
    <phoneticPr fontId="27" type="noConversion"/>
  </si>
  <si>
    <t>(十)水稻聯合收穫機：有動力裝備，可作稻穀之收割、脫穀、篩選及裝袋等一貫作業之機器。</t>
    <phoneticPr fontId="27" type="noConversion"/>
  </si>
  <si>
    <t>(十一)脫殼（粒）機：有動力裝備，用於榖類作物收割後脫殼（粒）之機器，如稻穀脫殼機、玉米脫粒機、高粱脫粒機、花生脫莢機等。</t>
    <phoneticPr fontId="27" type="noConversion"/>
  </si>
  <si>
    <t>(十二)農地動力搬運車：有動力引擎裝置，可搬運農畜產品之農業用車輛。</t>
    <phoneticPr fontId="27" type="noConversion"/>
  </si>
  <si>
    <t>(十三)動力採茶機：有動力裝備，專用於採收茶葉之機器。</t>
    <phoneticPr fontId="27" type="noConversion"/>
  </si>
  <si>
    <t>(十四)雜糧聯合收穫機：有動力裝備，用於雜糧收穫之機器，包括玉米聯合收穫機、高粱聯合收穫機、甘藷收穫機、落花生收穫機、豆類收穫機等。</t>
    <phoneticPr fontId="27" type="noConversion"/>
  </si>
  <si>
    <t>(十五)甘蔗採收機：有動力裝備，專用於採收甘蔗之機器。</t>
    <phoneticPr fontId="27" type="noConversion"/>
  </si>
  <si>
    <t>(十六)動力剪枝機：有動力裝備，專用於修剪枝條之機器。</t>
    <phoneticPr fontId="27" type="noConversion"/>
  </si>
  <si>
    <t>(十七)乾燥機：將收穫之穀類或其他作物，加速脫水以便儲存之機器，如稻穀乾燥機、玉米乾燥機、菸葉乾燥設備（一套機件算一台）等。</t>
    <phoneticPr fontId="27" type="noConversion"/>
  </si>
  <si>
    <t>(十八)茶葉調製機（組）：有動力裝備，為茶菁製成粗製茶過程中使用之機器，包括殺菁機、揉捻機、烘培乾燥機等。</t>
    <phoneticPr fontId="27" type="noConversion"/>
  </si>
  <si>
    <t>(十九)蔬果分級機：將蔬菜、水果或其他農產品，依大小或重量予以分類選別之機器。</t>
    <phoneticPr fontId="27" type="noConversion"/>
  </si>
  <si>
    <t>＊統計單位：臺。</t>
    <phoneticPr fontId="27"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</si>
  <si>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18" type="noConversion"/>
  </si>
  <si>
    <t>＊同步發送單位（說明資料發布時同步發送之單位或可同步查得該資料之網址）：臺東縣政府農業處。</t>
    <phoneticPr fontId="18" type="noConversion"/>
  </si>
  <si>
    <t>＊統計指標編製方法與資料來源說明：由臺東縣政府農業處農機證照及農機用油管理資訊系統登載之有效農機量統計結果。</t>
    <phoneticPr fontId="27" type="noConversion"/>
  </si>
  <si>
    <t>＊時效：2個月又5日。</t>
    <phoneticPr fontId="18" type="noConversion"/>
  </si>
  <si>
    <r>
      <t>「</t>
    </r>
    <r>
      <rPr>
        <b/>
        <sz val="14"/>
        <color indexed="8"/>
        <rFont val="標楷體"/>
        <family val="4"/>
        <charset val="136"/>
      </rPr>
      <t>推行社區發展工作概況」統計資料背景說明</t>
    </r>
    <phoneticPr fontId="18" type="noConversion"/>
  </si>
  <si>
    <t>資料項目：推行社區發展工作概況</t>
    <phoneticPr fontId="18" type="noConversion"/>
  </si>
  <si>
    <t>＊統計地區範圍及對象：凡在本所轄內已成立社區發展協會之社區，均為統計對象。</t>
    <phoneticPr fontId="18" type="noConversion"/>
  </si>
  <si>
    <t>＊統計標準時間：動態資料以1至12月事實為準；靜態資料以12月底之事實為準。</t>
    <phoneticPr fontId="18" type="noConversion"/>
  </si>
  <si>
    <t>(一)社區：依「社區發展工作綱要」第2條規定，係指「經鄉(鎮、市、區)社區發展主管機關劃定，供為依法設立社區發展協會，推動社區發展工作之組織與活動區域」。</t>
    <phoneticPr fontId="27" type="noConversion"/>
  </si>
  <si>
    <t>(二)社區發展協會：係指經主管機關劃定，依法成立之社區發展協會。</t>
    <phoneticPr fontId="27" type="noConversion"/>
  </si>
  <si>
    <t>(三)社區戶數：係指社區劃定範圍內所有戶數。</t>
    <phoneticPr fontId="27" type="noConversion"/>
  </si>
  <si>
    <t>(四)社區人口數：係指社區劃定範圍內所有人口數。</t>
    <phoneticPr fontId="27" type="noConversion"/>
  </si>
  <si>
    <t>(五)社區發展協會會員：由社區居民自動申請加入社區發展協會為之會員人數。</t>
    <phoneticPr fontId="27" type="noConversion"/>
  </si>
  <si>
    <t>(六)社區生產建設基金：為充裕社區經濟來源，健全社區發展組織，期能負起社區成果維護，推行社會教育、社區文化活動及福利服務工作，以提昇社區居民生活品質而籌措之基金。</t>
    <phoneticPr fontId="27" type="noConversion"/>
  </si>
  <si>
    <t>(七)使用經費：指依法成立之社區發展協會，其經費來源。
 1.政府補助款：為促進社區發展，增進居民福利，根據社區發展協會所提之計畫及自籌款項，政府機關依年度社區發展工作計畫給予之補助。(包含中央、本府、鄉（鎮、市、區)補助款)
 2.社區自籌款：社區發展協會為促進社區發展，增進居民福利，擬定工作計畫，結合社區資源及由居民繳交或樂捐之款項。(包含民眾配合款、民眾捐款、生產收益、其他收入)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t>
    <phoneticPr fontId="27" type="noConversion"/>
  </si>
  <si>
    <t xml:space="preserve">(九)社區發展工作項目：社區居民基於共同需要，循自動與互助精神，配合政府行政支援，有效運用各種資源，從事綜合建設，以改進社區居民生活品質。
1.辦理社區觀摩：具體介紹建立社區之組織活動、公共工程建設、精神倫理及文化建設、生產福利建設服務體系之作法。
2.社區長壽俱樂部：增加老人生活情趣，提昇老人生活品質並弘揚敬老崇孝之固有美德。
3.社區媽媽教室：透過媽媽教室活動將文化訊息，端正風氣的理念帶入家庭、影響家庭。
4.社區守望相助隊：社區居民基於需要，自行組織以維護住家安全，增進家戶情感為目的之組織。
5.社區志願服務團隊：社區發展協會依據志願服務法，運用或召募社區內外熱心民眾所籌組成立之志工團隊（含社區守望相助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
</t>
    <phoneticPr fontId="27" type="noConversion"/>
  </si>
  <si>
    <t>＊統計單位：戶數、人數、新台幣元。</t>
    <phoneticPr fontId="27" type="noConversion"/>
  </si>
  <si>
    <t>＊統計分類：橫項依「鄉鎮市區別」分；縱項依「社區戶數」、「社區人口數」、「理監事人數」、「社區發展協會會員數」、「設置社區生產建設基金」、「實際使用經費」、「社區活動中心(幢)」及「社區發展工作項目」分。</t>
    <phoneticPr fontId="18" type="noConversion"/>
  </si>
  <si>
    <t>＊同步發送單位（說明資料發布時同步發送之單位或可同步查得該資料之網址）：臺東縣政府社會處。</t>
    <phoneticPr fontId="18" type="noConversion"/>
  </si>
  <si>
    <r>
      <t>「</t>
    </r>
    <r>
      <rPr>
        <b/>
        <sz val="14"/>
        <color indexed="8"/>
        <rFont val="標楷體"/>
        <family val="4"/>
        <charset val="136"/>
      </rPr>
      <t>治山防災整體治理工程」統計資料背景說明</t>
    </r>
    <phoneticPr fontId="18" type="noConversion"/>
  </si>
  <si>
    <t>資料項目：治山防災整體治理工程</t>
    <phoneticPr fontId="18" type="noConversion"/>
  </si>
  <si>
    <t>＊統計地區範圍及對象：凡在本所所轄境內辦理治山防災工程者均為統計對象。</t>
    <phoneticPr fontId="27" type="noConversion"/>
  </si>
  <si>
    <t>＊統計標準時間：以會計年度期間之事實為準。</t>
  </si>
  <si>
    <t>總工程費係指本年度已完工者以決算金額，未完工者以發包後實際需要工程費填報，惟不含管理費在內。</t>
  </si>
  <si>
    <t>＊統計單位：座、塊、公尺、公頃、平方公尺。</t>
  </si>
  <si>
    <t xml:space="preserve">＊統計分類：按工程名稱、地點、總工程費(按經費來源分)及工作數量。 </t>
  </si>
  <si>
    <t>＊發布週期（指資料編製或產生之頻率，如月、季、年等）：年。</t>
  </si>
  <si>
    <t>＊預告發布日期（含預告方式及週期）：年度終了後2個月又5日內(若遇例假日順延)以公務統計報表發布。</t>
  </si>
  <si>
    <t>＊同步發送單位（說明資料發布時同步發送之單位或可同步查得該資料之網址）：臺東縣政府農業處。</t>
  </si>
  <si>
    <t>＊統計指標編製方法與資料來源說明：本所依相關工程資料編製。</t>
    <phoneticPr fontId="27" type="noConversion"/>
  </si>
  <si>
    <r>
      <t>「</t>
    </r>
    <r>
      <rPr>
        <b/>
        <sz val="14"/>
        <color indexed="8"/>
        <rFont val="標楷體"/>
        <family val="4"/>
        <charset val="136"/>
      </rPr>
      <t>環境保護預算概況」統計資料背景說明</t>
    </r>
    <phoneticPr fontId="18" type="noConversion"/>
  </si>
  <si>
    <t>資料項目：環境保護預算概況</t>
    <phoneticPr fontId="18" type="noConversion"/>
  </si>
  <si>
    <t>＊統計地區範圍及對象：本所清潔隊之單位預算為統計對象。</t>
    <phoneticPr fontId="18" type="noConversion"/>
  </si>
  <si>
    <t>＊統計標準時間：以每年2月底之當年度預算數資料為準。</t>
    <phoneticPr fontId="18" type="noConversion"/>
  </si>
  <si>
    <t>(一)單位預算</t>
  </si>
  <si>
    <r>
      <rPr>
        <sz val="12"/>
        <rFont val="Times New Roman"/>
        <family val="1"/>
      </rPr>
      <t>1.</t>
    </r>
    <r>
      <rPr>
        <sz val="12"/>
        <rFont val="標楷體"/>
        <family val="4"/>
        <charset val="136"/>
      </rPr>
      <t>環保局及所屬單位預算：係指環境保護（資源）局及所屬機關主管之單位歲出（歲入）預算，包含「對下級機關補助款及對其他機關配合款」及「上級機關補助款</t>
    </r>
    <r>
      <rPr>
        <sz val="12"/>
        <rFont val="Times New Roman"/>
        <family val="1"/>
      </rPr>
      <t>(</t>
    </r>
    <r>
      <rPr>
        <sz val="12"/>
        <rFont val="標楷體"/>
        <family val="4"/>
        <charset val="136"/>
      </rPr>
      <t>含自用及轉撥</t>
    </r>
    <r>
      <rPr>
        <sz val="12"/>
        <rFont val="Times New Roman"/>
        <family val="1"/>
      </rPr>
      <t>)</t>
    </r>
    <r>
      <rPr>
        <sz val="12"/>
        <rFont val="標楷體"/>
        <family val="4"/>
        <charset val="136"/>
      </rPr>
      <t>及其他機關配合款」。</t>
    </r>
    <phoneticPr fontId="27" type="noConversion"/>
  </si>
  <si>
    <r>
      <t>2.鄉鎮市公所清潔隊預算：係指各鄉鎮市公所清潔隊歲出（歲入）預算</t>
    </r>
    <r>
      <rPr>
        <sz val="12"/>
        <rFont val="新細明體"/>
        <family val="1"/>
        <charset val="136"/>
      </rPr>
      <t>，</t>
    </r>
    <r>
      <rPr>
        <sz val="12"/>
        <rFont val="標楷體"/>
        <family val="4"/>
        <charset val="136"/>
      </rPr>
      <t>包含預算書歲出政事別及歲入來源別中環境保護相關之經常門與資本門等經費（僅縣政府環保局需填）。</t>
    </r>
    <phoneticPr fontId="27" type="noConversion"/>
  </si>
  <si>
    <t>3.人事費：係指機關內政務人員、法定編制人員、依法令約聘僱人員與技工、工友等現職人員之相關待遇經費，包含薪俸、加給、酬金、加班值班費、獎金、退休退職離職給付及儲金、保險、各項補助費等，依人員實際所在處室區分。</t>
  </si>
  <si>
    <t>4.委辦費：係指委託其他政府、機關、學校、團體及個人等進行學術研究、辦理機關職掌業務（含媒體政策及業務宣導）等經費。</t>
  </si>
  <si>
    <t>5.土地：係指公務所需房屋基地、地上物拆遷補償及其他土地購置經費。</t>
  </si>
  <si>
    <t>6.對國內團體之捐助：包含對企業捐助及對團體捐助，但不包括對團體辦理媒體政策及業務宣導之捐助。</t>
  </si>
  <si>
    <t>7.環保署補助款：係指由行政院環境保護署補助之經費，並納入該年決算者，包含實現數、應收數及保留數。</t>
  </si>
  <si>
    <r>
      <t>8</t>
    </r>
    <r>
      <rPr>
        <sz val="12"/>
        <rFont val="Times New Roman"/>
        <family val="1"/>
      </rPr>
      <t>.</t>
    </r>
    <r>
      <rPr>
        <sz val="12"/>
        <rFont val="標楷體"/>
        <family val="4"/>
        <charset val="136"/>
      </rPr>
      <t>污染防治附帶收入：係指為進行污染防治所產生之相關附帶收入</t>
    </r>
    <r>
      <rPr>
        <sz val="12"/>
        <rFont val="新細明體"/>
        <family val="1"/>
        <charset val="136"/>
      </rPr>
      <t>，</t>
    </r>
    <r>
      <rPr>
        <sz val="12"/>
        <rFont val="標楷體"/>
        <family val="4"/>
        <charset val="136"/>
      </rPr>
      <t>包括處理廢氣、廢水及回收清除處理廢棄物等而產生之附帶收入</t>
    </r>
    <r>
      <rPr>
        <sz val="12"/>
        <rFont val="新細明體"/>
        <family val="1"/>
        <charset val="136"/>
      </rPr>
      <t>，</t>
    </r>
    <r>
      <rPr>
        <sz val="12"/>
        <rFont val="標楷體"/>
        <family val="4"/>
        <charset val="136"/>
      </rPr>
      <t>可以本縣（市）環境保護（資源）局及所屬、鄉鎮市公所預算書中「廢舊物資售價」科目為準，另包含售電收入。</t>
    </r>
  </si>
  <si>
    <t>9.一般行政：包括預算員額（含機關正、副首長）所需人事費、內部行政支援單位所需工作經費、其他無法歸入特定業務計畫科目項下之一般共同性費用等經費。</t>
  </si>
  <si>
    <t>10.綜合規劃：包含綜合計畫（企劃）、環境保護業務考核、環境影響評估、教育宣導及環境保護人員培訓等經費。</t>
  </si>
  <si>
    <t>11.空氣品質保護：包含空氣品質管理、固定污染源與移動污染源空氣污染防制等經費。</t>
  </si>
  <si>
    <t>12.氣候變遷因應：係指氣候變遷減緩與調適，包含溫室氣體盤查、查驗、登錄、減量、管理、節能減碳、淨零排放、低碳生活及家園等經費。</t>
  </si>
  <si>
    <t>13.噪音及振動防制：包含噪音、振動及非屬原子能游離輻射之防制等經費。</t>
  </si>
  <si>
    <t>14.水質保護：包含廢（污）水排放管制、地面水、飲用水管理、海洋污染防治等經費。</t>
  </si>
  <si>
    <t>15.土壤及地下水污染整治：包含土壤及地下水污染之預防、監測、調查及整治等經費。</t>
  </si>
  <si>
    <t>16.廢棄物管理：包含一般廢棄物（含水肥）清理、源頭減量、資源回收再利用、事業廢棄物管理等經費。</t>
  </si>
  <si>
    <t>17.環境衛生、毒化物管理：包含環境衛生管理、病媒防治、毒性及關注化學物質管理、環境用藥管理等經費。</t>
  </si>
  <si>
    <t>18.陳情、稽查、糾紛處理：包含公害污染陳情、環境污染源稽查處分、公害糾紛處理等經費。</t>
  </si>
  <si>
    <t>19.監測及檢驗：包含環境品質監測、環境污染檢驗及測定等經費。</t>
  </si>
  <si>
    <t>20.研究發展：包含研究、科技發展等經費。</t>
  </si>
  <si>
    <t>21.其他：預備金及其他無法歸入之科目。</t>
  </si>
  <si>
    <t>22.非屬上述業務項目（如一般建築及設備、資訊軟硬體等）之經費分別歸入對應類別，如無法明確歸於某一類別，則歸入「其他」項。</t>
    <phoneticPr fontId="27" type="noConversion"/>
  </si>
  <si>
    <t>(二)附屬單位預算：係指本縣（市）環境保護（資源）局主管之環境保護基金、環境污染防制基金或屬預算法所定之特別收入基金（僅限非營業部分）。</t>
  </si>
  <si>
    <t>1.空污基金：係指依據空氣污染防制法規定設置之空氣污染防制基金。</t>
  </si>
  <si>
    <t>2.水污基金：係指依據水污染防治法規定設置之水污染防治基金。</t>
  </si>
  <si>
    <t>3.廢棄物清除處理基金：係指依據廢棄物清理法規定設置之一般廢棄物清除處理基金。</t>
  </si>
  <si>
    <t>4.環境教育基金：係指依據環境教育法規定設置之環境教育基金。</t>
  </si>
  <si>
    <t>5.焚化廠基金：係指依據廢棄物清理法，制定區域性垃圾處理廠（場）管理自治條例，所設置之區域性垃圾處理廠或焚化廠基金。</t>
  </si>
  <si>
    <t>6.機場噪音回饋基金：係指依據預算法規定設置之桃園國際機場航空噪音防制費及回饋金基金。</t>
  </si>
  <si>
    <t>7.回收（管理）基金：係指依據廢棄物清理法規定設置之資源回收（管理）基金。</t>
  </si>
  <si>
    <t>8.綠色能源開發管理基金：係指依據屏東縣綠色能源開發管理自治條例規定設置之綠色能源開發管理基金。</t>
  </si>
  <si>
    <t>9.徵收收入：係指依據空氣污染防制法等各環保法規徵收之污染防制及防治收入、回收清除處理收入、污染整治費收入等。</t>
  </si>
  <si>
    <t>10.環保提撥收入：係指環境教育基金之收入，依據環境教育法規定，自各級環保機關設立之環境保護基金每年至少提撥百分之五支出預算金額，以補（捐）助款撥入環境教育基金。</t>
  </si>
  <si>
    <t>11.營建工程空氣污染防制費收入：係指依據空氣污染防制法規定徵收之營建工程空氣污染防制費收入。</t>
  </si>
  <si>
    <t>12.移動（固定）污染源空氣污染防制費收入：係指依據空氣污染防制法規定，由行政院環境保護署提撥60%之固定污染源及20%之移動污染源空氣污染防制費分配款收入。</t>
  </si>
  <si>
    <t>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t>
  </si>
  <si>
    <t>14.其他徵收及依法分配收入：係指非屬前述之其他徵收及依法分配收入，如違規罰款收入、再生能源發展收入等。</t>
  </si>
  <si>
    <t>15.環保署補助收入：係指由行政院環境保護署補助之收入，但不包含提撥60%之固定污染源、20%之移動污染源空氣污染防制費分配款及水污染防治費分配款。</t>
  </si>
  <si>
    <t>16.污染防治附帶收入：係指為進行污染防治所產生之相關附帶收入，包括處理廢氣、廢水及回收清除處理廢棄物等而產生之附帶收入，可以本縣（市）環境保護（資源）局附屬單位預算書中「財產處分收入」科目為準，另包含售電收入。</t>
  </si>
  <si>
    <t>17.用人費用：係指非營業特種基金依預算員額進用現職人員之相關待遇等經費，包括薪資、超時工作報酬、津貼、獎金、退休及卹償金、資遣費、福利費等。</t>
  </si>
  <si>
    <t>18.專業服務費：係指委聘專業機構或人員提供服務之費用。</t>
  </si>
  <si>
    <r>
      <t>19.提撥環境教育基金：係指各基金提撥環境教育基金之支出</t>
    </r>
    <r>
      <rPr>
        <sz val="12"/>
        <rFont val="新細明體"/>
        <family val="1"/>
        <charset val="136"/>
      </rPr>
      <t>，</t>
    </r>
    <r>
      <rPr>
        <sz val="12"/>
        <rFont val="標楷體"/>
        <family val="4"/>
        <charset val="136"/>
      </rPr>
      <t>依據環境教育法規定</t>
    </r>
    <r>
      <rPr>
        <sz val="12"/>
        <rFont val="新細明體"/>
        <family val="1"/>
        <charset val="136"/>
      </rPr>
      <t>，</t>
    </r>
    <r>
      <rPr>
        <sz val="12"/>
        <rFont val="標楷體"/>
        <family val="4"/>
        <charset val="136"/>
      </rPr>
      <t>各級環保機關設立之環境保護基金每年至少提撥百分之五支出預算金額</t>
    </r>
    <r>
      <rPr>
        <sz val="12"/>
        <rFont val="新細明體"/>
        <family val="1"/>
        <charset val="136"/>
      </rPr>
      <t>，</t>
    </r>
    <r>
      <rPr>
        <sz val="12"/>
        <rFont val="標楷體"/>
        <family val="4"/>
        <charset val="136"/>
      </rPr>
      <t>以補（捐）助款撥入環境教育基金。</t>
    </r>
  </si>
  <si>
    <t>20.捐助國內團體：係指對國內企業、行政法人、財團法人及其他民間團體（不含私校、團體辦理之媒體政策及業務宣導）之捐助。</t>
  </si>
  <si>
    <t>21.資本支出：係指購置土地、房屋建築、公共建設及設施、機械及交通運輸設備、資訊軟硬體等固定資產、無形資產及投資的費用。</t>
  </si>
  <si>
    <t>＊統計單位：千元
＊統計分類：
(一)縱項目按經資門別、科目別及基金別分。
(二)橫項目按單位別、業務別、基金來源/用途別分。</t>
    <phoneticPr fontId="18" type="noConversion"/>
  </si>
  <si>
    <t>＊統計指標編製方法與資料來源說明：依據本所清潔隊環境保護預算資料編製。</t>
    <phoneticPr fontId="18" type="noConversion"/>
  </si>
  <si>
    <r>
      <t>「</t>
    </r>
    <r>
      <rPr>
        <b/>
        <sz val="14"/>
        <color indexed="8"/>
        <rFont val="標楷體"/>
        <family val="4"/>
        <charset val="136"/>
      </rPr>
      <t>環境保護決算概況」統計資料背景說明</t>
    </r>
    <phoneticPr fontId="18" type="noConversion"/>
  </si>
  <si>
    <t>資料項目：環境保護決算概況</t>
    <phoneticPr fontId="18" type="noConversion"/>
  </si>
  <si>
    <t>＊統計地區範圍及對象：本所清潔隊之單位決算為統計對象。</t>
    <phoneticPr fontId="18" type="noConversion"/>
  </si>
  <si>
    <t>＊統計標準時間：以每年4月底之上年度決算數資料為準。</t>
    <phoneticPr fontId="18" type="noConversion"/>
  </si>
  <si>
    <t>(一)單位決算</t>
  </si>
  <si>
    <t>1.環保局及所屬單位決算：係指環境保護（資源）局及所屬機關主管之單位歲出（歲入）決算，包含「對下級機關補助款及對其他機關配合款」及「上級機關補助款(含自用及轉撥)及其他機關配合款」。</t>
  </si>
  <si>
    <t>2.鄉鎮市公所清潔隊決算：係指各鄉鎮市公所清潔隊歲出（歲入）決算，包含決算書歲出政事別及歲入來源別中環境保護相關之經常門與資本門等經費（僅縣政府環保局需填）。</t>
  </si>
  <si>
    <t>7.折舊：係依國有財產法所訂之財產範圍按使用年限提列之當年成本分攤金額，包含動產及不動產，但不含土地、有價證卷及權利。</t>
  </si>
  <si>
    <t>8.環保署補助款：係指由行政院環境保護署補助之經費，並納入該年決算者，包含實現數、應收數及保留數。</t>
  </si>
  <si>
    <t>9.污染防治附帶收入：係指為進行污染防治所產生之相關附帶收入，包括處理廢氣、廢水及回收清除處理廢棄物等而產生之附帶收入，可以本縣（市）環境保護（資源）局及所屬、鄉鎮市公所決算書中「廢舊物資售價」科目為準，另包含售電收入。</t>
  </si>
  <si>
    <t>10.一般行政：包括預算員額（含機關正、副首長）所需人事費、內部行政支援單位所需工作經費、其他無法歸入特定業務計畫科目項下之一般共同性費用等經費。</t>
  </si>
  <si>
    <t>11.綜合規劃：包含綜合計畫（企劃）、環境保護業務考核、環境影響評估、教育宣導及環境保護人員培訓等經費。</t>
  </si>
  <si>
    <t>12.空氣品質保護：包含空氣品質管理、固定污染源與移動污染源空氣污染防制等經費。</t>
  </si>
  <si>
    <t>13.氣候變遷因應：係指氣候變遷減緩與調適，包含溫室氣體盤查、查驗、登錄、減量、管理、節能減碳、淨零排放、低碳生活及家園等經費。</t>
  </si>
  <si>
    <t>14.噪音及振動防制：包含噪音、振動、非屬原子能游離輻射之防制等經費。</t>
  </si>
  <si>
    <t>15.水質保護：包含廢（污）水排放管制、地面水、飲用水管理、海洋污染防治等經費。</t>
  </si>
  <si>
    <t>16.土壤及地下水污染整治：包含土壤及地下水污染之預防、監測、調查、整治等經費。</t>
  </si>
  <si>
    <t>17.廢棄物管理：包含一般廢棄物（含水肥）清理、源頭減量、資源回收再利用、事業廢棄物管理等經費。</t>
  </si>
  <si>
    <t>18.環境衛生、毒化物管理：包含環境衛生管理、病媒防治、毒性及關注化學物質管理、環境用藥管理等經費。</t>
  </si>
  <si>
    <t>19.陳情、稽查、糾紛處理：包含公害污染陳情、環境污染源稽查處分、公害糾紛處理等經費。</t>
  </si>
  <si>
    <t>20.監測及檢驗：包含環境品質監測、環境污染檢驗及測定等經費。</t>
  </si>
  <si>
    <t>21.研究發展：包含研究、科技發展等經費。</t>
  </si>
  <si>
    <t>22.其他：預備金及其他無法歸入之科目。</t>
  </si>
  <si>
    <t>23.非屬上述業務項目（如一般建築及設備、資訊軟硬體等）之經費分別歸入對應類別，如無法明確歸於某一類別，則歸入「其他」項。</t>
  </si>
  <si>
    <t>(二)附屬單位決算：係指本縣（市）環境保護（資源）局主管之環境保護基金、環境污染防制基金或屬預算法所定之特別收入基金（僅限非營業部分）。</t>
  </si>
  <si>
    <t>16.污染防治附帶收入：係指為進行污染防治所產生之相關附帶收入，包括處理廢氣、廢水及回收清除處理廢棄物等而產生之附帶收入，可以本縣（市）環境保護（資源）局附屬單位決算書中「財產處分收入」科目為準，另包含售電收入。</t>
  </si>
  <si>
    <t>19.提撥環境教育基金：係指各基金提撥環境教育基金之支出，依據環境教育法規定，各級環保機關設立之環境保護基金每年至少提撥百分之五支出預算金額，以補（捐）助款撥入環境教育基金。</t>
  </si>
  <si>
    <t>＊統計單位：新台幣千元。</t>
    <phoneticPr fontId="27" type="noConversion"/>
  </si>
  <si>
    <t>＊統計分類：
(一)縱項目按經資門別、科目別及基金別分。
(二)橫項目按單位別、業務別、基金來源/用途別分。</t>
    <phoneticPr fontId="18" type="noConversion"/>
  </si>
  <si>
    <t>＊統計指標編製方法與資料來源說明：依據本所清潔隊環境保護決算資料編製。</t>
    <phoneticPr fontId="18" type="noConversion"/>
  </si>
  <si>
    <r>
      <t>「</t>
    </r>
    <r>
      <rPr>
        <b/>
        <sz val="14"/>
        <color indexed="8"/>
        <rFont val="標楷體"/>
        <family val="4"/>
        <charset val="136"/>
      </rPr>
      <t>辦理調解業務概況」統計資料背景說明</t>
    </r>
    <phoneticPr fontId="18" type="noConversion"/>
  </si>
  <si>
    <t>資料種類：其他行政統計</t>
    <phoneticPr fontId="27" type="noConversion"/>
  </si>
  <si>
    <t>資料項目：辦理調解業務概況</t>
    <phoneticPr fontId="18" type="noConversion"/>
  </si>
  <si>
    <t>＊統計地區範圍及對象：凡依據本所調解條例之執行案件，均為統計對象。</t>
    <phoneticPr fontId="18" type="noConversion"/>
  </si>
  <si>
    <t>＊統計標準時間：動態資料以當年1月至12月之事實為準；靜態資料以當年12月底之事實為準。</t>
    <phoneticPr fontId="18" type="noConversion"/>
  </si>
  <si>
    <t>（一）民事結案件數：按債權、債務、
物權、親屬、繼承、商事、營建工程及其他分。</t>
    <phoneticPr fontId="27" type="noConversion"/>
  </si>
  <si>
    <t>（二）刑事結案件數：按妨害風化、妨害婚姻及家庭、傷害、妨害自由名譽信用
及秘密、竊盜及侵占詐欺、毀棄損壞及其他分。</t>
    <phoneticPr fontId="27" type="noConversion"/>
  </si>
  <si>
    <t>（三）成立：指當年調解成立之件數。</t>
    <phoneticPr fontId="18" type="noConversion"/>
  </si>
  <si>
    <t>（四）不成立：指1次或多次調解未達成協議不再調解之當年結案之件數。</t>
    <phoneticPr fontId="27" type="noConversion"/>
  </si>
  <si>
    <t>（五）本表結案件數總計應與
「3311-04-03-3辦理調解方式概況」之調解方式合計欄相符。</t>
    <phoneticPr fontId="18" type="noConversion"/>
  </si>
  <si>
    <t>＊統計單位：件數。</t>
    <phoneticPr fontId="27" type="noConversion"/>
  </si>
  <si>
    <t>＊統計分類：橫項依「鄉鎮市別」分；縱項依「結案件數總計」、
「民事結案件數」、「刑事結案件數」及「年底正在調解中未結案件數」分。</t>
    <phoneticPr fontId="18" type="noConversion"/>
  </si>
  <si>
    <t>＊預告發布日期（含預告方式及週期）：年度終了後1個月又5日內以公務統計報表發布(預定發布時間如遇例假日則順延至次一工作日)。</t>
    <phoneticPr fontId="18" type="noConversion"/>
  </si>
  <si>
    <t>＊同步發送單位（說明資料發布時同步發送之單位或可同步查得該資料之網址）：臺東縣政府民政處。</t>
    <phoneticPr fontId="18" type="noConversion"/>
  </si>
  <si>
    <t>＊統計資料交叉查核及確保資料合理性之機制：本表結案件數總計應與「3311-04-03-3臺東縣臺東市公所辦理調解方式概況」之調解方式合計欄相符。</t>
    <phoneticPr fontId="18" type="noConversion"/>
  </si>
  <si>
    <r>
      <t>「</t>
    </r>
    <r>
      <rPr>
        <b/>
        <sz val="14"/>
        <color indexed="8"/>
        <rFont val="標楷體"/>
        <family val="4"/>
        <charset val="136"/>
      </rPr>
      <t>調解委員會組織概況」統計資料背景說明</t>
    </r>
    <phoneticPr fontId="18" type="noConversion"/>
  </si>
  <si>
    <t>資料項目：調解委員會組織概況</t>
    <phoneticPr fontId="18" type="noConversion"/>
  </si>
  <si>
    <t>＊統計地區範圍及對象：凡本所之調解委員會組織均為統計對象。</t>
    <phoneticPr fontId="18" type="noConversion"/>
  </si>
  <si>
    <t>＊統計標準時間：以當年12月底之事實為準。</t>
    <phoneticPr fontId="18" type="noConversion"/>
  </si>
  <si>
    <t>（一）年齡計算方式：以足歲計算。</t>
    <phoneticPr fontId="18" type="noConversion"/>
  </si>
  <si>
    <t>（二）年資係指在調解委員會任職之年資，以足年計列，但中途離職者，應將該段年資扣除。</t>
    <phoneticPr fontId="18" type="noConversion"/>
  </si>
  <si>
    <t>＊統計分類：橫項依「鄉鎮市別」分；縱項依「委員總人數」、「性別」、「年齡」、「教育程度」、「行業」、「服務公職」及「委員年資」分。</t>
    <phoneticPr fontId="18" type="noConversion"/>
  </si>
  <si>
    <r>
      <t>「</t>
    </r>
    <r>
      <rPr>
        <b/>
        <sz val="14"/>
        <color indexed="8"/>
        <rFont val="標楷體"/>
        <family val="4"/>
        <charset val="136"/>
      </rPr>
      <t>辦理調解方式概況」統計資料背景說明</t>
    </r>
    <phoneticPr fontId="18" type="noConversion"/>
  </si>
  <si>
    <t>資料項目：辦理調解方式概況</t>
    <phoneticPr fontId="18" type="noConversion"/>
  </si>
  <si>
    <t>＊統計地區範圍及對象：凡依據本所調解條例之執行案件經辦理結案者，均為統計對象。</t>
    <phoneticPr fontId="18" type="noConversion"/>
  </si>
  <si>
    <t>＊統計標準時間：以當年1月1日至年底之事實為準。</t>
    <phoneticPr fontId="18" type="noConversion"/>
  </si>
  <si>
    <t>（一）成立：指當年調解成立之件數。</t>
    <phoneticPr fontId="18" type="noConversion"/>
  </si>
  <si>
    <t>（二）不成立：指1次或多次調解未達成協議不再調解之當年結案之件數。</t>
    <phoneticPr fontId="18" type="noConversion"/>
  </si>
  <si>
    <t>（三）委員集體開會調解、委員獨任調解：委員獨任調解係指責任區1人為主體進行之調解，惟依法須有女性委員或主席參與者，仍以委員獨任調解計算之；責任區3人以上為主體之調解案件為委員集體開會調解案件。</t>
    <phoneticPr fontId="27" type="noConversion"/>
  </si>
  <si>
    <t>（四）協同調解：指調解件數中，有相關單位人士參與協同調解者。</t>
    <phoneticPr fontId="27" type="noConversion"/>
  </si>
  <si>
    <t>（五）本表調解方式合計欄應與「3311-04-01-3臺東縣臺東市公所辦理調解業務概況」之結案件數總計相符。</t>
    <phoneticPr fontId="27" type="noConversion"/>
  </si>
  <si>
    <t>＊統計單位：件、%。</t>
    <phoneticPr fontId="27" type="noConversion"/>
  </si>
  <si>
    <t>＊統計分類：橫項依「鄉鎮市別」分；縱項依「調解方式」及「協同調解」分。</t>
    <phoneticPr fontId="18" type="noConversion"/>
  </si>
  <si>
    <r>
      <t>＊同步發送單位（說明資料發布時同步發送之單位或可同步查得該資料之網址）：</t>
    </r>
    <r>
      <rPr>
        <sz val="14"/>
        <color theme="1"/>
        <rFont val="標楷體"/>
        <family val="4"/>
        <charset val="136"/>
      </rPr>
      <t>臺東縣政府民政處</t>
    </r>
    <r>
      <rPr>
        <sz val="14"/>
        <color indexed="8"/>
        <rFont val="標楷體"/>
        <family val="4"/>
        <charset val="136"/>
      </rPr>
      <t>。</t>
    </r>
    <phoneticPr fontId="18" type="noConversion"/>
  </si>
  <si>
    <r>
      <t>「</t>
    </r>
    <r>
      <rPr>
        <b/>
        <sz val="14"/>
        <color indexed="8"/>
        <rFont val="標楷體"/>
        <family val="4"/>
        <charset val="136"/>
      </rPr>
      <t>公墓設施使用概況」統計資料背景說明</t>
    </r>
    <phoneticPr fontId="18" type="noConversion"/>
  </si>
  <si>
    <t>資料種類：行政統計</t>
    <phoneticPr fontId="27" type="noConversion"/>
  </si>
  <si>
    <t>資料項目：公墓設施使用概況</t>
    <phoneticPr fontId="18" type="noConversion"/>
  </si>
  <si>
    <t>＊統計地區範圍及對象：凡本所範圍內，依法設置及管理之公私立公墓，均為統計對象。</t>
    <phoneticPr fontId="18" type="noConversion"/>
  </si>
  <si>
    <t>＊統計標準時間：動態資料以當年1月1日至年底之事實為準；靜態資料以當年12月底之事實為準。</t>
    <phoneticPr fontId="18" type="noConversion"/>
  </si>
  <si>
    <t>（一）公墓：係指公立或私立供公眾營葬屍體、埋藏骨灰或供樹葬之設施（含已禁葬公墓）。</t>
  </si>
  <si>
    <t>（二）經規劃：已完成墓基、對外通道、公共衛生設備、排水系統、墓道標誌、停車場及其他必要之設施者。</t>
  </si>
  <si>
    <t>（三）未經規劃：指未具備前（二）項之各種公共設施。</t>
  </si>
  <si>
    <t>（四）年底可使用墓基總數：指當年底公墓內可供埋葬之總墓基座數。</t>
  </si>
  <si>
    <t>（五）本年墓基使用數：指公墓內本年實際埋葬使用之墓基座數。</t>
  </si>
  <si>
    <t>（六）年底尚未使用墓基數：指當年底公墓內可供埋葬使用之墓基座數。</t>
  </si>
  <si>
    <t>（七）年底土地面積=年底已使用面積+年底未使用面積。</t>
  </si>
  <si>
    <t>（八）年底可使用墓基總數=年底已使用墓基數+年底尚未使用墓基數。</t>
  </si>
  <si>
    <t>（九）本年埋葬數&gt;=本年墓基使用數。</t>
  </si>
  <si>
    <t>（十）本年遷出數：指撿骨或遷至其他骨灰（骸）存放設施安厝。</t>
    <phoneticPr fontId="27" type="noConversion"/>
  </si>
  <si>
    <t>（十一）開放中：係指設施營運中，受理民眾申請埋葬或骨灰（骸）存放。</t>
    <phoneticPr fontId="27" type="noConversion"/>
  </si>
  <si>
    <t>（十二）已停用：係指設施已禁葬或不再提供骨灰（骸）存放服務。</t>
    <phoneticPr fontId="27" type="noConversion"/>
  </si>
  <si>
    <t>＊統計單位：處、平方公尺、座、具、個。</t>
    <phoneticPr fontId="27" type="noConversion"/>
  </si>
  <si>
    <t>＊統計分類：橫項依「鄉鎮市別」及「公私立別」分；縱項依「經規劃並啟用者」及「未經規劃者」分。</t>
    <phoneticPr fontId="18" type="noConversion"/>
  </si>
  <si>
    <t>＊時效：4個月又5日。</t>
    <phoneticPr fontId="18" type="noConversion"/>
  </si>
  <si>
    <r>
      <t>「</t>
    </r>
    <r>
      <rPr>
        <b/>
        <sz val="14"/>
        <color indexed="8"/>
        <rFont val="標楷體"/>
        <family val="4"/>
        <charset val="136"/>
      </rPr>
      <t>骨灰(骸)存放設施使用概況」統計資料背景說明</t>
    </r>
    <phoneticPr fontId="18" type="noConversion"/>
  </si>
  <si>
    <t>資料項目：骨灰(骸)存放設施使用概況</t>
    <phoneticPr fontId="18" type="noConversion"/>
  </si>
  <si>
    <t>＊統計地區範圍及對象：凡本所範圍內，依法設置及管理之公私立骨灰(骸)存放設施，均為統計對象。</t>
    <phoneticPr fontId="18" type="noConversion"/>
  </si>
  <si>
    <t>（一）骨灰(骸)存放設施：指供存放骨灰(骸)之納骨堂(塔)、納骨牆或其他形式之存放設施，但不包括未依法設置供家族使用之靈骨堂、無主墳墓之萬善堂、宗教建築物附設之靈骨堂。</t>
    <phoneticPr fontId="18" type="noConversion"/>
  </si>
  <si>
    <t>（二）年底最大容量：當年底可供放存之最高飽和量；年底最大容量=年底已使用量(包含本年納入數量)+年底尚未使用量。</t>
    <phoneticPr fontId="18" type="noConversion"/>
  </si>
  <si>
    <t>（三）本年遷出數量：指骨灰（骸）遷出之數量（含毀損）。</t>
    <phoneticPr fontId="18" type="noConversion"/>
  </si>
  <si>
    <t>（四）年底處數
1.開放中：係指設施營運中，受理民眾申請骨灰（骸）存放。
2.已停用：係指設施不再提供骨灰（骸）存放服務。</t>
    <phoneticPr fontId="27" type="noConversion"/>
  </si>
  <si>
    <t>＊統計單位：處、位數。</t>
    <phoneticPr fontId="27" type="noConversion"/>
  </si>
  <si>
    <t>＊統計分類：橫項依「鄉鎮市別」及「公私立別」分；縱項依「年底處數」、「年底最大容量」、「年底已使用量」、「年底尚未使用量」、「本年納入數量」及「本年遷出數量」分。</t>
    <phoneticPr fontId="18" type="noConversion"/>
  </si>
  <si>
    <r>
      <t>「</t>
    </r>
    <r>
      <rPr>
        <b/>
        <sz val="14"/>
        <color indexed="8"/>
        <rFont val="標楷體"/>
        <family val="4"/>
        <charset val="136"/>
      </rPr>
      <t>殯葬管理業務概況」統計資料背景說明</t>
    </r>
    <phoneticPr fontId="18" type="noConversion"/>
  </si>
  <si>
    <t>資料項目：殯葬管理業務概況</t>
    <phoneticPr fontId="18" type="noConversion"/>
  </si>
  <si>
    <t>＊統計地區範圍及對象：凡本所依法所為殯葬管理業務，均為統計對象。</t>
  </si>
  <si>
    <t>＊統計標準時間：動態資料以當年1月1日至年底之事實為準；靜態資料以當年12月底之事實為準。</t>
  </si>
  <si>
    <t>（一）公墓：係指公立或私立供公眾營葬屍體、埋藏骨灰或供樹葬之設施。</t>
  </si>
  <si>
    <t>（二）公墓管理人員：即從事公墓清潔、維護、管理及違規案件查報之工作人員。「專任」係指專職於公墓管理工作正式職員；「兼任」則為兼職人員，可能包括殯葬管理單位之業務承辦人、公墓約聘人員、臨時工等。</t>
  </si>
  <si>
    <t>（三）有收費公墓數：係指有部分或全部收費情形之公墓數。</t>
  </si>
  <si>
    <t>（四）本年環保葬件數：係指公、私立公墓內或非公墓內之環保葬件數。</t>
  </si>
  <si>
    <t>（五）本年殯葬設施違反殯葬法規處分件數：係指公、私立殯葬設施違反殯葬法規遭受處分之件數。</t>
  </si>
  <si>
    <t>＊統計單位：件、個、人。</t>
    <phoneticPr fontId="27" type="noConversion"/>
  </si>
  <si>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</si>
  <si>
    <t>＊發布週期：年。</t>
  </si>
  <si>
    <t>＊同步發送單位（說明資料發布時同步發送之單位或可同步查得該資料之網址）：臺東縣政府民政處。</t>
    <phoneticPr fontId="27" type="noConversion"/>
  </si>
  <si>
    <t>＊統計指標編製方法與資料來源說明：依據本所資料編製。</t>
  </si>
  <si>
    <t>＊統計資料交叉查核及確保資料合理性之機制：無。</t>
  </si>
  <si>
    <r>
      <t>「</t>
    </r>
    <r>
      <rPr>
        <b/>
        <sz val="14"/>
        <color indexed="8"/>
        <rFont val="標楷體"/>
        <family val="4"/>
        <charset val="136"/>
      </rPr>
      <t>殯儀館設施概況」統計資料背景說明</t>
    </r>
    <phoneticPr fontId="18" type="noConversion"/>
  </si>
  <si>
    <t>資料項目：殯儀館設施概況</t>
    <phoneticPr fontId="18" type="noConversion"/>
  </si>
  <si>
    <t>＊統計地區範圍及對象：凡本所範圍內，依法設置及管理之公私立殯儀館，均為統計對象。</t>
    <phoneticPr fontId="27" type="noConversion"/>
  </si>
  <si>
    <t>（一）最大容量：同一時間可供殯殮之最高飽和量。</t>
  </si>
  <si>
    <t>（二）年底總樓地板面積：指當年底房屋各樓層總樓地板面積之和。</t>
  </si>
  <si>
    <t>（三）本年殯殮數量係指當年累計殯殮屍體數。</t>
  </si>
  <si>
    <t>（四）殯儀館：係指醫院以外，供屍體處理及舉行殮、殯、奠、祭儀式之設施。依殯葬管理條例第13條規定，應有以下設施：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t>
  </si>
  <si>
    <t>＊統計單位：處、平方公尺、間、具。</t>
  </si>
  <si>
    <t>＊統計分類：橫項依「鄉鎮市別」及「公私立別」分；縱項依「年底殯儀館數」、「年底土地面積」、「年底總樓地板面積」、「年底禮廳數」、「年底屍體冷凍室最大容量」及「本年殯殮數」分。</t>
  </si>
  <si>
    <r>
      <t>「</t>
    </r>
    <r>
      <rPr>
        <b/>
        <sz val="14"/>
        <color indexed="8"/>
        <rFont val="標楷體"/>
        <family val="4"/>
        <charset val="136"/>
      </rPr>
      <t>火化場設施概況」統計資料背景說明</t>
    </r>
    <phoneticPr fontId="18" type="noConversion"/>
  </si>
  <si>
    <t>資料項目：火化場設施概況</t>
    <phoneticPr fontId="18" type="noConversion"/>
  </si>
  <si>
    <t>＊統計地區範圍及對象：凡本所範圍內，依法設置及管理之公私立火化場，均為統計對象。</t>
    <phoneticPr fontId="18" type="noConversion"/>
  </si>
  <si>
    <t>（一）年底總樓地板面積：指當年底房屋各樓層總樓地板面積和而言。</t>
  </si>
  <si>
    <r>
      <t>（二）</t>
    </r>
    <r>
      <rPr>
        <sz val="14"/>
        <color theme="1"/>
        <rFont val="Times New Roman"/>
        <family val="1"/>
      </rPr>
      <t> </t>
    </r>
    <r>
      <rPr>
        <sz val="14"/>
        <color theme="1"/>
        <rFont val="標楷體"/>
        <family val="4"/>
        <charset val="136"/>
      </rPr>
      <t>本年火化數：指當年公私立火化場火化之數量。</t>
    </r>
  </si>
  <si>
    <t>（三）每日最大處理量：指依爐具之效能，全部火化爐每日所能處理之最大量而言。</t>
  </si>
  <si>
    <t>（四）性別不詳：指火化之骨骸、胎兒屍體或其他無法辨識性別之情形者。</t>
  </si>
  <si>
    <t>＊統計單位：處、平方公尺、具、座。</t>
  </si>
  <si>
    <t>＊統計分類：橫項依「鄉鎮市區別」及「公私立別」分；縱項依「年底火化場數」、「年底土地面積」、「年底總樓地板面積」、「年底每日最大處理量」、「年底火化爐數」及「本年火化數」分，其中「本年火化數」再依性別分。</t>
  </si>
  <si>
    <t>＊預告發布日期（含預告方式及週期）：年度終了後2個月又5日內以公務統計報表發布(預定發布時間如遇例假日則順延至次一工作日)。</t>
    <phoneticPr fontId="18" type="noConversion"/>
  </si>
  <si>
    <t>＊時效：2個月又20日。</t>
    <phoneticPr fontId="18" type="noConversion"/>
  </si>
  <si>
    <t>＊預告發布日期（含預告方式及週期）：期間開始2個月又20日內以公務統計報表發布(預定發布時間如遇例假日則順延至次一工作日)。</t>
    <phoneticPr fontId="18" type="noConversion"/>
  </si>
  <si>
    <t>＊時效：4個月又20日。</t>
    <phoneticPr fontId="18" type="noConversion"/>
  </si>
  <si>
    <t>＊預告發布日期（含預告方式及週期）：期間終了4個月又20日日內以公務統計報表發布(預定發布時間如遇例假日則順延至次一工作日)。</t>
    <phoneticPr fontId="18" type="noConversion"/>
  </si>
  <si>
    <t>＊預告發布日期（含預告方式及週期）：年度終了後4個月又5日內以公務統計報表發布(預定發布時間如遇例假日則順延至次一工作日)。</t>
    <phoneticPr fontId="27" type="noConversion"/>
  </si>
  <si>
    <t>＊預告發布日期（含預告方式及週期）：次年4月5日前以公務統計報表發布(預定發布時間如遇例假日則順延至次一工作日)。</t>
    <phoneticPr fontId="18" type="noConversion"/>
  </si>
  <si>
    <t>＊預告發布日期（含預告方式及週期）：每季終了後1個月又5日內以公務統計報表發布(預定發布時間如遇例假日則順延至次一工作日)。</t>
    <phoneticPr fontId="18" type="noConversion"/>
  </si>
  <si>
    <t>資料項目：臺東縣關山鎮公所公庫收支月報</t>
    <phoneticPr fontId="18" type="noConversion"/>
  </si>
  <si>
    <t>＊發布機關、單位：臺東縣關山鎮公所主計室</t>
    <phoneticPr fontId="18" type="noConversion"/>
  </si>
  <si>
    <t>＊編製單位： 臺東縣關山鎮公所社財課</t>
    <phoneticPr fontId="18" type="noConversion"/>
  </si>
  <si>
    <r>
      <t>＊</t>
    </r>
    <r>
      <rPr>
        <sz val="7"/>
        <rFont val="Times New Roman"/>
        <family val="1"/>
      </rPr>
      <t xml:space="preserve">     </t>
    </r>
    <r>
      <rPr>
        <sz val="14"/>
        <rFont val="標楷體"/>
        <family val="4"/>
        <charset val="136"/>
      </rPr>
      <t xml:space="preserve">書面：       （ ）新聞稿   （◎）報表  </t>
    </r>
  </si>
  <si>
    <t>＊統計地區範圍及對象：以本鄉(鎮、市)公庫現金收支事項為統計範圍及對象。</t>
    <phoneticPr fontId="18" type="noConversion"/>
  </si>
  <si>
    <t>＊編製單位：臺東縣關山鎮公所清潔隊</t>
    <phoneticPr fontId="18" type="noConversion"/>
  </si>
  <si>
    <t xml:space="preserve">＊書面：       （ ）新聞稿   （◎）報表  </t>
    <phoneticPr fontId="27" type="noConversion"/>
  </si>
  <si>
    <t>＊統計地區範圍及對象：本所之一般垃圾及廚餘清理狀況均為統計對象。</t>
    <phoneticPr fontId="18" type="noConversion"/>
  </si>
  <si>
    <t>＊發布機關、單位：臺東縣關山鎮公所主計室</t>
    <phoneticPr fontId="27" type="noConversion"/>
  </si>
  <si>
    <t xml:space="preserve">＊書面：       （ ）新聞稿   （◎）報表  </t>
  </si>
  <si>
    <t>＊發布機關、單位：臺東縣關山鎮</t>
    <phoneticPr fontId="18" type="noConversion"/>
  </si>
  <si>
    <t>＊編製單位：臺東縣關山鎮公所建設課</t>
    <phoneticPr fontId="27" type="noConversion"/>
  </si>
  <si>
    <t>20日</t>
    <phoneticPr fontId="18" type="noConversion"/>
  </si>
  <si>
    <t>環境統計</t>
    <phoneticPr fontId="18" type="noConversion"/>
  </si>
  <si>
    <t>＊時效：20日。</t>
    <phoneticPr fontId="18" type="noConversion"/>
  </si>
  <si>
    <t>＊預告發布日期（含預告方式及週期）：次月20日前以公務統計報表發布，其中12月之資料於次年2月5日前發布(預定發布時間如遇例假日則順延至次一工作日)。</t>
    <phoneticPr fontId="18" type="noConversion"/>
  </si>
  <si>
    <t>民政統計</t>
    <phoneticPr fontId="18" type="noConversion"/>
  </si>
  <si>
    <t>＊時效：3個月又5日。</t>
    <phoneticPr fontId="18" type="noConversion"/>
  </si>
  <si>
    <t>＊預告發布日期（含預告方式及週期）：次年4月5日前以公務統計報表發布，(預定發布時間如遇例假日則順延至次一工作日)。</t>
    <phoneticPr fontId="18" type="noConversion"/>
  </si>
  <si>
    <t>4月5日</t>
    <phoneticPr fontId="18" type="noConversion"/>
  </si>
  <si>
    <t>2月5日</t>
    <phoneticPr fontId="18" type="noConversion"/>
  </si>
  <si>
    <t>8月5日</t>
    <phoneticPr fontId="18" type="noConversion"/>
  </si>
  <si>
    <t>＊時效：35日。</t>
    <phoneticPr fontId="18" type="noConversion"/>
  </si>
  <si>
    <t>＊預告發布日期（含預告方式及週期）：期間終了後35日內以公務統計報表發布(預定發布時間如遇例假日則順延至次一工作日)。</t>
    <phoneticPr fontId="18" type="noConversion"/>
  </si>
  <si>
    <r>
      <t>＊</t>
    </r>
    <r>
      <rPr>
        <sz val="14"/>
        <color rgb="FF7030A0"/>
        <rFont val="標楷體"/>
        <family val="4"/>
        <charset val="136"/>
      </rPr>
      <t>時效：20日。</t>
    </r>
    <phoneticPr fontId="18" type="noConversion"/>
  </si>
  <si>
    <t>＊預告發布日期（含預告方式及週期）：期間終了後20日內以公務統計報表發布(預定發布時間如遇例假日則順延至次一工作日)。</t>
    <phoneticPr fontId="18" type="noConversion"/>
  </si>
  <si>
    <t>財政
統計</t>
    <phoneticPr fontId="18" type="noConversion"/>
  </si>
  <si>
    <t>社會統計</t>
    <phoneticPr fontId="18" type="noConversion"/>
  </si>
  <si>
    <t>交通統計</t>
    <phoneticPr fontId="18" type="noConversion"/>
  </si>
  <si>
    <t>農業統計</t>
    <phoneticPr fontId="18" type="noConversion"/>
  </si>
  <si>
    <t>水土保持統計</t>
    <phoneticPr fontId="18" type="noConversion"/>
  </si>
  <si>
    <t>#112年12月份月報</t>
    <phoneticPr fontId="18" type="noConversion"/>
  </si>
  <si>
    <t>#113年1月份月報</t>
    <phoneticPr fontId="18" type="noConversion"/>
  </si>
  <si>
    <t>#113年1月份月報</t>
    <phoneticPr fontId="18" type="noConversion"/>
  </si>
  <si>
    <t>科目及代號</t>
  </si>
  <si>
    <t>合    計</t>
  </si>
  <si>
    <t>本   年   度   收   入</t>
  </si>
  <si>
    <t>以   前   年   度   收   入</t>
  </si>
  <si>
    <t>款</t>
  </si>
  <si>
    <t>項</t>
  </si>
  <si>
    <t>目</t>
  </si>
  <si>
    <t>名      稱</t>
  </si>
  <si>
    <t>本   月</t>
  </si>
  <si>
    <t>累  計</t>
  </si>
  <si>
    <t/>
  </si>
  <si>
    <t>經　　資　　門　(合計)</t>
  </si>
  <si>
    <t>經　　常　　門　(小計)</t>
  </si>
  <si>
    <t>01</t>
  </si>
  <si>
    <t>稅課收入</t>
  </si>
  <si>
    <t>02</t>
  </si>
  <si>
    <t>　遺產及贈與稅</t>
  </si>
  <si>
    <t>　　贈與稅</t>
  </si>
  <si>
    <t>13</t>
  </si>
  <si>
    <t>　土地稅</t>
  </si>
  <si>
    <t>　　地價稅</t>
  </si>
  <si>
    <t>14</t>
  </si>
  <si>
    <t>　房屋稅</t>
  </si>
  <si>
    <t>　　房屋稅</t>
  </si>
  <si>
    <t>15</t>
  </si>
  <si>
    <t>　契稅</t>
  </si>
  <si>
    <t>　　契稅</t>
  </si>
  <si>
    <t>16</t>
  </si>
  <si>
    <t>　娛樂稅</t>
  </si>
  <si>
    <t>　　娛樂稅</t>
  </si>
  <si>
    <t>17</t>
  </si>
  <si>
    <t>　統籌分配稅</t>
  </si>
  <si>
    <t>　　普通統籌</t>
  </si>
  <si>
    <t>04</t>
  </si>
  <si>
    <t>罰款及賠償收入</t>
  </si>
  <si>
    <t>　罰金罰鍰及怠金</t>
  </si>
  <si>
    <t>　　罰金罰鍰</t>
  </si>
  <si>
    <t>　　怠金</t>
  </si>
  <si>
    <t>03</t>
  </si>
  <si>
    <t>　賠償收入</t>
  </si>
  <si>
    <t>　　一般賠償收入</t>
  </si>
  <si>
    <t>05</t>
  </si>
  <si>
    <t>規費收入</t>
  </si>
  <si>
    <t>　行政規費收入</t>
  </si>
  <si>
    <t>　　審查費</t>
  </si>
  <si>
    <t>　　證照費</t>
  </si>
  <si>
    <t>　使用規費收入</t>
  </si>
  <si>
    <t>　　資料使用費</t>
  </si>
  <si>
    <t>06</t>
  </si>
  <si>
    <t>　　場地設施使用費</t>
  </si>
  <si>
    <t>08</t>
  </si>
  <si>
    <t>　　道路使用費</t>
  </si>
  <si>
    <t>07</t>
  </si>
  <si>
    <t>財產收入</t>
  </si>
  <si>
    <t>　財產孳息</t>
  </si>
  <si>
    <t>　　利息收入</t>
  </si>
  <si>
    <t>　　租金收入</t>
  </si>
  <si>
    <t>營業盈餘及事業收入</t>
  </si>
  <si>
    <t>　非營業特種基金賸餘繳庫</t>
  </si>
  <si>
    <t>　　賸餘繳庫</t>
  </si>
  <si>
    <t>09</t>
  </si>
  <si>
    <t>補助及協助收入</t>
  </si>
  <si>
    <t>　上級政府補助收入</t>
  </si>
  <si>
    <t>　　一般性補助收入</t>
  </si>
  <si>
    <t>　　計畫型補助收入</t>
  </si>
  <si>
    <t>10</t>
  </si>
  <si>
    <t>捐獻及贈與收入</t>
  </si>
  <si>
    <t>　捐獻收入</t>
  </si>
  <si>
    <t>　　一般捐獻</t>
  </si>
  <si>
    <t>12</t>
  </si>
  <si>
    <t>其他收入</t>
  </si>
  <si>
    <t>　學雜費收入</t>
  </si>
  <si>
    <t>　　學雜費收入</t>
  </si>
  <si>
    <t>　雜項收入</t>
  </si>
  <si>
    <t>　　收回以前年度歲出</t>
  </si>
  <si>
    <t>　　廢棄物清理費</t>
  </si>
  <si>
    <t>　　其他雜項收入</t>
  </si>
  <si>
    <t>資　　本　　門　(小計)</t>
  </si>
  <si>
    <t>　財產售價</t>
  </si>
  <si>
    <t>　　土地售價</t>
  </si>
  <si>
    <t>　　動產售價</t>
  </si>
  <si>
    <t>預算外庫款收入</t>
  </si>
  <si>
    <t>收　入　總　計</t>
  </si>
  <si>
    <t>本   年   度   支   出</t>
  </si>
  <si>
    <t>以   前   年   度   支   出</t>
  </si>
  <si>
    <t>一般政務支出</t>
  </si>
  <si>
    <t>32</t>
  </si>
  <si>
    <t>　行政支出</t>
  </si>
  <si>
    <t>　　一般行政</t>
  </si>
  <si>
    <t>　　主計業務</t>
  </si>
  <si>
    <t>　　人事業務</t>
  </si>
  <si>
    <t>　　政風業務</t>
  </si>
  <si>
    <t>　　施政計畫綜合業務</t>
  </si>
  <si>
    <t>33</t>
  </si>
  <si>
    <t>　立法支出</t>
  </si>
  <si>
    <t>　　議事業務</t>
  </si>
  <si>
    <t>37</t>
  </si>
  <si>
    <t>　民政支出</t>
  </si>
  <si>
    <t>　　民政業務</t>
  </si>
  <si>
    <t>　　役政業務</t>
  </si>
  <si>
    <t>　　地政業務</t>
  </si>
  <si>
    <t>　　原住民族業務</t>
  </si>
  <si>
    <t>　　公墓管理</t>
  </si>
  <si>
    <t>　　館務行政</t>
  </si>
  <si>
    <t>40</t>
  </si>
  <si>
    <t>　財務支出</t>
  </si>
  <si>
    <t>　　財政及公產業務</t>
  </si>
  <si>
    <t>教育科學文化支出</t>
  </si>
  <si>
    <t>51</t>
  </si>
  <si>
    <t>　教育支出</t>
  </si>
  <si>
    <t>　　教育管理與輔導</t>
  </si>
  <si>
    <t>　　幼兒管理</t>
  </si>
  <si>
    <t>53</t>
  </si>
  <si>
    <t>　文化支出</t>
  </si>
  <si>
    <t>　　文教活動</t>
  </si>
  <si>
    <t>經濟發展支出</t>
  </si>
  <si>
    <t>56</t>
  </si>
  <si>
    <t>　農業支出</t>
  </si>
  <si>
    <t>　　農業管理與業務</t>
  </si>
  <si>
    <t>　　水土保持</t>
  </si>
  <si>
    <t>57</t>
  </si>
  <si>
    <t>　工業支出</t>
  </si>
  <si>
    <t>　　建管行政</t>
  </si>
  <si>
    <t>59</t>
  </si>
  <si>
    <t>　其他經濟服務支出</t>
  </si>
  <si>
    <t>　　建設行政</t>
  </si>
  <si>
    <t>　　工商管理</t>
  </si>
  <si>
    <t>　　公園與路燈管理</t>
  </si>
  <si>
    <t>　　市場管理</t>
  </si>
  <si>
    <t>社會福利支出</t>
  </si>
  <si>
    <t>61</t>
  </si>
  <si>
    <t>　社會保險支出</t>
  </si>
  <si>
    <t>　　健保業務</t>
  </si>
  <si>
    <t>62</t>
  </si>
  <si>
    <t>　社會救助支出</t>
  </si>
  <si>
    <t>　　社會救濟</t>
  </si>
  <si>
    <t>63</t>
  </si>
  <si>
    <t>　福利服務支出</t>
  </si>
  <si>
    <t>　　社政業務</t>
  </si>
  <si>
    <t>社區發展及環境保護支出</t>
  </si>
  <si>
    <t>71</t>
  </si>
  <si>
    <t>　環境保護支出</t>
  </si>
  <si>
    <t>　　環保業務</t>
  </si>
  <si>
    <t>72</t>
  </si>
  <si>
    <t>　社區發展支出</t>
  </si>
  <si>
    <t>　　社區發展</t>
  </si>
  <si>
    <t>退休撫卹支出</t>
  </si>
  <si>
    <t>76</t>
  </si>
  <si>
    <t>　退休撫卹給付支出</t>
  </si>
  <si>
    <t>　　公務人員退休給付</t>
  </si>
  <si>
    <t>補助及其他支出</t>
  </si>
  <si>
    <t>89</t>
  </si>
  <si>
    <t>　其他支出</t>
  </si>
  <si>
    <t>　　公務人員各項補助</t>
  </si>
  <si>
    <t>90</t>
  </si>
  <si>
    <t>　　一般建築及設備</t>
  </si>
  <si>
    <t>　　其他公共工程</t>
  </si>
  <si>
    <t>　　災害準備金</t>
  </si>
  <si>
    <t>預算外庫款支出</t>
  </si>
  <si>
    <t>　　墊付款</t>
  </si>
  <si>
    <t>　　退還以前年度歲入款</t>
  </si>
  <si>
    <t>支　出　總　計</t>
  </si>
  <si>
    <t>上　月　結　存</t>
  </si>
  <si>
    <t>本　月　結　存</t>
  </si>
  <si>
    <t>未　兌　付　支　票　款</t>
  </si>
  <si>
    <t>本　月　公　庫　實　際　結　存　數</t>
  </si>
  <si>
    <t>　　　　　
資料來源：根據本鄉(鎮、市)公庫收入及支出資料編製。　　　　　　　　　　　　　　　　　　　　　　　中華民國  112 年  12  月  06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42" type="noConversion"/>
  </si>
  <si>
    <t>公 開 類</t>
  </si>
  <si>
    <t>編製機關</t>
    <phoneticPr fontId="18" type="noConversion"/>
  </si>
  <si>
    <t>臺東縣關山鎮公所農觀課</t>
    <phoneticPr fontId="18" type="noConversion"/>
  </si>
  <si>
    <t>年    報</t>
  </si>
  <si>
    <t>次年3月底前填報</t>
    <phoneticPr fontId="18" type="noConversion"/>
  </si>
  <si>
    <r>
      <t>表  號</t>
    </r>
    <r>
      <rPr>
        <sz val="12"/>
        <color rgb="FF000000"/>
        <rFont val="新細明體"/>
        <family val="1"/>
        <charset val="136"/>
      </rPr>
      <t/>
    </r>
    <phoneticPr fontId="18" type="noConversion"/>
  </si>
  <si>
    <t>1113─01─01─3</t>
    <phoneticPr fontId="18" type="noConversion"/>
  </si>
  <si>
    <t xml:space="preserve">臺東縣關山鎮農耕土地面積 </t>
    <phoneticPr fontId="30" type="noConversion"/>
  </si>
  <si>
    <t>中華民國112年</t>
    <phoneticPr fontId="18" type="noConversion"/>
  </si>
  <si>
    <t>單位：公頃</t>
    <phoneticPr fontId="30" type="noConversion"/>
  </si>
  <si>
    <t>耕作地</t>
    <phoneticPr fontId="18" type="noConversion"/>
  </si>
  <si>
    <t>總    計</t>
    <phoneticPr fontId="18" type="noConversion"/>
  </si>
  <si>
    <t>合計</t>
    <phoneticPr fontId="18" type="noConversion"/>
  </si>
  <si>
    <t>短期耕作地</t>
    <phoneticPr fontId="18" type="noConversion"/>
  </si>
  <si>
    <t>長期耕作地</t>
    <phoneticPr fontId="30" type="noConversion"/>
  </si>
  <si>
    <t>長期休閒地</t>
    <phoneticPr fontId="18" type="noConversion"/>
  </si>
  <si>
    <t>小計</t>
    <phoneticPr fontId="30" type="noConversion"/>
  </si>
  <si>
    <t>水稻</t>
    <phoneticPr fontId="18" type="noConversion"/>
  </si>
  <si>
    <t>水稻以外之短期作</t>
    <phoneticPr fontId="18" type="noConversion"/>
  </si>
  <si>
    <t>短期休閒</t>
    <phoneticPr fontId="18" type="noConversion"/>
  </si>
  <si>
    <t>填表</t>
  </si>
  <si>
    <t>審核</t>
  </si>
  <si>
    <t xml:space="preserve">  業務主管人員</t>
    <phoneticPr fontId="18" type="noConversion"/>
  </si>
  <si>
    <t xml:space="preserve">機關首長   </t>
    <phoneticPr fontId="18" type="noConversion"/>
  </si>
  <si>
    <t>中華民國112年12月15日編製</t>
    <phoneticPr fontId="30" type="noConversion"/>
  </si>
  <si>
    <t xml:space="preserve">  主辦統計人員</t>
  </si>
  <si>
    <t>資料來源：依據各鄉鎮（市區)農情調查結果編製。</t>
    <phoneticPr fontId="18" type="noConversion"/>
  </si>
  <si>
    <t>填表說明:本表編製一式三份，一份自存、一份送主計室、一份送臺東縣政府農業處。</t>
    <phoneticPr fontId="18" type="noConversion"/>
  </si>
  <si>
    <t xml:space="preserve"> 公　開　類 </t>
  </si>
  <si>
    <t>臺東縣關山鎮公所清潔隊</t>
    <phoneticPr fontId="18" type="noConversion"/>
  </si>
  <si>
    <t xml:space="preserve"> 月　　　報 </t>
    <phoneticPr fontId="30" type="noConversion"/>
  </si>
  <si>
    <t xml:space="preserve">期間終了15日內編報 </t>
    <phoneticPr fontId="30" type="noConversion"/>
  </si>
  <si>
    <t>表　　號</t>
    <phoneticPr fontId="18" type="noConversion"/>
  </si>
  <si>
    <t>1135-01-03-3</t>
    <phoneticPr fontId="18" type="noConversion"/>
  </si>
  <si>
    <r>
      <t xml:space="preserve"> 臺東縣關山鎮</t>
    </r>
    <r>
      <rPr>
        <b/>
        <sz val="26"/>
        <color indexed="10"/>
        <rFont val="標楷體"/>
        <family val="4"/>
        <charset val="136"/>
      </rPr>
      <t>一般垃圾及廚餘</t>
    </r>
    <r>
      <rPr>
        <b/>
        <sz val="26"/>
        <rFont val="標楷體"/>
        <family val="4"/>
        <charset val="136"/>
      </rPr>
      <t>清理狀況</t>
    </r>
    <phoneticPr fontId="30" type="noConversion"/>
  </si>
  <si>
    <r>
      <t xml:space="preserve"> 中華民國　112　年　11　月                           </t>
    </r>
    <r>
      <rPr>
        <sz val="12"/>
        <rFont val="標楷體"/>
        <family val="4"/>
        <charset val="136"/>
      </rPr>
      <t>單位：公噸</t>
    </r>
    <phoneticPr fontId="30" type="noConversion"/>
  </si>
  <si>
    <t>項  目  別</t>
    <phoneticPr fontId="18" type="noConversion"/>
  </si>
  <si>
    <t>一般垃圾</t>
    <phoneticPr fontId="18" type="noConversion"/>
  </si>
  <si>
    <t>廚　　餘</t>
    <phoneticPr fontId="18" type="noConversion"/>
  </si>
  <si>
    <t>事業員工
生活垃圾</t>
    <phoneticPr fontId="18" type="noConversion"/>
  </si>
  <si>
    <t>非例行性
排出垃圾</t>
    <phoneticPr fontId="30" type="noConversion"/>
  </si>
  <si>
    <t>產生量</t>
    <phoneticPr fontId="18" type="noConversion"/>
  </si>
  <si>
    <r>
      <rPr>
        <sz val="14"/>
        <color indexed="10"/>
        <rFont val="標楷體"/>
        <family val="4"/>
        <charset val="136"/>
      </rPr>
      <t>總</t>
    </r>
    <r>
      <rPr>
        <sz val="14"/>
        <rFont val="標楷體"/>
        <family val="4"/>
        <charset val="136"/>
      </rPr>
      <t>計</t>
    </r>
    <phoneticPr fontId="18" type="noConversion"/>
  </si>
  <si>
    <t>環保單位自行清運</t>
    <phoneticPr fontId="30" type="noConversion"/>
  </si>
  <si>
    <t>環保單位委託清運</t>
    <phoneticPr fontId="18" type="noConversion"/>
  </si>
  <si>
    <t>公私處所自行或委託清運</t>
    <phoneticPr fontId="30" type="noConversion"/>
  </si>
  <si>
    <t>處理量</t>
    <phoneticPr fontId="18" type="noConversion"/>
  </si>
  <si>
    <t>　　本月產生垃圾</t>
    <phoneticPr fontId="18" type="noConversion"/>
  </si>
  <si>
    <t>　　過去暫存垃圾</t>
    <phoneticPr fontId="18" type="noConversion"/>
  </si>
  <si>
    <t>焚化</t>
    <phoneticPr fontId="30" type="noConversion"/>
  </si>
  <si>
    <t>計</t>
    <phoneticPr fontId="18" type="noConversion"/>
  </si>
  <si>
    <t>本月產生垃圾</t>
    <phoneticPr fontId="18" type="noConversion"/>
  </si>
  <si>
    <t>過去暫存垃圾</t>
    <phoneticPr fontId="18" type="noConversion"/>
  </si>
  <si>
    <t>衛生掩埋</t>
    <phoneticPr fontId="30" type="noConversion"/>
  </si>
  <si>
    <t>回收再利用</t>
    <phoneticPr fontId="30" type="noConversion"/>
  </si>
  <si>
    <t>堆  肥</t>
    <phoneticPr fontId="18" type="noConversion"/>
  </si>
  <si>
    <t>養  豬</t>
    <phoneticPr fontId="18" type="noConversion"/>
  </si>
  <si>
    <t>其他廚餘再利用</t>
    <phoneticPr fontId="18" type="noConversion"/>
  </si>
  <si>
    <t>其他</t>
    <phoneticPr fontId="30" type="noConversion"/>
  </si>
  <si>
    <t xml:space="preserve">本月新增暫存量                    </t>
    <phoneticPr fontId="18" type="noConversion"/>
  </si>
  <si>
    <t>(暫存於關山鎮掩埋場)</t>
    <phoneticPr fontId="18" type="noConversion"/>
  </si>
  <si>
    <t>中華民國 112 年 12月 06 日編製</t>
    <phoneticPr fontId="18" type="noConversion"/>
  </si>
  <si>
    <r>
      <t>資料來源：依據本所提報之</t>
    </r>
    <r>
      <rPr>
        <sz val="11"/>
        <color rgb="FFFF0000"/>
        <rFont val="標楷體"/>
        <family val="4"/>
        <charset val="136"/>
      </rPr>
      <t>一般垃圾及廚餘</t>
    </r>
    <r>
      <rPr>
        <sz val="11"/>
        <color rgb="FF000000"/>
        <rFont val="標楷體"/>
        <family val="4"/>
        <charset val="136"/>
      </rPr>
      <t>清理狀況資料彙總編製。</t>
    </r>
  </si>
  <si>
    <t>填表說明：本表編製1式3份，於完成會核程序並經機關長官核章後，1份送會計單位，1份自存，1份送臺東縣環境保護局。</t>
  </si>
  <si>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18" type="noConversion"/>
  </si>
  <si>
    <r>
      <t>年</t>
    </r>
    <r>
      <rPr>
        <sz val="12"/>
        <rFont val="Times New Roman"/>
        <family val="1"/>
      </rPr>
      <t xml:space="preserve">            </t>
    </r>
    <r>
      <rPr>
        <sz val="12"/>
        <rFont val="標楷體"/>
        <family val="4"/>
        <charset val="136"/>
      </rPr>
      <t>報</t>
    </r>
    <phoneticPr fontId="18" type="noConversion"/>
  </si>
  <si>
    <r>
      <t>表</t>
    </r>
    <r>
      <rPr>
        <sz val="12"/>
        <rFont val="Times New Roman"/>
        <family val="1"/>
      </rPr>
      <t xml:space="preserve">        </t>
    </r>
    <r>
      <rPr>
        <sz val="12"/>
        <rFont val="標楷體"/>
        <family val="4"/>
        <charset val="136"/>
      </rPr>
      <t>號</t>
    </r>
    <phoneticPr fontId="18" type="noConversion"/>
  </si>
  <si>
    <r>
      <t>2224</t>
    </r>
    <r>
      <rPr>
        <sz val="12"/>
        <rFont val="細明體"/>
        <family val="3"/>
        <charset val="136"/>
      </rPr>
      <t>－</t>
    </r>
    <r>
      <rPr>
        <sz val="12"/>
        <rFont val="Times New Roman"/>
        <family val="1"/>
      </rPr>
      <t>01</t>
    </r>
    <r>
      <rPr>
        <sz val="12"/>
        <rFont val="細明體"/>
        <family val="3"/>
        <charset val="136"/>
      </rPr>
      <t>－</t>
    </r>
    <r>
      <rPr>
        <sz val="12"/>
        <rFont val="Times New Roman"/>
        <family val="1"/>
      </rPr>
      <t>01</t>
    </r>
    <r>
      <rPr>
        <sz val="12"/>
        <rFont val="細明體"/>
        <family val="3"/>
        <charset val="136"/>
      </rPr>
      <t>─</t>
    </r>
    <r>
      <rPr>
        <sz val="12"/>
        <rFont val="Times New Roman"/>
        <family val="1"/>
      </rPr>
      <t>3</t>
    </r>
    <phoneticPr fontId="18" type="noConversion"/>
  </si>
  <si>
    <r>
      <t>臺東縣關山鎮</t>
    </r>
    <r>
      <rPr>
        <b/>
        <sz val="14"/>
        <rFont val="標楷體"/>
        <family val="4"/>
        <charset val="136"/>
      </rPr>
      <t>有效農機使用證之農機數量</t>
    </r>
    <phoneticPr fontId="30" type="noConversion"/>
  </si>
  <si>
    <r>
      <t>中華民國</t>
    </r>
    <r>
      <rPr>
        <sz val="12"/>
        <rFont val="Times New Roman"/>
        <family val="1"/>
      </rPr>
      <t>112</t>
    </r>
    <r>
      <rPr>
        <sz val="12"/>
        <rFont val="標楷體"/>
        <family val="4"/>
        <charset val="136"/>
      </rPr>
      <t>年底</t>
    </r>
    <phoneticPr fontId="18" type="noConversion"/>
  </si>
  <si>
    <t>單位：台</t>
    <phoneticPr fontId="18" type="noConversion"/>
  </si>
  <si>
    <t>項別</t>
    <phoneticPr fontId="18" type="noConversion"/>
  </si>
  <si>
    <t>耕耘機</t>
    <phoneticPr fontId="30" type="noConversion"/>
  </si>
  <si>
    <t>曳引機</t>
    <phoneticPr fontId="30" type="noConversion"/>
  </si>
  <si>
    <t>插秧機</t>
    <phoneticPr fontId="30" type="noConversion"/>
  </si>
  <si>
    <t>動力中耕管理機</t>
    <phoneticPr fontId="30" type="noConversion"/>
  </si>
  <si>
    <t>動力割草機</t>
    <phoneticPr fontId="30" type="noConversion"/>
  </si>
  <si>
    <t>背負式
（動力噴霧機、施肥機）</t>
    <phoneticPr fontId="30" type="noConversion"/>
  </si>
  <si>
    <t>定置式動力噴霧機</t>
    <phoneticPr fontId="30" type="noConversion"/>
  </si>
  <si>
    <t>……等其他機型</t>
    <phoneticPr fontId="30" type="noConversion"/>
  </si>
  <si>
    <t>中華民國113年01月02日編製</t>
    <phoneticPr fontId="18" type="noConversion"/>
  </si>
  <si>
    <t>資料來源：依據本縣(市)農機證照及農機用油管理資訊系統登載之有效農機量統計結果編製。</t>
    <phoneticPr fontId="18" type="noConversion"/>
  </si>
  <si>
    <r>
      <t xml:space="preserve"> 中華民國　112　年　12　月                           </t>
    </r>
    <r>
      <rPr>
        <sz val="12"/>
        <rFont val="標楷體"/>
        <family val="4"/>
        <charset val="136"/>
      </rPr>
      <t>單位：公噸</t>
    </r>
    <phoneticPr fontId="30" type="noConversion"/>
  </si>
  <si>
    <t>中華民國 113 年  01 月 08 日編製</t>
    <phoneticPr fontId="18" type="noConversion"/>
  </si>
  <si>
    <r>
      <t>資料來源：依據本所提報之</t>
    </r>
    <r>
      <rPr>
        <sz val="11"/>
        <color indexed="10"/>
        <rFont val="標楷體"/>
        <family val="4"/>
        <charset val="136"/>
      </rPr>
      <t>一般垃圾及廚餘</t>
    </r>
    <r>
      <rPr>
        <sz val="11"/>
        <rFont val="標楷體"/>
        <family val="4"/>
        <charset val="136"/>
      </rPr>
      <t>清理狀況資料彙總編製。</t>
    </r>
    <phoneticPr fontId="18" type="noConversion"/>
  </si>
  <si>
    <t>填表說明：本表編製1式3份，於完成會核程序並經機關長官核章後，1份送會計單位，1份自存，1份送臺東縣環境保護局。</t>
    <phoneticPr fontId="18" type="noConversion"/>
  </si>
  <si>
    <t xml:space="preserve">                臺東縣 關山鎮 公所執行機關資源回收成果報告月報表(109.01修正)</t>
    <phoneticPr fontId="18" type="noConversion"/>
  </si>
  <si>
    <r>
      <t>中華民國</t>
    </r>
    <r>
      <rPr>
        <sz val="20"/>
        <rFont val="Times New Roman"/>
        <family val="1"/>
      </rPr>
      <t xml:space="preserve">  112   </t>
    </r>
    <r>
      <rPr>
        <sz val="20"/>
        <rFont val="標楷體"/>
        <family val="4"/>
        <charset val="136"/>
      </rPr>
      <t>年</t>
    </r>
    <r>
      <rPr>
        <sz val="20"/>
        <rFont val="Times New Roman"/>
        <family val="1"/>
      </rPr>
      <t xml:space="preserve">  11  </t>
    </r>
    <r>
      <rPr>
        <sz val="20"/>
        <rFont val="標楷體"/>
        <family val="4"/>
        <charset val="136"/>
      </rPr>
      <t>月</t>
    </r>
    <phoneticPr fontId="24" type="noConversion"/>
  </si>
  <si>
    <t>單位：公斤</t>
    <phoneticPr fontId="18" type="noConversion"/>
  </si>
  <si>
    <t>第一頁</t>
    <phoneticPr fontId="42" type="noConversion"/>
  </si>
  <si>
    <t>回收單位別</t>
  </si>
  <si>
    <t>總　　計</t>
  </si>
  <si>
    <t>紙 類</t>
  </si>
  <si>
    <t>紙容器</t>
  </si>
  <si>
    <t>鋁箔包</t>
  </si>
  <si>
    <t>鋁容器</t>
  </si>
  <si>
    <t>鐵容器</t>
  </si>
  <si>
    <t>其他金屬製品</t>
  </si>
  <si>
    <t>塑膠
容器</t>
    <phoneticPr fontId="42" type="noConversion"/>
  </si>
  <si>
    <t>包裝用發泡塑膠</t>
  </si>
  <si>
    <t>其他塑膠
製品</t>
    <phoneticPr fontId="42" type="noConversion"/>
  </si>
  <si>
    <t>輪 胎</t>
  </si>
  <si>
    <t>玻璃
容器
-透明</t>
    <phoneticPr fontId="42" type="noConversion"/>
  </si>
  <si>
    <t>玻璃
容器
-褐色</t>
    <phoneticPr fontId="42" type="noConversion"/>
  </si>
  <si>
    <t>玻璃
容器
-綠色</t>
    <phoneticPr fontId="42" type="noConversion"/>
  </si>
  <si>
    <r>
      <t xml:space="preserve">玻璃容器
-雜色
</t>
    </r>
    <r>
      <rPr>
        <sz val="12"/>
        <color rgb="FF333333"/>
        <rFont val="標楷體"/>
        <family val="4"/>
        <charset val="136"/>
      </rPr>
      <t>(不分色)</t>
    </r>
    <phoneticPr fontId="42" type="noConversion"/>
  </si>
  <si>
    <t>其他玻璃製品</t>
  </si>
  <si>
    <t>照明
光源</t>
    <phoneticPr fontId="42" type="noConversion"/>
  </si>
  <si>
    <t>乾電池</t>
  </si>
  <si>
    <t>鉛蓄
電池</t>
    <phoneticPr fontId="42" type="noConversion"/>
  </si>
  <si>
    <t>家 電</t>
  </si>
  <si>
    <t>資訊物品</t>
  </si>
  <si>
    <t>光碟片</t>
  </si>
  <si>
    <t>行動
電話
(含充
電器)</t>
    <phoneticPr fontId="42" type="noConversion"/>
  </si>
  <si>
    <t>農藥容器及特殊環境用藥容器</t>
  </si>
  <si>
    <t>舊衣類</t>
  </si>
  <si>
    <t>食用油</t>
  </si>
  <si>
    <t>廢塑
膠袋</t>
    <phoneticPr fontId="42" type="noConversion"/>
  </si>
  <si>
    <t>其 他</t>
  </si>
  <si>
    <t>塑膠容器
小計</t>
    <phoneticPr fontId="42" type="noConversion"/>
  </si>
  <si>
    <t>塑膠容器</t>
    <phoneticPr fontId="42" type="noConversion"/>
  </si>
  <si>
    <t>寶特瓶</t>
    <phoneticPr fontId="42" type="noConversion"/>
  </si>
  <si>
    <t>PS
容器</t>
    <phoneticPr fontId="42" type="noConversion"/>
  </si>
  <si>
    <t>PLA
容器</t>
    <phoneticPr fontId="42" type="noConversion"/>
  </si>
  <si>
    <t>電風扇
(台)</t>
    <phoneticPr fontId="42" type="noConversion"/>
  </si>
  <si>
    <t>電冰箱
(台)</t>
    <phoneticPr fontId="42" type="noConversion"/>
  </si>
  <si>
    <t>電視機
(台)</t>
    <phoneticPr fontId="42" type="noConversion"/>
  </si>
  <si>
    <t>洗衣機
(台)</t>
    <phoneticPr fontId="42" type="noConversion"/>
  </si>
  <si>
    <t>冷暖氣機
(台)</t>
    <phoneticPr fontId="42" type="noConversion"/>
  </si>
  <si>
    <t>筆電
平板
(台)</t>
    <phoneticPr fontId="42" type="noConversion"/>
  </si>
  <si>
    <t>鍵盤
(台)</t>
    <phoneticPr fontId="42" type="noConversion"/>
  </si>
  <si>
    <t>主機
(台)</t>
    <phoneticPr fontId="42" type="noConversion"/>
  </si>
  <si>
    <t>顯示器(台)</t>
    <phoneticPr fontId="42" type="noConversion"/>
  </si>
  <si>
    <t>資訊
物品</t>
    <phoneticPr fontId="42" type="noConversion"/>
  </si>
  <si>
    <t>總　　計</t>
    <phoneticPr fontId="18" type="noConversion"/>
  </si>
  <si>
    <t>清潔隊小計</t>
    <phoneticPr fontId="18" type="noConversion"/>
  </si>
  <si>
    <t>清潔隊自行回收量</t>
    <phoneticPr fontId="18" type="noConversion"/>
  </si>
  <si>
    <t>列冊個體業者回收量</t>
  </si>
  <si>
    <t>社區小計</t>
    <phoneticPr fontId="18" type="noConversion"/>
  </si>
  <si>
    <t>(社區)</t>
    <phoneticPr fontId="18" type="noConversion"/>
  </si>
  <si>
    <t>里瓏資收站</t>
    <phoneticPr fontId="18" type="noConversion"/>
  </si>
  <si>
    <t>新福資收站</t>
    <phoneticPr fontId="18" type="noConversion"/>
  </si>
  <si>
    <t>電光資收站</t>
    <phoneticPr fontId="18" type="noConversion"/>
  </si>
  <si>
    <t>學校小計</t>
    <phoneticPr fontId="18" type="noConversion"/>
  </si>
  <si>
    <t>關山工商</t>
    <phoneticPr fontId="42" type="noConversion"/>
  </si>
  <si>
    <t>關山國中</t>
    <phoneticPr fontId="42" type="noConversion"/>
  </si>
  <si>
    <t>德高</t>
    <phoneticPr fontId="42" type="noConversion"/>
  </si>
  <si>
    <t>機關團體小計</t>
    <phoneticPr fontId="18" type="noConversion"/>
  </si>
  <si>
    <t>機關團體</t>
  </si>
  <si>
    <t>填表說明：1.本表編製一式三份，一份自存，一份會計單位，一份送本縣(市)政府環境保護局。
　　　　　2.本表於期間終了十日內編製。
　　　　　3.機關團體不含回收商。社區、學校及機關團體之回收量，如交由清潔隊回收者計入清潔隊之回收量，如交由慈善團體者計入慈善團體之回收量，並不得重複計算。
　　　　　4.本表皆以公斤為單位，若無法得其實際重量，折算標準如下：
　　　　　 (1)寶特瓶24.8支以一公斤計。
　　　　　 (2)輪胎：腳踏車胎一條以0.6公斤計；機車胎一條以3公斤計；轎車胎一條以8公斤計；小貨車胎一條以35公斤計；卡車胎一條以60公斤計。
　　　    　 (3)電子電器：電視機一台以25公斤計；冰箱一台以50公斤計；冷暖氣機一台以60公斤計；洗衣機一台以40公斤計；電風扇一台以2公斤計，其餘家電以一台約40公斤計。
　　　    　 (4)資訊物品：桌上型主機一台以12公斤計；監視器、顯示器一台以12公斤計；筆記型電腦一台以4公斤計；印表機一台以8.5公斤計；廢鍵盤一台以0.5公斤計。
　　　    　 (5)鉛蓄電池一個以17公斤計。</t>
    <phoneticPr fontId="18" type="noConversion"/>
  </si>
  <si>
    <t>中華民國  112  年 12 月 06 日 編製</t>
    <phoneticPr fontId="18" type="noConversion"/>
  </si>
  <si>
    <t>聯絡電話：089-810562</t>
    <phoneticPr fontId="24" type="noConversion"/>
  </si>
  <si>
    <r>
      <t>中華民國</t>
    </r>
    <r>
      <rPr>
        <sz val="20"/>
        <rFont val="Times New Roman"/>
        <family val="1"/>
      </rPr>
      <t xml:space="preserve">  112   </t>
    </r>
    <r>
      <rPr>
        <sz val="20"/>
        <rFont val="標楷體"/>
        <family val="4"/>
        <charset val="136"/>
      </rPr>
      <t>年</t>
    </r>
    <r>
      <rPr>
        <sz val="20"/>
        <rFont val="Times New Roman"/>
        <family val="1"/>
      </rPr>
      <t xml:space="preserve">  12  </t>
    </r>
    <r>
      <rPr>
        <sz val="20"/>
        <rFont val="標楷體"/>
        <family val="4"/>
        <charset val="136"/>
      </rPr>
      <t>月</t>
    </r>
    <phoneticPr fontId="24" type="noConversion"/>
  </si>
  <si>
    <t>中華民國  113  年 01 月 08 日 編製</t>
    <phoneticPr fontId="18" type="noConversion"/>
  </si>
  <si>
    <t>公開類</t>
    <phoneticPr fontId="18" type="noConversion"/>
  </si>
  <si>
    <t>關山鎮公所民政課</t>
    <phoneticPr fontId="18" type="noConversion"/>
  </si>
  <si>
    <t>年報</t>
    <phoneticPr fontId="56" type="noConversion"/>
  </si>
  <si>
    <t>次年1月底前編報</t>
    <phoneticPr fontId="30" type="noConversion"/>
  </si>
  <si>
    <t>表號</t>
    <phoneticPr fontId="18" type="noConversion"/>
  </si>
  <si>
    <t>3311-04-01-3</t>
    <phoneticPr fontId="18" type="noConversion"/>
  </si>
  <si>
    <r>
      <t>臺東縣關山鎮</t>
    </r>
    <r>
      <rPr>
        <sz val="16"/>
        <rFont val="標楷體"/>
        <family val="4"/>
        <charset val="136"/>
      </rPr>
      <t>辦理調解業務概況</t>
    </r>
    <phoneticPr fontId="30" type="noConversion"/>
  </si>
  <si>
    <r>
      <t>臺東縣關山鎮</t>
    </r>
    <r>
      <rPr>
        <sz val="16"/>
        <rFont val="標楷體"/>
        <family val="4"/>
        <charset val="136"/>
      </rPr>
      <t>辦理調解業務概況</t>
    </r>
    <r>
      <rPr>
        <sz val="16"/>
        <rFont val="Times New Roman"/>
        <family val="1"/>
      </rPr>
      <t>(</t>
    </r>
    <r>
      <rPr>
        <sz val="16"/>
        <rFont val="標楷體"/>
        <family val="4"/>
        <charset val="136"/>
      </rPr>
      <t>續</t>
    </r>
    <r>
      <rPr>
        <sz val="16"/>
        <rFont val="Times New Roman"/>
        <family val="1"/>
      </rPr>
      <t>)</t>
    </r>
    <phoneticPr fontId="30" type="noConversion"/>
  </si>
  <si>
    <t xml:space="preserve">             中華民國   　112   年</t>
    <phoneticPr fontId="18" type="noConversion"/>
  </si>
  <si>
    <t>單位：件</t>
    <phoneticPr fontId="18" type="noConversion"/>
  </si>
  <si>
    <t xml:space="preserve">            中華民國   112　   年</t>
    <phoneticPr fontId="18" type="noConversion"/>
  </si>
  <si>
    <t>鄉鎮市
別</t>
    <phoneticPr fontId="18" type="noConversion"/>
  </si>
  <si>
    <r>
      <t>結案件數總計</t>
    </r>
    <r>
      <rPr>
        <sz val="12"/>
        <rFont val="Times New Roman"/>
        <family val="1"/>
      </rPr>
      <t xml:space="preserve">  </t>
    </r>
    <phoneticPr fontId="56" type="noConversion"/>
  </si>
  <si>
    <r>
      <t>民事結案件數</t>
    </r>
    <r>
      <rPr>
        <sz val="12"/>
        <rFont val="Times New Roman"/>
        <family val="1"/>
      </rPr>
      <t xml:space="preserve"> </t>
    </r>
    <phoneticPr fontId="18" type="noConversion"/>
  </si>
  <si>
    <r>
      <t>刑事結案件數</t>
    </r>
    <r>
      <rPr>
        <sz val="12"/>
        <rFont val="Times New Roman"/>
        <family val="1"/>
      </rPr>
      <t xml:space="preserve">    </t>
    </r>
    <phoneticPr fontId="18" type="noConversion"/>
  </si>
  <si>
    <t>年底正在調解中未結案件數</t>
    <phoneticPr fontId="18" type="noConversion"/>
  </si>
  <si>
    <t>債權、債務</t>
    <phoneticPr fontId="18" type="noConversion"/>
  </si>
  <si>
    <t>物權</t>
    <phoneticPr fontId="18" type="noConversion"/>
  </si>
  <si>
    <t>親屬</t>
    <phoneticPr fontId="18" type="noConversion"/>
  </si>
  <si>
    <t>繼承</t>
    <phoneticPr fontId="18" type="noConversion"/>
  </si>
  <si>
    <t>商事</t>
    <phoneticPr fontId="18" type="noConversion"/>
  </si>
  <si>
    <t>營建工程</t>
    <phoneticPr fontId="18" type="noConversion"/>
  </si>
  <si>
    <t>其他</t>
    <phoneticPr fontId="18" type="noConversion"/>
  </si>
  <si>
    <t>妨害風化</t>
    <phoneticPr fontId="18" type="noConversion"/>
  </si>
  <si>
    <t>妨害婚姻及家庭</t>
    <phoneticPr fontId="18" type="noConversion"/>
  </si>
  <si>
    <t>傷害</t>
    <phoneticPr fontId="18" type="noConversion"/>
  </si>
  <si>
    <t>妨害自由名譽信用及秘密</t>
    <phoneticPr fontId="18" type="noConversion"/>
  </si>
  <si>
    <t>竊盜及侵占詐欺</t>
    <phoneticPr fontId="18" type="noConversion"/>
  </si>
  <si>
    <t>毀棄損壞</t>
    <phoneticPr fontId="18" type="noConversion"/>
  </si>
  <si>
    <r>
      <t>合</t>
    </r>
    <r>
      <rPr>
        <sz val="12"/>
        <rFont val="標楷體"/>
        <family val="4"/>
        <charset val="136"/>
      </rPr>
      <t>計</t>
    </r>
    <phoneticPr fontId="18" type="noConversion"/>
  </si>
  <si>
    <t>成立</t>
    <phoneticPr fontId="18" type="noConversion"/>
  </si>
  <si>
    <t>不成立</t>
    <phoneticPr fontId="18" type="noConversion"/>
  </si>
  <si>
    <t>關山鎮</t>
    <phoneticPr fontId="18" type="noConversion"/>
  </si>
  <si>
    <t>備  註</t>
    <phoneticPr fontId="18" type="noConversion"/>
  </si>
  <si>
    <t>資料來源：依據本所業務登記資料彙編。</t>
    <phoneticPr fontId="30" type="noConversion"/>
  </si>
  <si>
    <t>中華民國113年01月11日編製</t>
    <phoneticPr fontId="18" type="noConversion"/>
  </si>
  <si>
    <t xml:space="preserve">填表說明：本表編製三份，一份送臺東縣政府民政處，一份送主計室，一份自存。 </t>
    <phoneticPr fontId="18" type="noConversion"/>
  </si>
  <si>
    <t>公　開　類</t>
    <phoneticPr fontId="18" type="noConversion"/>
  </si>
  <si>
    <r>
      <t>關山鎮</t>
    </r>
    <r>
      <rPr>
        <sz val="12"/>
        <rFont val="標楷體"/>
        <family val="4"/>
        <charset val="136"/>
      </rPr>
      <t>公所民政課</t>
    </r>
    <phoneticPr fontId="18" type="noConversion"/>
  </si>
  <si>
    <r>
      <t>年</t>
    </r>
    <r>
      <rPr>
        <sz val="12"/>
        <rFont val="Times New Roman"/>
        <family val="1"/>
      </rPr>
      <t xml:space="preserve">            </t>
    </r>
    <r>
      <rPr>
        <sz val="12"/>
        <rFont val="標楷體"/>
        <family val="4"/>
        <charset val="136"/>
      </rPr>
      <t>報</t>
    </r>
    <phoneticPr fontId="56" type="noConversion"/>
  </si>
  <si>
    <t>3311-04-02-3</t>
    <phoneticPr fontId="18" type="noConversion"/>
  </si>
  <si>
    <t>臺東縣關山鎮調解委員會組織概況</t>
    <phoneticPr fontId="18" type="noConversion"/>
  </si>
  <si>
    <t>中華民國112年</t>
    <phoneticPr fontId="44" type="noConversion"/>
  </si>
  <si>
    <t>區域別</t>
    <phoneticPr fontId="18" type="noConversion"/>
  </si>
  <si>
    <t>鄉鎮市區數</t>
    <phoneticPr fontId="18" type="noConversion"/>
  </si>
  <si>
    <t>委員總人數</t>
    <phoneticPr fontId="56" type="noConversion"/>
  </si>
  <si>
    <t>性別</t>
    <phoneticPr fontId="18" type="noConversion"/>
  </si>
  <si>
    <t>年齡</t>
    <phoneticPr fontId="18" type="noConversion"/>
  </si>
  <si>
    <t>教育程度</t>
    <phoneticPr fontId="18" type="noConversion"/>
  </si>
  <si>
    <t>行業</t>
    <phoneticPr fontId="18" type="noConversion"/>
  </si>
  <si>
    <t>服務公職</t>
    <phoneticPr fontId="18" type="noConversion"/>
  </si>
  <si>
    <t>委員年資</t>
    <phoneticPr fontId="18" type="noConversion"/>
  </si>
  <si>
    <t>男</t>
    <phoneticPr fontId="18" type="noConversion"/>
  </si>
  <si>
    <t>女</t>
    <phoneticPr fontId="18" type="noConversion"/>
  </si>
  <si>
    <t>未滿40歲</t>
    <phoneticPr fontId="18" type="noConversion"/>
  </si>
  <si>
    <t>40-50歲未滿</t>
    <phoneticPr fontId="18" type="noConversion"/>
  </si>
  <si>
    <t>50-60歲未滿</t>
    <phoneticPr fontId="18" type="noConversion"/>
  </si>
  <si>
    <t>60歲以上</t>
    <phoneticPr fontId="18" type="noConversion"/>
  </si>
  <si>
    <t>大專以上</t>
    <phoneticPr fontId="18" type="noConversion"/>
  </si>
  <si>
    <r>
      <t>高中</t>
    </r>
    <r>
      <rPr>
        <sz val="12"/>
        <rFont val="Times New Roman"/>
        <family val="1"/>
      </rPr>
      <t>(</t>
    </r>
    <r>
      <rPr>
        <sz val="12"/>
        <rFont val="標楷體"/>
        <family val="4"/>
        <charset val="136"/>
      </rPr>
      <t>職</t>
    </r>
    <r>
      <rPr>
        <sz val="12"/>
        <rFont val="Times New Roman"/>
        <family val="1"/>
      </rPr>
      <t>)</t>
    </r>
    <phoneticPr fontId="18" type="noConversion"/>
  </si>
  <si>
    <t>國中</t>
    <phoneticPr fontId="18" type="noConversion"/>
  </si>
  <si>
    <t>國小</t>
    <phoneticPr fontId="18" type="noConversion"/>
  </si>
  <si>
    <t>農、林、漁、牧、狩獵業</t>
    <phoneticPr fontId="18" type="noConversion"/>
  </si>
  <si>
    <t>製造業、水電、燃氣業及營造業</t>
    <phoneticPr fontId="18" type="noConversion"/>
  </si>
  <si>
    <t>商業</t>
    <phoneticPr fontId="18" type="noConversion"/>
  </si>
  <si>
    <t>服務業及其他</t>
    <phoneticPr fontId="18" type="noConversion"/>
  </si>
  <si>
    <t>現任民意代表</t>
    <phoneticPr fontId="18" type="noConversion"/>
  </si>
  <si>
    <t>曾任公職</t>
    <phoneticPr fontId="18" type="noConversion"/>
  </si>
  <si>
    <t>未曾任公職</t>
    <phoneticPr fontId="18" type="noConversion"/>
  </si>
  <si>
    <t>未滿4年</t>
    <phoneticPr fontId="18" type="noConversion"/>
  </si>
  <si>
    <t>4-未滿8年</t>
    <phoneticPr fontId="18" type="noConversion"/>
  </si>
  <si>
    <t>8-未滿16年</t>
    <phoneticPr fontId="18" type="noConversion"/>
  </si>
  <si>
    <r>
      <t>16</t>
    </r>
    <r>
      <rPr>
        <sz val="12"/>
        <rFont val="標楷體"/>
        <family val="4"/>
        <charset val="136"/>
      </rPr>
      <t>年以上</t>
    </r>
    <phoneticPr fontId="18" type="noConversion"/>
  </si>
  <si>
    <t>總計</t>
    <phoneticPr fontId="18" type="noConversion"/>
  </si>
  <si>
    <t>填表說明：本表編製三份，一份送臺東縣政府民政處，一份送主計室，一份自存。</t>
    <phoneticPr fontId="18" type="noConversion"/>
  </si>
  <si>
    <t>編製機關</t>
    <phoneticPr fontId="30" type="noConversion"/>
  </si>
  <si>
    <t>關山鎮公所民政課</t>
    <phoneticPr fontId="30" type="noConversion"/>
  </si>
  <si>
    <t>表號</t>
    <phoneticPr fontId="30" type="noConversion"/>
  </si>
  <si>
    <t>3311-04-03-3</t>
    <phoneticPr fontId="30" type="noConversion"/>
  </si>
  <si>
    <r>
      <t>臺東縣關山鎮</t>
    </r>
    <r>
      <rPr>
        <sz val="16"/>
        <rFont val="標楷體"/>
        <family val="4"/>
        <charset val="136"/>
      </rPr>
      <t>辦理調解方式概況</t>
    </r>
    <phoneticPr fontId="30" type="noConversion"/>
  </si>
  <si>
    <t>　中華民國112年</t>
    <phoneticPr fontId="30" type="noConversion"/>
  </si>
  <si>
    <t>單位：件;％</t>
    <phoneticPr fontId="30" type="noConversion"/>
  </si>
  <si>
    <t>鄉鎮市別</t>
    <phoneticPr fontId="30" type="noConversion"/>
  </si>
  <si>
    <t>調　　　　解　　　　方　　　　式</t>
    <phoneticPr fontId="30" type="noConversion"/>
  </si>
  <si>
    <t>協　同　調　解</t>
    <phoneticPr fontId="30" type="noConversion"/>
  </si>
  <si>
    <t>合　　計</t>
    <phoneticPr fontId="30"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</si>
  <si>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集</t>
    </r>
    <r>
      <rPr>
        <sz val="12"/>
        <rFont val="Times New Roman"/>
        <family val="1"/>
      </rPr>
      <t xml:space="preserve"> </t>
    </r>
    <r>
      <rPr>
        <sz val="12"/>
        <rFont val="標楷體"/>
        <family val="4"/>
        <charset val="136"/>
      </rPr>
      <t>體</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會</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30"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</si>
  <si>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獨</t>
    </r>
    <r>
      <rPr>
        <sz val="12"/>
        <rFont val="Times New Roman"/>
        <family val="1"/>
      </rPr>
      <t xml:space="preserve"> </t>
    </r>
    <r>
      <rPr>
        <sz val="12"/>
        <rFont val="標楷體"/>
        <family val="4"/>
        <charset val="136"/>
      </rPr>
      <t>任</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30" type="noConversion"/>
  </si>
  <si>
    <t>計</t>
    <phoneticPr fontId="30" type="noConversion"/>
  </si>
  <si>
    <t>成立</t>
    <phoneticPr fontId="30" type="noConversion"/>
  </si>
  <si>
    <t>不成立</t>
  </si>
  <si>
    <r>
      <t xml:space="preserve">成立比率
</t>
    </r>
    <r>
      <rPr>
        <sz val="12"/>
        <rFont val="Times New Roman"/>
        <family val="1"/>
      </rPr>
      <t>(%)</t>
    </r>
    <phoneticPr fontId="30" type="noConversion"/>
  </si>
  <si>
    <t>關山鎮</t>
    <phoneticPr fontId="30" type="noConversion"/>
  </si>
  <si>
    <t xml:space="preserve">填表說明：1.本表編製三份，一份送臺東縣政府民政處，一份送主計室，一份自存。 </t>
    <phoneticPr fontId="18" type="noConversion"/>
  </si>
  <si>
    <r>
      <t xml:space="preserve">          </t>
    </r>
    <r>
      <rPr>
        <u/>
        <sz val="12"/>
        <rFont val="標楷體"/>
        <family val="4"/>
        <charset val="136"/>
      </rPr>
      <t>2.本表調解方式合計欄應與「3311-04-01-3辦理調解業務概況」之結案件數總計相符。</t>
    </r>
    <phoneticPr fontId="30" type="noConversion"/>
  </si>
  <si>
    <t>公 開 類</t>
    <phoneticPr fontId="91" type="noConversion"/>
  </si>
  <si>
    <t>編製機關</t>
    <phoneticPr fontId="91" type="noConversion"/>
  </si>
  <si>
    <t>關山鎮公所清潔隊</t>
    <phoneticPr fontId="35" type="noConversion"/>
  </si>
  <si>
    <t>半 年 報</t>
    <phoneticPr fontId="18" type="noConversion"/>
  </si>
  <si>
    <t>期間終了1個月內編報</t>
    <phoneticPr fontId="91" type="noConversion"/>
  </si>
  <si>
    <t>表    號</t>
    <phoneticPr fontId="91" type="noConversion"/>
  </si>
  <si>
    <r>
      <t>1135-01-05</t>
    </r>
    <r>
      <rPr>
        <sz val="12"/>
        <color indexed="17"/>
        <rFont val="標楷體"/>
        <family val="4"/>
        <charset val="136"/>
      </rPr>
      <t>-3</t>
    </r>
    <phoneticPr fontId="91" type="noConversion"/>
  </si>
  <si>
    <r>
      <rPr>
        <b/>
        <u/>
        <sz val="18"/>
        <color indexed="17"/>
        <rFont val="標楷體"/>
        <family val="4"/>
        <charset val="136"/>
      </rPr>
      <t>臺東縣關山鎮</t>
    </r>
    <r>
      <rPr>
        <sz val="18"/>
        <color indexed="8"/>
        <rFont val="標楷體"/>
        <family val="4"/>
        <charset val="136"/>
      </rPr>
      <t>垃圾處理場(廠)及</t>
    </r>
    <r>
      <rPr>
        <sz val="18"/>
        <rFont val="標楷體"/>
        <family val="4"/>
        <charset val="136"/>
      </rPr>
      <t>垃圾回收清除車輛統計</t>
    </r>
    <phoneticPr fontId="91" type="noConversion"/>
  </si>
  <si>
    <t>中 華 民 國  112  年 12  月底</t>
    <phoneticPr fontId="91" type="noConversion"/>
  </si>
  <si>
    <t>項    目    別</t>
    <phoneticPr fontId="91" type="noConversion"/>
  </si>
  <si>
    <t>總　  計</t>
    <phoneticPr fontId="91" type="noConversion"/>
  </si>
  <si>
    <t>垃圾處理場(廠)(座)</t>
    <phoneticPr fontId="91" type="noConversion"/>
  </si>
  <si>
    <t>總　　　　　計</t>
    <phoneticPr fontId="91" type="noConversion"/>
  </si>
  <si>
    <t>　焚　　化　　廠</t>
    <phoneticPr fontId="91" type="noConversion"/>
  </si>
  <si>
    <t>　衛　生　掩　埋　場</t>
    <phoneticPr fontId="91" type="noConversion"/>
  </si>
  <si>
    <t>　堆　　肥　　場</t>
    <phoneticPr fontId="91" type="noConversion"/>
  </si>
  <si>
    <t>　堆　　置　　場</t>
  </si>
  <si>
    <t>垃圾回收清除車輛(輛)　</t>
    <phoneticPr fontId="91" type="noConversion"/>
  </si>
  <si>
    <t>　子　母　式　垃　圾　車</t>
    <phoneticPr fontId="91" type="noConversion"/>
  </si>
  <si>
    <t>　密　封　式　垃　圾　車</t>
    <phoneticPr fontId="91" type="noConversion"/>
  </si>
  <si>
    <t>框
式
垃
圾
車</t>
    <phoneticPr fontId="91" type="noConversion"/>
  </si>
  <si>
    <t xml:space="preserve"> 計　</t>
    <phoneticPr fontId="91" type="noConversion"/>
  </si>
  <si>
    <t xml:space="preserve"> 資 源 (含 廚 餘) 回 收 垃 圾 車</t>
    <phoneticPr fontId="91" type="noConversion"/>
  </si>
  <si>
    <t xml:space="preserve"> 其　它　</t>
    <phoneticPr fontId="91" type="noConversion"/>
  </si>
  <si>
    <t>　水　肥　車</t>
    <phoneticPr fontId="91" type="noConversion"/>
  </si>
  <si>
    <t>　清　溝　( 溝　泥 )　車</t>
    <phoneticPr fontId="91" type="noConversion"/>
  </si>
  <si>
    <t>　掃　( 洗 )　街　車</t>
    <phoneticPr fontId="91" type="noConversion"/>
  </si>
  <si>
    <t>資料來源：依據本鄉鎮市公所之垃圾處理場(廠)及垃圾回收清除車輛資料編製。</t>
    <phoneticPr fontId="91" type="noConversion"/>
  </si>
  <si>
    <t>填表說明：本表編製1式3份，1份送會計單位，1份自存，1份送本縣環境保護局。</t>
    <phoneticPr fontId="91" type="noConversion"/>
  </si>
  <si>
    <t>中華民國 113年 1月15日編製</t>
    <phoneticPr fontId="91" type="noConversion"/>
  </si>
  <si>
    <t>　廢舊物資售價</t>
  </si>
  <si>
    <t>　　廢舊物資售價</t>
  </si>
  <si>
    <t xml:space="preserve">
資料來源：根據本鄉(鎮、市)公庫收入及支出資料編製。　　　　　　　　　　　　　　　　　　　　　　　中華民國  113 年  01  月  18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8" type="noConversion"/>
  </si>
  <si>
    <t>公開類</t>
  </si>
  <si>
    <t>合計</t>
  </si>
  <si>
    <t>237</t>
    <phoneticPr fontId="18" type="noConversion"/>
  </si>
  <si>
    <t>169</t>
    <phoneticPr fontId="18" type="noConversion"/>
  </si>
  <si>
    <t>6</t>
    <phoneticPr fontId="18" type="noConversion"/>
  </si>
  <si>
    <t>15</t>
    <phoneticPr fontId="18" type="noConversion"/>
  </si>
  <si>
    <t>0</t>
    <phoneticPr fontId="18" type="noConversion"/>
  </si>
  <si>
    <t>1</t>
    <phoneticPr fontId="18" type="noConversion"/>
  </si>
  <si>
    <t>65～69歲</t>
  </si>
  <si>
    <t>70～74歲</t>
  </si>
  <si>
    <t>75～79歲</t>
  </si>
  <si>
    <t>80～84歲</t>
  </si>
  <si>
    <t>85歲以上</t>
  </si>
  <si>
    <t>中華民國113年1月10日編製</t>
    <phoneticPr fontId="18" type="noConversion"/>
  </si>
  <si>
    <t>編製機關</t>
  </si>
  <si>
    <t>臺東縣關山鎮公所社財課</t>
  </si>
  <si>
    <t>季報</t>
  </si>
  <si>
    <t>每季終了後1個月內編送</t>
  </si>
  <si>
    <t>表    號</t>
  </si>
  <si>
    <t>10730-04-07-3</t>
  </si>
  <si>
    <t>臺東縣關山鎮列冊需關懷獨居老人數及服務概況</t>
  </si>
  <si>
    <t>項目別</t>
  </si>
  <si>
    <r>
      <t>期底獨居老人人數</t>
    </r>
    <r>
      <rPr>
        <sz val="10"/>
        <color rgb="FF000000"/>
        <rFont val="Times New Roman"/>
        <family val="1"/>
      </rPr>
      <t>(</t>
    </r>
    <r>
      <rPr>
        <sz val="10"/>
        <color rgb="FF000000"/>
        <rFont val="標楷體"/>
        <family val="4"/>
        <charset val="136"/>
      </rPr>
      <t>人</t>
    </r>
    <r>
      <rPr>
        <sz val="10"/>
        <color rgb="FF000000"/>
        <rFont val="Times New Roman"/>
        <family val="1"/>
      </rPr>
      <t>)  (</t>
    </r>
    <r>
      <rPr>
        <sz val="10"/>
        <color rgb="FF000000"/>
        <rFont val="標楷體"/>
        <family val="4"/>
        <charset val="136"/>
      </rPr>
      <t>含</t>
    </r>
    <r>
      <rPr>
        <sz val="10"/>
        <color rgb="FF000000"/>
        <rFont val="Times New Roman"/>
        <family val="1"/>
      </rPr>
      <t xml:space="preserve"> </t>
    </r>
    <r>
      <rPr>
        <sz val="10"/>
        <color rgb="FF000000"/>
        <rFont val="標楷體"/>
        <family val="4"/>
        <charset val="136"/>
      </rPr>
      <t>具</t>
    </r>
    <r>
      <rPr>
        <sz val="10"/>
        <color rgb="FF000000"/>
        <rFont val="Times New Roman"/>
        <family val="1"/>
      </rPr>
      <t xml:space="preserve"> </t>
    </r>
    <r>
      <rPr>
        <sz val="10"/>
        <color rgb="FF000000"/>
        <rFont val="標楷體"/>
        <family val="4"/>
        <charset val="136"/>
      </rPr>
      <t>原</t>
    </r>
    <r>
      <rPr>
        <sz val="10"/>
        <color rgb="FF000000"/>
        <rFont val="Times New Roman"/>
        <family val="1"/>
      </rPr>
      <t xml:space="preserve"> </t>
    </r>
    <r>
      <rPr>
        <sz val="10"/>
        <color rgb="FF000000"/>
        <rFont val="標楷體"/>
        <family val="4"/>
        <charset val="136"/>
      </rPr>
      <t>住</t>
    </r>
    <r>
      <rPr>
        <sz val="10"/>
        <color rgb="FF000000"/>
        <rFont val="Times New Roman"/>
        <family val="1"/>
      </rPr>
      <t xml:space="preserve"> </t>
    </r>
    <r>
      <rPr>
        <sz val="10"/>
        <color rgb="FF000000"/>
        <rFont val="標楷體"/>
        <family val="4"/>
        <charset val="136"/>
      </rPr>
      <t>民</t>
    </r>
    <r>
      <rPr>
        <sz val="10"/>
        <color rgb="FF000000"/>
        <rFont val="新細明體"/>
        <family val="1"/>
        <charset val="136"/>
      </rPr>
      <t>、</t>
    </r>
    <r>
      <rPr>
        <sz val="10"/>
        <color rgb="FF000000"/>
        <rFont val="標楷體"/>
        <family val="4"/>
        <charset val="136"/>
      </rPr>
      <t>榮民</t>
    </r>
    <r>
      <rPr>
        <sz val="10"/>
        <color rgb="FF000000"/>
        <rFont val="Times New Roman"/>
        <family val="1"/>
      </rPr>
      <t>(</t>
    </r>
    <r>
      <rPr>
        <sz val="10"/>
        <color rgb="FF000000"/>
        <rFont val="標楷體"/>
        <family val="4"/>
        <charset val="136"/>
      </rPr>
      <t>眷</t>
    </r>
    <r>
      <rPr>
        <sz val="10"/>
        <color rgb="FF000000"/>
        <rFont val="Times New Roman"/>
        <family val="1"/>
      </rPr>
      <t xml:space="preserve">) </t>
    </r>
    <r>
      <rPr>
        <sz val="10"/>
        <color rgb="FF000000"/>
        <rFont val="標楷體"/>
        <family val="4"/>
        <charset val="136"/>
      </rPr>
      <t>身</t>
    </r>
    <r>
      <rPr>
        <sz val="10"/>
        <color rgb="FF000000"/>
        <rFont val="Times New Roman"/>
        <family val="1"/>
      </rPr>
      <t xml:space="preserve"> </t>
    </r>
    <r>
      <rPr>
        <sz val="10"/>
        <color rgb="FF000000"/>
        <rFont val="標楷體"/>
        <family val="4"/>
        <charset val="136"/>
      </rPr>
      <t>分</t>
    </r>
    <r>
      <rPr>
        <sz val="10"/>
        <color rgb="FF000000"/>
        <rFont val="Times New Roman"/>
        <family val="1"/>
      </rPr>
      <t>)</t>
    </r>
  </si>
  <si>
    <t>具榮民(眷)身分獨居老人人數</t>
  </si>
  <si>
    <t xml:space="preserve">具原住民身分
獨居老人人數
</t>
  </si>
  <si>
    <t>本期死亡人數</t>
  </si>
  <si>
    <r>
      <t>本期服務成果</t>
    </r>
    <r>
      <rPr>
        <sz val="12"/>
        <color rgb="FF000000"/>
        <rFont val="Times New Roman"/>
        <family val="1"/>
      </rPr>
      <t>(</t>
    </r>
    <r>
      <rPr>
        <sz val="12"/>
        <color rgb="FF000000"/>
        <rFont val="標楷體"/>
        <family val="4"/>
        <charset val="136"/>
      </rPr>
      <t>人次</t>
    </r>
    <r>
      <rPr>
        <sz val="12"/>
        <color rgb="FF000000"/>
        <rFont val="Times New Roman"/>
        <family val="1"/>
      </rPr>
      <t>)</t>
    </r>
  </si>
  <si>
    <r>
      <t xml:space="preserve">期底安裝緊急救援連線人數
</t>
    </r>
    <r>
      <rPr>
        <sz val="9"/>
        <color rgb="FF000000"/>
        <rFont val="Times New Roman"/>
        <family val="1"/>
      </rPr>
      <t>(</t>
    </r>
    <r>
      <rPr>
        <sz val="9"/>
        <color rgb="FF000000"/>
        <rFont val="標楷體"/>
        <family val="4"/>
        <charset val="136"/>
      </rPr>
      <t>人</t>
    </r>
    <r>
      <rPr>
        <sz val="9"/>
        <color rgb="FF000000"/>
        <rFont val="Times New Roman"/>
        <family val="1"/>
      </rPr>
      <t>)</t>
    </r>
  </si>
  <si>
    <t>本期轉介進住機構人數
(人)</t>
  </si>
  <si>
    <t>總計</t>
  </si>
  <si>
    <t>中（低）收入</t>
  </si>
  <si>
    <t>一般老人</t>
  </si>
  <si>
    <t>電話問安</t>
  </si>
  <si>
    <t>關懷訪視</t>
  </si>
  <si>
    <t>居家服務</t>
  </si>
  <si>
    <t>餐飲服務</t>
  </si>
  <si>
    <t>陪同就醫</t>
  </si>
  <si>
    <t>男</t>
  </si>
  <si>
    <t>女</t>
  </si>
  <si>
    <t>關山鎮</t>
  </si>
  <si>
    <t>資料來源：依據本公所獨居老人資料彙編。</t>
  </si>
  <si>
    <t>填表說明：1.本表編製1式3份，經陳核後，1份送主計室，1份自存外，1份送臺東縣政府社會處。</t>
  </si>
  <si>
    <t xml:space="preserve">          2.餐飲服務為於統計期間按日計算送餐人數之合計數，以人次統計。</t>
  </si>
  <si>
    <t>中華民國 112 年     第 4季  ( 10月-12月)</t>
    <phoneticPr fontId="18" type="noConversion"/>
  </si>
  <si>
    <t>年度報</t>
    <phoneticPr fontId="35" type="noConversion"/>
  </si>
  <si>
    <r>
      <rPr>
        <u/>
        <sz val="20"/>
        <rFont val="標楷體"/>
        <family val="4"/>
        <charset val="136"/>
      </rPr>
      <t>臺東</t>
    </r>
    <r>
      <rPr>
        <sz val="20"/>
        <rFont val="標楷體"/>
        <family val="4"/>
      </rPr>
      <t>縣</t>
    </r>
    <r>
      <rPr>
        <sz val="20"/>
        <rFont val="標楷體"/>
        <family val="4"/>
        <charset val="136"/>
      </rPr>
      <t>推行社區發展工作概況</t>
    </r>
  </si>
  <si>
    <r>
      <rPr>
        <u/>
        <sz val="20"/>
        <rFont val="標楷體"/>
        <family val="4"/>
        <charset val="136"/>
      </rPr>
      <t>臺東</t>
    </r>
    <r>
      <rPr>
        <sz val="20"/>
        <rFont val="標楷體"/>
        <family val="4"/>
      </rPr>
      <t>縣</t>
    </r>
    <r>
      <rPr>
        <sz val="20"/>
        <rFont val="標楷體"/>
        <family val="4"/>
        <charset val="136"/>
      </rPr>
      <t>推行社區發展工作概況（續）</t>
    </r>
  </si>
  <si>
    <t>鄉鎮市區</t>
  </si>
  <si>
    <t>社區發展協會數</t>
    <phoneticPr fontId="35" type="noConversion"/>
  </si>
  <si>
    <r>
      <t>社區</t>
    </r>
    <r>
      <rPr>
        <sz val="12"/>
        <rFont val="Times New Roman"/>
        <family val="1"/>
      </rPr>
      <t xml:space="preserve">
</t>
    </r>
    <r>
      <rPr>
        <sz val="12"/>
        <rFont val="標楷體"/>
        <family val="4"/>
        <charset val="136"/>
      </rPr>
      <t>戶數</t>
    </r>
    <phoneticPr fontId="18" type="noConversion"/>
  </si>
  <si>
    <r>
      <t>社區</t>
    </r>
    <r>
      <rPr>
        <sz val="12"/>
        <rFont val="Times New Roman"/>
        <family val="1"/>
      </rPr>
      <t xml:space="preserve">
</t>
    </r>
    <r>
      <rPr>
        <sz val="12"/>
        <rFont val="標楷體"/>
        <family val="4"/>
        <charset val="136"/>
      </rPr>
      <t>人口數</t>
    </r>
    <phoneticPr fontId="18" type="noConversion"/>
  </si>
  <si>
    <t>理監事人數</t>
    <phoneticPr fontId="35" type="noConversion"/>
  </si>
  <si>
    <t>社區發展協會會員數</t>
    <phoneticPr fontId="35" type="noConversion"/>
  </si>
  <si>
    <t>設置社區生產建設基金</t>
    <phoneticPr fontId="35" type="noConversion"/>
  </si>
  <si>
    <t>實際使用經費(元)</t>
  </si>
  <si>
    <t>社區活動中心(幢)</t>
  </si>
  <si>
    <t>社區發展工作項目</t>
    <phoneticPr fontId="18" type="noConversion"/>
  </si>
  <si>
    <t>合計</t>
    <phoneticPr fontId="35" type="noConversion"/>
  </si>
  <si>
    <t>理事長</t>
  </si>
  <si>
    <t>理事(不含理事長)</t>
    <phoneticPr fontId="35" type="noConversion"/>
  </si>
  <si>
    <t>監事</t>
    <phoneticPr fontId="35" type="noConversion"/>
  </si>
  <si>
    <t>合  計</t>
    <phoneticPr fontId="35" type="noConversion"/>
  </si>
  <si>
    <r>
      <t>政府</t>
    </r>
    <r>
      <rPr>
        <sz val="12"/>
        <rFont val="Times New Roman"/>
        <family val="1"/>
      </rPr>
      <t xml:space="preserve">
</t>
    </r>
    <r>
      <rPr>
        <sz val="12"/>
        <rFont val="標楷體"/>
        <family val="4"/>
        <charset val="136"/>
      </rPr>
      <t>補助款</t>
    </r>
    <phoneticPr fontId="18" type="noConversion"/>
  </si>
  <si>
    <r>
      <t>社區</t>
    </r>
    <r>
      <rPr>
        <sz val="12"/>
        <rFont val="Times New Roman"/>
        <family val="1"/>
      </rPr>
      <t xml:space="preserve">
</t>
    </r>
    <r>
      <rPr>
        <sz val="12"/>
        <rFont val="標楷體"/>
        <family val="4"/>
        <charset val="136"/>
      </rPr>
      <t>自籌款</t>
    </r>
    <phoneticPr fontId="18" type="noConversion"/>
  </si>
  <si>
    <t>教育訓練</t>
    <phoneticPr fontId="35" type="noConversion"/>
  </si>
  <si>
    <t>社區內部組織</t>
    <phoneticPr fontId="35" type="noConversion"/>
  </si>
  <si>
    <t>辦理社區照顧關懷據點</t>
    <phoneticPr fontId="35" type="noConversion"/>
  </si>
  <si>
    <t>社區
圖書室</t>
    <phoneticPr fontId="18" type="noConversion"/>
  </si>
  <si>
    <t>社區
刊物</t>
    <phoneticPr fontId="35" type="noConversion"/>
  </si>
  <si>
    <t>服務成果</t>
    <phoneticPr fontId="35" type="noConversion"/>
  </si>
  <si>
    <r>
      <t xml:space="preserve">原建
</t>
    </r>
    <r>
      <rPr>
        <sz val="12"/>
        <rFont val="Times New Roman"/>
        <family val="1"/>
      </rPr>
      <t>(</t>
    </r>
    <r>
      <rPr>
        <sz val="12"/>
        <rFont val="標楷體"/>
        <family val="4"/>
        <charset val="136"/>
      </rPr>
      <t>未作修擴建</t>
    </r>
    <r>
      <rPr>
        <sz val="12"/>
        <rFont val="Times New Roman"/>
        <family val="1"/>
      </rPr>
      <t>)</t>
    </r>
    <phoneticPr fontId="18" type="noConversion"/>
  </si>
  <si>
    <t>新建</t>
  </si>
  <si>
    <t>修擴建</t>
  </si>
  <si>
    <t>辦理社區幹部訓練</t>
    <phoneticPr fontId="35" type="noConversion"/>
  </si>
  <si>
    <t>辦理社區觀摩</t>
  </si>
  <si>
    <t>社區長壽俱樂部</t>
    <phoneticPr fontId="35" type="noConversion"/>
  </si>
  <si>
    <t>社區成長教室</t>
    <phoneticPr fontId="35" type="noConversion"/>
  </si>
  <si>
    <t>社區守望相助隊</t>
    <phoneticPr fontId="35" type="noConversion"/>
  </si>
  <si>
    <t>社區民俗藝文康樂班隊</t>
    <phoneticPr fontId="35" type="noConversion"/>
  </si>
  <si>
    <t>社區志願服務</t>
    <phoneticPr fontId="35" type="noConversion"/>
  </si>
  <si>
    <t>福利服務或活動</t>
    <phoneticPr fontId="35" type="noConversion"/>
  </si>
  <si>
    <r>
      <t>其他
服務</t>
    </r>
    <r>
      <rPr>
        <sz val="12"/>
        <rFont val="Times New Roman"/>
        <family val="1"/>
      </rPr>
      <t xml:space="preserve">  </t>
    </r>
    <phoneticPr fontId="18" type="noConversion"/>
  </si>
  <si>
    <t>團隊</t>
    <phoneticPr fontId="35" type="noConversion"/>
  </si>
  <si>
    <t>志工數</t>
    <phoneticPr fontId="35" type="noConversion"/>
  </si>
  <si>
    <t>男</t>
    <phoneticPr fontId="35" type="noConversion"/>
  </si>
  <si>
    <t>女</t>
    <phoneticPr fontId="35" type="noConversion"/>
  </si>
  <si>
    <r>
      <t>(</t>
    </r>
    <r>
      <rPr>
        <sz val="12"/>
        <rFont val="標楷體"/>
        <family val="4"/>
        <charset val="136"/>
      </rPr>
      <t>個</t>
    </r>
    <r>
      <rPr>
        <sz val="12"/>
        <rFont val="Times New Roman"/>
        <family val="1"/>
      </rPr>
      <t>)</t>
    </r>
    <phoneticPr fontId="18" type="noConversion"/>
  </si>
  <si>
    <r>
      <t>(</t>
    </r>
    <r>
      <rPr>
        <sz val="12"/>
        <rFont val="標楷體"/>
        <family val="4"/>
        <charset val="136"/>
      </rPr>
      <t>戶</t>
    </r>
    <r>
      <rPr>
        <sz val="12"/>
        <rFont val="Times New Roman"/>
        <family val="1"/>
      </rPr>
      <t>)</t>
    </r>
    <phoneticPr fontId="18" type="noConversion"/>
  </si>
  <si>
    <r>
      <t>(</t>
    </r>
    <r>
      <rPr>
        <sz val="12"/>
        <rFont val="標楷體"/>
        <family val="4"/>
        <charset val="136"/>
      </rPr>
      <t>人</t>
    </r>
    <r>
      <rPr>
        <sz val="12"/>
        <rFont val="Times New Roman"/>
        <family val="1"/>
      </rPr>
      <t>)</t>
    </r>
    <phoneticPr fontId="18" type="noConversion"/>
  </si>
  <si>
    <r>
      <t>(</t>
    </r>
    <r>
      <rPr>
        <sz val="11"/>
        <rFont val="標楷體"/>
        <family val="4"/>
        <charset val="136"/>
      </rPr>
      <t>人次</t>
    </r>
    <r>
      <rPr>
        <sz val="11"/>
        <rFont val="Times New Roman"/>
        <family val="1"/>
      </rPr>
      <t>)</t>
    </r>
    <phoneticPr fontId="18" type="noConversion"/>
  </si>
  <si>
    <r>
      <t>(</t>
    </r>
    <r>
      <rPr>
        <sz val="12"/>
        <rFont val="標楷體"/>
        <family val="4"/>
        <charset val="136"/>
      </rPr>
      <t>人次</t>
    </r>
    <r>
      <rPr>
        <sz val="12"/>
        <rFont val="Times New Roman"/>
        <family val="1"/>
      </rPr>
      <t>)</t>
    </r>
    <phoneticPr fontId="18" type="noConversion"/>
  </si>
  <si>
    <r>
      <t>(</t>
    </r>
    <r>
      <rPr>
        <sz val="12"/>
        <rFont val="標楷體"/>
        <family val="4"/>
        <charset val="136"/>
      </rPr>
      <t>處</t>
    </r>
    <r>
      <rPr>
        <sz val="12"/>
        <rFont val="Times New Roman"/>
        <family val="1"/>
      </rPr>
      <t>)</t>
    </r>
    <phoneticPr fontId="18" type="noConversion"/>
  </si>
  <si>
    <r>
      <t>(</t>
    </r>
    <r>
      <rPr>
        <sz val="12"/>
        <rFont val="標楷體"/>
        <family val="4"/>
        <charset val="136"/>
      </rPr>
      <t>班</t>
    </r>
    <r>
      <rPr>
        <sz val="12"/>
        <rFont val="Times New Roman"/>
        <family val="1"/>
      </rPr>
      <t>)</t>
    </r>
    <phoneticPr fontId="18" type="noConversion"/>
  </si>
  <si>
    <r>
      <t>(</t>
    </r>
    <r>
      <rPr>
        <sz val="12"/>
        <rFont val="標楷體"/>
        <family val="4"/>
        <charset val="136"/>
      </rPr>
      <t>隊</t>
    </r>
    <r>
      <rPr>
        <sz val="12"/>
        <rFont val="Times New Roman"/>
        <family val="1"/>
      </rPr>
      <t>)</t>
    </r>
    <phoneticPr fontId="18" type="noConversion"/>
  </si>
  <si>
    <r>
      <t>(</t>
    </r>
    <r>
      <rPr>
        <sz val="11"/>
        <rFont val="標楷體"/>
        <family val="4"/>
        <charset val="136"/>
      </rPr>
      <t>人</t>
    </r>
    <r>
      <rPr>
        <sz val="11"/>
        <rFont val="Times New Roman"/>
        <family val="1"/>
      </rPr>
      <t>)</t>
    </r>
    <phoneticPr fontId="18" type="noConversion"/>
  </si>
  <si>
    <r>
      <t>(</t>
    </r>
    <r>
      <rPr>
        <sz val="12"/>
        <rFont val="標楷體"/>
        <family val="4"/>
        <charset val="136"/>
      </rPr>
      <t>期</t>
    </r>
    <r>
      <rPr>
        <sz val="12"/>
        <rFont val="Times New Roman"/>
        <family val="1"/>
      </rPr>
      <t>)</t>
    </r>
    <phoneticPr fontId="18" type="noConversion"/>
  </si>
  <si>
    <r>
      <t>(</t>
    </r>
    <r>
      <rPr>
        <sz val="10"/>
        <rFont val="標楷體"/>
        <family val="4"/>
        <charset val="136"/>
      </rPr>
      <t>受益人次</t>
    </r>
    <r>
      <rPr>
        <sz val="10"/>
        <rFont val="Times New Roman"/>
        <family val="1"/>
      </rPr>
      <t>)</t>
    </r>
    <phoneticPr fontId="18" type="noConversion"/>
  </si>
  <si>
    <t>總    　計</t>
    <phoneticPr fontId="18" type="noConversion"/>
  </si>
  <si>
    <t>關山鎮中福</t>
    <phoneticPr fontId="18" type="noConversion"/>
  </si>
  <si>
    <t>關山鎮豐泉</t>
    <phoneticPr fontId="18" type="noConversion"/>
  </si>
  <si>
    <t>關山鎮里壠</t>
    <phoneticPr fontId="18" type="noConversion"/>
  </si>
  <si>
    <t>關山鎮電光</t>
    <phoneticPr fontId="18" type="noConversion"/>
  </si>
  <si>
    <t>5931187</t>
    <phoneticPr fontId="35" type="noConversion"/>
  </si>
  <si>
    <t>5814890</t>
    <phoneticPr fontId="35" type="noConversion"/>
  </si>
  <si>
    <t>116297</t>
    <phoneticPr fontId="35" type="noConversion"/>
  </si>
  <si>
    <t>關山鎮新福</t>
    <phoneticPr fontId="18" type="noConversion"/>
  </si>
  <si>
    <t>關山鎮新埔</t>
    <phoneticPr fontId="18" type="noConversion"/>
  </si>
  <si>
    <t>關山鎮月眉</t>
    <phoneticPr fontId="18" type="noConversion"/>
  </si>
  <si>
    <t>關山鎮德高</t>
    <phoneticPr fontId="18" type="noConversion"/>
  </si>
  <si>
    <t>關山鎮北庄</t>
    <phoneticPr fontId="18" type="noConversion"/>
  </si>
  <si>
    <r>
      <t>本縣</t>
    </r>
    <r>
      <rPr>
        <sz val="12"/>
        <rFont val="Times New Roman"/>
        <family val="1"/>
      </rPr>
      <t>(</t>
    </r>
    <r>
      <rPr>
        <sz val="12"/>
        <rFont val="標楷體"/>
        <family val="4"/>
        <charset val="136"/>
      </rPr>
      <t>市</t>
    </r>
    <r>
      <rPr>
        <sz val="12"/>
        <rFont val="Times New Roman"/>
        <family val="1"/>
      </rPr>
      <t>)</t>
    </r>
    <r>
      <rPr>
        <sz val="12"/>
        <rFont val="標楷體"/>
        <family val="4"/>
        <charset val="136"/>
      </rPr>
      <t>已劃定社區數有</t>
    </r>
    <r>
      <rPr>
        <sz val="12"/>
        <rFont val="Times New Roman"/>
        <family val="1"/>
      </rPr>
      <t xml:space="preserve">           </t>
    </r>
    <r>
      <rPr>
        <sz val="12"/>
        <rFont val="標楷體"/>
        <family val="4"/>
        <charset val="136"/>
      </rPr>
      <t>處。</t>
    </r>
    <phoneticPr fontId="18" type="noConversion"/>
  </si>
  <si>
    <t>資料來源：依據各公所轄內已成立社區發展協會所報工作概況資料審核彙編。</t>
    <phoneticPr fontId="35" type="noConversion"/>
  </si>
  <si>
    <r>
      <t>填表說明：1.本表編製2份</t>
    </r>
    <r>
      <rPr>
        <u/>
        <sz val="12"/>
        <color rgb="FFFF0000"/>
        <rFont val="標楷體"/>
        <family val="4"/>
        <charset val="136"/>
      </rPr>
      <t>，1份送主計處</t>
    </r>
    <r>
      <rPr>
        <sz val="12"/>
        <rFont val="標楷體"/>
        <family val="4"/>
        <charset val="136"/>
      </rPr>
      <t>，1份自存外，應由網際網路線上傳送至衛生福利部統計處資料庫。</t>
    </r>
    <phoneticPr fontId="18" type="noConversion"/>
  </si>
  <si>
    <t>　　　　　2.本表所填資料以已成立社區發展協會為準，不包含未成立社區發展協會資料。</t>
    <phoneticPr fontId="18" type="noConversion"/>
  </si>
  <si>
    <t>公  開  類</t>
    <phoneticPr fontId="18" type="noConversion"/>
  </si>
  <si>
    <t>半  年  報</t>
    <phoneticPr fontId="18" type="noConversion"/>
  </si>
  <si>
    <t>期間終了1個月內編報</t>
  </si>
  <si>
    <t>表    號</t>
    <phoneticPr fontId="18" type="noConversion"/>
  </si>
  <si>
    <t>1139-07-01-3</t>
    <phoneticPr fontId="18" type="noConversion"/>
  </si>
  <si>
    <t>臺東縣關山鎮環保人員概況</t>
    <phoneticPr fontId="18" type="noConversion"/>
  </si>
  <si>
    <t>一、本縣（市）環保單位</t>
    <phoneticPr fontId="18" type="noConversion"/>
  </si>
  <si>
    <t xml:space="preserve">                                  中華民國 112   年  12   月底</t>
    <phoneticPr fontId="18" type="noConversion"/>
  </si>
  <si>
    <t>單位:人</t>
    <phoneticPr fontId="18" type="noConversion"/>
  </si>
  <si>
    <t>類         別</t>
    <phoneticPr fontId="18" type="noConversion"/>
  </si>
  <si>
    <r>
      <t>總</t>
    </r>
    <r>
      <rPr>
        <sz val="14"/>
        <rFont val="Times New Roman"/>
        <family val="1"/>
      </rPr>
      <t xml:space="preserve">          </t>
    </r>
    <r>
      <rPr>
        <sz val="14"/>
        <rFont val="標楷體"/>
        <family val="4"/>
        <charset val="136"/>
      </rPr>
      <t>計</t>
    </r>
    <phoneticPr fontId="18" type="noConversion"/>
  </si>
  <si>
    <t>環境保護局
(不包括廢棄物清運處理單位)</t>
    <phoneticPr fontId="18" type="noConversion"/>
  </si>
  <si>
    <t>廢棄物清運處理單位</t>
    <phoneticPr fontId="18" type="noConversion"/>
  </si>
  <si>
    <t xml:space="preserve">   職員</t>
    <phoneticPr fontId="18" type="noConversion"/>
  </si>
  <si>
    <t xml:space="preserve">     特任、比照簡任</t>
    <phoneticPr fontId="18"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</si>
  <si>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18"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</si>
  <si>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18"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</si>
  <si>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18" type="noConversion"/>
  </si>
  <si>
    <t xml:space="preserve">     雇員</t>
    <phoneticPr fontId="18" type="noConversion"/>
  </si>
  <si>
    <t xml:space="preserve">   約聘(僱)</t>
    <phoneticPr fontId="18" type="noConversion"/>
  </si>
  <si>
    <t xml:space="preserve">   工員</t>
    <phoneticPr fontId="18" type="noConversion"/>
  </si>
  <si>
    <t xml:space="preserve">   其他</t>
    <phoneticPr fontId="18" type="noConversion"/>
  </si>
  <si>
    <t>臺東縣關山鎮環保人員概況(續1)</t>
    <phoneticPr fontId="18" type="noConversion"/>
  </si>
  <si>
    <t xml:space="preserve">二、環境保護局                                                                     單位:人 </t>
    <phoneticPr fontId="18" type="noConversion"/>
  </si>
  <si>
    <t xml:space="preserve">              中華民國  112  年  12   月底       </t>
    <phoneticPr fontId="18" type="noConversion"/>
  </si>
  <si>
    <t xml:space="preserve">  單位:人 </t>
  </si>
  <si>
    <t>項   目   別</t>
    <phoneticPr fontId="18" type="noConversion"/>
  </si>
  <si>
    <t xml:space="preserve">總 計 </t>
    <phoneticPr fontId="18" type="noConversion"/>
  </si>
  <si>
    <t>行政輔助</t>
    <phoneticPr fontId="18" type="noConversion"/>
  </si>
  <si>
    <t>綜合規劃</t>
    <phoneticPr fontId="18" type="noConversion"/>
  </si>
  <si>
    <t>空氣品質保護</t>
    <phoneticPr fontId="18" type="noConversion"/>
  </si>
  <si>
    <t>氣候變遷
因應</t>
    <phoneticPr fontId="18" type="noConversion"/>
  </si>
  <si>
    <t>噪音及
振動防制</t>
    <phoneticPr fontId="18" type="noConversion"/>
  </si>
  <si>
    <t>水質保護</t>
    <phoneticPr fontId="18" type="noConversion"/>
  </si>
  <si>
    <t>土壤及地下水污染整治</t>
    <phoneticPr fontId="18" type="noConversion"/>
  </si>
  <si>
    <t>廢棄物
管理</t>
    <phoneticPr fontId="18" type="noConversion"/>
  </si>
  <si>
    <t>環境衛生、
毒化物管理</t>
    <phoneticPr fontId="18" type="noConversion"/>
  </si>
  <si>
    <t>陳情、稽查、糾紛處理</t>
    <phoneticPr fontId="18" type="noConversion"/>
  </si>
  <si>
    <t>監測及檢驗</t>
    <phoneticPr fontId="18" type="noConversion"/>
  </si>
  <si>
    <t>研究發展</t>
    <phoneticPr fontId="18" type="noConversion"/>
  </si>
  <si>
    <t>其他業務</t>
    <phoneticPr fontId="18" type="noConversion"/>
  </si>
  <si>
    <r>
      <t>總計：</t>
    </r>
    <r>
      <rPr>
        <sz val="12"/>
        <rFont val="Times New Roman"/>
        <family val="1"/>
      </rPr>
      <t>A=B=C=D</t>
    </r>
    <phoneticPr fontId="18" type="noConversion"/>
  </si>
  <si>
    <r>
      <rPr>
        <sz val="12"/>
        <rFont val="Times New Roman"/>
        <family val="1"/>
      </rPr>
      <t xml:space="preserve">    </t>
    </r>
    <r>
      <rPr>
        <sz val="12"/>
        <rFont val="標楷體"/>
        <family val="4"/>
        <charset val="136"/>
      </rPr>
      <t>按類別分：B=</t>
    </r>
    <r>
      <rPr>
        <sz val="12"/>
        <rFont val="Times New Roman"/>
        <family val="1"/>
      </rPr>
      <t>(1)+(2)+(3)+(4)</t>
    </r>
    <phoneticPr fontId="18" type="noConversion"/>
  </si>
  <si>
    <t xml:space="preserve">    職員(1)</t>
    <phoneticPr fontId="18" type="noConversion"/>
  </si>
  <si>
    <t xml:space="preserve">         特任、比照簡任 </t>
    <phoneticPr fontId="18" type="noConversion"/>
  </si>
  <si>
    <t xml:space="preserve">         簡任(10-14職等)</t>
    <phoneticPr fontId="18" type="noConversion"/>
  </si>
  <si>
    <t xml:space="preserve">         薦任(6-9職等)</t>
    <phoneticPr fontId="18" type="noConversion"/>
  </si>
  <si>
    <t xml:space="preserve">         委任(1-5職等) </t>
    <phoneticPr fontId="18" type="noConversion"/>
  </si>
  <si>
    <t xml:space="preserve">         雇員</t>
    <phoneticPr fontId="18" type="noConversion"/>
  </si>
  <si>
    <t xml:space="preserve">    約聘(僱)(2)</t>
    <phoneticPr fontId="18" type="noConversion"/>
  </si>
  <si>
    <t xml:space="preserve">    工員(3)</t>
    <phoneticPr fontId="18" type="noConversion"/>
  </si>
  <si>
    <t xml:space="preserve">    其他(4)</t>
    <phoneticPr fontId="18" type="noConversion"/>
  </si>
  <si>
    <r>
      <rPr>
        <sz val="12"/>
        <rFont val="Times New Roman"/>
        <family val="1"/>
      </rPr>
      <t xml:space="preserve">    </t>
    </r>
    <r>
      <rPr>
        <sz val="12"/>
        <rFont val="標楷體"/>
        <family val="4"/>
        <charset val="136"/>
      </rPr>
      <t>按性別分：</t>
    </r>
    <r>
      <rPr>
        <sz val="12"/>
        <rFont val="Times New Roman"/>
        <family val="1"/>
      </rPr>
      <t>C=(5)+(6)</t>
    </r>
    <phoneticPr fontId="18" type="noConversion"/>
  </si>
  <si>
    <r>
      <rPr>
        <sz val="12"/>
        <rFont val="Times New Roman"/>
        <family val="1"/>
      </rPr>
      <t xml:space="preserve">         </t>
    </r>
    <r>
      <rPr>
        <sz val="12"/>
        <rFont val="標楷體"/>
        <family val="4"/>
        <charset val="136"/>
      </rPr>
      <t>男</t>
    </r>
    <r>
      <rPr>
        <sz val="12"/>
        <rFont val="Times New Roman"/>
        <family val="1"/>
      </rPr>
      <t xml:space="preserve"> (5)</t>
    </r>
    <phoneticPr fontId="18" type="noConversion"/>
  </si>
  <si>
    <r>
      <rPr>
        <sz val="12"/>
        <rFont val="Times New Roman"/>
        <family val="1"/>
      </rPr>
      <t xml:space="preserve">         </t>
    </r>
    <r>
      <rPr>
        <sz val="12"/>
        <rFont val="標楷體"/>
        <family val="4"/>
        <charset val="136"/>
      </rPr>
      <t>女</t>
    </r>
    <r>
      <rPr>
        <sz val="12"/>
        <rFont val="Times New Roman"/>
        <family val="1"/>
      </rPr>
      <t xml:space="preserve"> (6)</t>
    </r>
    <phoneticPr fontId="18" type="noConversion"/>
  </si>
  <si>
    <r>
      <rPr>
        <sz val="12"/>
        <rFont val="Times New Roman"/>
        <family val="1"/>
      </rPr>
      <t xml:space="preserve">    </t>
    </r>
    <r>
      <rPr>
        <sz val="12"/>
        <rFont val="標楷體"/>
        <family val="4"/>
        <charset val="136"/>
      </rPr>
      <t>按年齡別分：</t>
    </r>
    <r>
      <rPr>
        <sz val="12"/>
        <rFont val="Times New Roman"/>
        <family val="1"/>
      </rPr>
      <t>D=(7)+…+(12)</t>
    </r>
    <phoneticPr fontId="18"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</si>
  <si>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18" type="noConversion"/>
  </si>
  <si>
    <r>
      <rPr>
        <sz val="12"/>
        <rFont val="Times New Roman"/>
        <family val="1"/>
      </rPr>
      <t xml:space="preserve">         </t>
    </r>
    <r>
      <rPr>
        <sz val="12"/>
        <rFont val="標楷體"/>
        <family val="4"/>
        <charset val="136"/>
      </rPr>
      <t>30-39歲</t>
    </r>
    <r>
      <rPr>
        <sz val="12"/>
        <rFont val="Times New Roman"/>
        <family val="1"/>
      </rPr>
      <t xml:space="preserve">  (8)</t>
    </r>
    <phoneticPr fontId="18" type="noConversion"/>
  </si>
  <si>
    <r>
      <rPr>
        <sz val="12"/>
        <rFont val="Times New Roman"/>
        <family val="1"/>
      </rPr>
      <t xml:space="preserve">         </t>
    </r>
    <r>
      <rPr>
        <sz val="12"/>
        <rFont val="標楷體"/>
        <family val="4"/>
        <charset val="136"/>
      </rPr>
      <t>40-49歲</t>
    </r>
    <r>
      <rPr>
        <sz val="12"/>
        <rFont val="Times New Roman"/>
        <family val="1"/>
      </rPr>
      <t xml:space="preserve">  (9)</t>
    </r>
    <phoneticPr fontId="18" type="noConversion"/>
  </si>
  <si>
    <r>
      <rPr>
        <sz val="12"/>
        <rFont val="Times New Roman"/>
        <family val="1"/>
      </rPr>
      <t xml:space="preserve">         </t>
    </r>
    <r>
      <rPr>
        <sz val="12"/>
        <rFont val="標楷體"/>
        <family val="4"/>
        <charset val="136"/>
      </rPr>
      <t>50-59歲</t>
    </r>
    <r>
      <rPr>
        <sz val="12"/>
        <rFont val="Times New Roman"/>
        <family val="1"/>
      </rPr>
      <t xml:space="preserve">  (10)</t>
    </r>
    <phoneticPr fontId="18" type="noConversion"/>
  </si>
  <si>
    <r>
      <rPr>
        <sz val="12"/>
        <rFont val="Times New Roman"/>
        <family val="1"/>
      </rPr>
      <t xml:space="preserve">         </t>
    </r>
    <r>
      <rPr>
        <sz val="12"/>
        <rFont val="標楷體"/>
        <family val="4"/>
        <charset val="136"/>
      </rPr>
      <t>60-65歲</t>
    </r>
    <r>
      <rPr>
        <sz val="12"/>
        <rFont val="Times New Roman"/>
        <family val="1"/>
      </rPr>
      <t xml:space="preserve">  (11)</t>
    </r>
    <phoneticPr fontId="18"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</si>
  <si>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18" type="noConversion"/>
  </si>
  <si>
    <t>期間終了1個月內編報</t>
    <phoneticPr fontId="18" type="noConversion"/>
  </si>
  <si>
    <r>
      <rPr>
        <sz val="28"/>
        <rFont val="標楷體"/>
        <family val="4"/>
        <charset val="136"/>
      </rPr>
      <t>臺東縣</t>
    </r>
    <r>
      <rPr>
        <sz val="28"/>
        <color indexed="10"/>
        <rFont val="標楷體"/>
        <family val="4"/>
        <charset val="136"/>
      </rPr>
      <t>關山鎮</t>
    </r>
    <r>
      <rPr>
        <sz val="28"/>
        <rFont val="標楷體"/>
        <family val="4"/>
        <charset val="136"/>
      </rPr>
      <t>環保人員概況</t>
    </r>
    <r>
      <rPr>
        <sz val="28"/>
        <rFont val="Times New Roman"/>
        <family val="1"/>
      </rPr>
      <t>(</t>
    </r>
    <r>
      <rPr>
        <sz val="28"/>
        <rFont val="標楷體"/>
        <family val="4"/>
        <charset val="136"/>
      </rPr>
      <t>續</t>
    </r>
    <r>
      <rPr>
        <sz val="28"/>
        <rFont val="Times New Roman"/>
        <family val="1"/>
      </rPr>
      <t>2</t>
    </r>
    <r>
      <rPr>
        <sz val="28"/>
        <rFont val="標楷體"/>
        <family val="4"/>
        <charset val="136"/>
      </rPr>
      <t>完</t>
    </r>
    <r>
      <rPr>
        <sz val="28"/>
        <rFont val="Times New Roman"/>
        <family val="1"/>
      </rPr>
      <t>)</t>
    </r>
    <phoneticPr fontId="18" type="noConversion"/>
  </si>
  <si>
    <t>三、廢棄物清運處理單位</t>
    <phoneticPr fontId="18" type="noConversion"/>
  </si>
  <si>
    <t xml:space="preserve">         中華民國 112   年  12   月底    </t>
    <phoneticPr fontId="18" type="noConversion"/>
  </si>
  <si>
    <t xml:space="preserve"> 單位:人 </t>
    <phoneticPr fontId="18" type="noConversion"/>
  </si>
  <si>
    <t>總
計</t>
    <phoneticPr fontId="18" type="noConversion"/>
  </si>
  <si>
    <t>清   運   單   位</t>
    <phoneticPr fontId="18" type="noConversion"/>
  </si>
  <si>
    <t>處   理   單   位</t>
    <phoneticPr fontId="18" type="noConversion"/>
  </si>
  <si>
    <t>垃圾清運</t>
    <phoneticPr fontId="18" type="noConversion"/>
  </si>
  <si>
    <t>水肥清運</t>
    <phoneticPr fontId="18" type="noConversion"/>
  </si>
  <si>
    <t>資源回收</t>
    <phoneticPr fontId="18" type="noConversion"/>
  </si>
  <si>
    <r>
      <rPr>
        <sz val="14"/>
        <rFont val="標楷體"/>
        <family val="4"/>
        <charset val="136"/>
      </rPr>
      <t>其他</t>
    </r>
    <r>
      <rPr>
        <sz val="14"/>
        <rFont val="Times New Roman"/>
        <family val="1"/>
      </rPr>
      <t/>
    </r>
    <phoneticPr fontId="18" type="noConversion"/>
  </si>
  <si>
    <t>垃圾焚化廠
、掩埋場</t>
    <phoneticPr fontId="18" type="noConversion"/>
  </si>
  <si>
    <t>水肥處理廠</t>
    <phoneticPr fontId="18" type="noConversion"/>
  </si>
  <si>
    <t xml:space="preserve">         隊員</t>
    <phoneticPr fontId="18" type="noConversion"/>
  </si>
  <si>
    <t xml:space="preserve">         駕駛</t>
    <phoneticPr fontId="18" type="noConversion"/>
  </si>
  <si>
    <t xml:space="preserve">         技工、工友</t>
    <phoneticPr fontId="18" type="noConversion"/>
  </si>
  <si>
    <t xml:space="preserve">         臨時工</t>
    <phoneticPr fontId="18" type="noConversion"/>
  </si>
  <si>
    <t xml:space="preserve">         代賑工</t>
    <phoneticPr fontId="18" type="noConversion"/>
  </si>
  <si>
    <r>
      <t>中華民國</t>
    </r>
    <r>
      <rPr>
        <sz val="12"/>
        <rFont val="Times New Roman"/>
        <family val="1"/>
      </rPr>
      <t xml:space="preserve">   113    </t>
    </r>
    <r>
      <rPr>
        <sz val="12"/>
        <rFont val="標楷體"/>
        <family val="4"/>
        <charset val="136"/>
      </rPr>
      <t>年</t>
    </r>
    <r>
      <rPr>
        <sz val="12"/>
        <rFont val="Times New Roman"/>
        <family val="1"/>
      </rPr>
      <t xml:space="preserve">  1     </t>
    </r>
    <r>
      <rPr>
        <sz val="12"/>
        <rFont val="標楷體"/>
        <family val="4"/>
        <charset val="136"/>
      </rPr>
      <t>月</t>
    </r>
    <r>
      <rPr>
        <sz val="12"/>
        <rFont val="Times New Roman"/>
        <family val="1"/>
      </rPr>
      <t xml:space="preserve">    19  </t>
    </r>
    <r>
      <rPr>
        <sz val="12"/>
        <rFont val="標楷體"/>
        <family val="4"/>
        <charset val="136"/>
      </rPr>
      <t>日編製</t>
    </r>
    <phoneticPr fontId="18"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</si>
  <si>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18" type="noConversion"/>
  </si>
  <si>
    <r>
      <t>公</t>
    </r>
    <r>
      <rPr>
        <sz val="14"/>
        <color rgb="FF000000"/>
        <rFont val="Times New Roman"/>
        <family val="1"/>
      </rPr>
      <t xml:space="preserve"> </t>
    </r>
    <r>
      <rPr>
        <sz val="14"/>
        <color rgb="FF000000"/>
        <rFont val="標楷體"/>
        <family val="4"/>
        <charset val="136"/>
      </rPr>
      <t>開</t>
    </r>
    <r>
      <rPr>
        <sz val="14"/>
        <color rgb="FF000000"/>
        <rFont val="Times New Roman"/>
        <family val="1"/>
      </rPr>
      <t xml:space="preserve"> </t>
    </r>
    <r>
      <rPr>
        <sz val="14"/>
        <color rgb="FF000000"/>
        <rFont val="標楷體"/>
        <family val="4"/>
        <charset val="136"/>
      </rPr>
      <t>類</t>
    </r>
  </si>
  <si>
    <r>
      <t>季</t>
    </r>
    <r>
      <rPr>
        <sz val="14"/>
        <color rgb="FF000000"/>
        <rFont val="Times New Roman"/>
        <family val="1"/>
      </rPr>
      <t xml:space="preserve">  </t>
    </r>
    <r>
      <rPr>
        <sz val="14"/>
        <color rgb="FF000000"/>
        <rFont val="標楷體"/>
        <family val="4"/>
        <charset val="136"/>
      </rPr>
      <t>報</t>
    </r>
  </si>
  <si>
    <r>
      <t>每季終了</t>
    </r>
    <r>
      <rPr>
        <sz val="14"/>
        <color rgb="FF000000"/>
        <rFont val="Times New Roman"/>
        <family val="1"/>
      </rPr>
      <t>20</t>
    </r>
    <r>
      <rPr>
        <sz val="14"/>
        <color rgb="FF000000"/>
        <rFont val="標楷體"/>
        <family val="4"/>
        <charset val="136"/>
      </rPr>
      <t>日內編報</t>
    </r>
  </si>
  <si>
    <t>表號</t>
  </si>
  <si>
    <t>2522-14-04-3</t>
  </si>
  <si>
    <t>臺東縣關山鎮  停  車  位  概  況－路  邊  停  車  位</t>
  </si>
  <si>
    <r>
      <t>項</t>
    </r>
    <r>
      <rPr>
        <sz val="12"/>
        <color rgb="FF000000"/>
        <rFont val="Times New Roman"/>
        <family val="1"/>
      </rPr>
      <t xml:space="preserve">     </t>
    </r>
    <r>
      <rPr>
        <sz val="12"/>
        <color rgb="FF000000"/>
        <rFont val="標楷體"/>
        <family val="4"/>
        <charset val="136"/>
      </rPr>
      <t>目</t>
    </r>
  </si>
  <si>
    <t>都市計畫區內</t>
  </si>
  <si>
    <t>都市計畫區外</t>
  </si>
  <si>
    <r>
      <t>收</t>
    </r>
    <r>
      <rPr>
        <sz val="12"/>
        <color rgb="FF000000"/>
        <rFont val="Times New Roman"/>
        <family val="1"/>
      </rPr>
      <t xml:space="preserve">          </t>
    </r>
    <r>
      <rPr>
        <sz val="12"/>
        <color rgb="FF000000"/>
        <rFont val="標楷體"/>
        <family val="4"/>
        <charset val="136"/>
      </rPr>
      <t>費</t>
    </r>
  </si>
  <si>
    <t>不收費</t>
  </si>
  <si>
    <t>小計</t>
  </si>
  <si>
    <t>計時</t>
  </si>
  <si>
    <t>計次</t>
  </si>
  <si>
    <t>-</t>
  </si>
  <si>
    <r>
      <t>大</t>
    </r>
    <r>
      <rPr>
        <sz val="12"/>
        <color rgb="FF000000"/>
        <rFont val="Times New Roman"/>
        <family val="1"/>
      </rPr>
      <t xml:space="preserve"> </t>
    </r>
    <r>
      <rPr>
        <sz val="12"/>
        <color rgb="FF000000"/>
        <rFont val="標楷體"/>
        <family val="4"/>
        <charset val="136"/>
      </rPr>
      <t>型</t>
    </r>
    <r>
      <rPr>
        <sz val="12"/>
        <color rgb="FF000000"/>
        <rFont val="Times New Roman"/>
        <family val="1"/>
      </rPr>
      <t xml:space="preserve"> </t>
    </r>
    <r>
      <rPr>
        <sz val="12"/>
        <color rgb="FF000000"/>
        <rFont val="標楷體"/>
        <family val="4"/>
        <charset val="136"/>
      </rPr>
      <t>車</t>
    </r>
  </si>
  <si>
    <r>
      <t>小</t>
    </r>
    <r>
      <rPr>
        <sz val="12"/>
        <color rgb="FF000000"/>
        <rFont val="Times New Roman"/>
        <family val="1"/>
      </rPr>
      <t xml:space="preserve"> </t>
    </r>
    <r>
      <rPr>
        <sz val="12"/>
        <color rgb="FF000000"/>
        <rFont val="標楷體"/>
        <family val="4"/>
        <charset val="136"/>
      </rPr>
      <t>型</t>
    </r>
    <r>
      <rPr>
        <sz val="12"/>
        <color rgb="FF000000"/>
        <rFont val="Times New Roman"/>
        <family val="1"/>
      </rPr>
      <t xml:space="preserve"> </t>
    </r>
    <r>
      <rPr>
        <sz val="12"/>
        <color rgb="FF000000"/>
        <rFont val="標楷體"/>
        <family val="4"/>
        <charset val="136"/>
      </rPr>
      <t>車</t>
    </r>
  </si>
  <si>
    <r>
      <t>機</t>
    </r>
    <r>
      <rPr>
        <sz val="12"/>
        <color rgb="FF000000"/>
        <rFont val="Times New Roman"/>
        <family val="1"/>
      </rPr>
      <t xml:space="preserve">   </t>
    </r>
    <r>
      <rPr>
        <sz val="12"/>
        <color rgb="FF000000"/>
        <rFont val="標楷體"/>
        <family val="4"/>
        <charset val="136"/>
      </rPr>
      <t>車</t>
    </r>
  </si>
  <si>
    <r>
      <t>說</t>
    </r>
    <r>
      <rPr>
        <sz val="12"/>
        <color rgb="FF000000"/>
        <rFont val="Times New Roman"/>
        <family val="1"/>
      </rPr>
      <t xml:space="preserve">        </t>
    </r>
    <r>
      <rPr>
        <sz val="12"/>
        <color rgb="FF000000"/>
        <rFont val="標楷體"/>
        <family val="4"/>
        <charset val="136"/>
      </rPr>
      <t>明：</t>
    </r>
    <r>
      <rPr>
        <sz val="12"/>
        <color rgb="FF000000"/>
        <rFont val="Times New Roman"/>
        <family val="1"/>
      </rPr>
      <t>1.</t>
    </r>
    <r>
      <rPr>
        <sz val="12"/>
        <color rgb="FF000000"/>
        <rFont val="標楷體"/>
        <family val="4"/>
        <charset val="136"/>
      </rPr>
      <t>本表編製一式三份，一份送縣</t>
    </r>
    <r>
      <rPr>
        <sz val="12"/>
        <color rgb="FF000000"/>
        <rFont val="Times New Roman"/>
        <family val="1"/>
      </rPr>
      <t>(</t>
    </r>
    <r>
      <rPr>
        <sz val="12"/>
        <color rgb="FF000000"/>
        <rFont val="標楷體"/>
        <family val="4"/>
        <charset val="136"/>
      </rPr>
      <t>市</t>
    </r>
    <r>
      <rPr>
        <sz val="12"/>
        <color rgb="FF000000"/>
        <rFont val="Times New Roman"/>
        <family val="1"/>
      </rPr>
      <t>)</t>
    </r>
    <r>
      <rPr>
        <sz val="12"/>
        <color rgb="FF000000"/>
        <rFont val="標楷體"/>
        <family val="4"/>
        <charset val="136"/>
      </rPr>
      <t>政府主計處</t>
    </r>
    <r>
      <rPr>
        <sz val="12"/>
        <color rgb="FF000000"/>
        <rFont val="Times New Roman"/>
        <family val="1"/>
      </rPr>
      <t>(</t>
    </r>
    <r>
      <rPr>
        <sz val="12"/>
        <color rgb="FF000000"/>
        <rFont val="標楷體"/>
        <family val="4"/>
        <charset val="136"/>
      </rPr>
      <t>室</t>
    </r>
    <r>
      <rPr>
        <sz val="12"/>
        <color rgb="FF000000"/>
        <rFont val="Times New Roman"/>
        <family val="1"/>
      </rPr>
      <t>)</t>
    </r>
    <r>
      <rPr>
        <sz val="12"/>
        <color rgb="FF000000"/>
        <rFont val="標楷體"/>
        <family val="4"/>
        <charset val="136"/>
      </rPr>
      <t>，一份送交通部統計處，一份自存。</t>
    </r>
  </si>
  <si>
    <r>
      <t xml:space="preserve">                    2.</t>
    </r>
    <r>
      <rPr>
        <sz val="12"/>
        <color rgb="FF000000"/>
        <rFont val="標楷體"/>
        <family val="4"/>
        <charset val="136"/>
      </rPr>
      <t>本表資料包含身心障礙專用停車位。</t>
    </r>
  </si>
  <si>
    <r>
      <t xml:space="preserve">                    3.</t>
    </r>
    <r>
      <rPr>
        <sz val="12"/>
        <color rgb="FF000000"/>
        <rFont val="標楷體"/>
        <family val="4"/>
        <charset val="136"/>
      </rPr>
      <t>本表資料不含各省</t>
    </r>
    <r>
      <rPr>
        <sz val="12"/>
        <color rgb="FF000000"/>
        <rFont val="Times New Roman"/>
        <family val="1"/>
      </rPr>
      <t>(</t>
    </r>
    <r>
      <rPr>
        <sz val="12"/>
        <color rgb="FF000000"/>
        <rFont val="標楷體"/>
        <family val="4"/>
        <charset val="136"/>
      </rPr>
      <t>縣</t>
    </r>
    <r>
      <rPr>
        <sz val="12"/>
        <color rgb="FF000000"/>
        <rFont val="Times New Roman"/>
        <family val="1"/>
      </rPr>
      <t>)</t>
    </r>
    <r>
      <rPr>
        <sz val="12"/>
        <color rgb="FF000000"/>
        <rFont val="標楷體"/>
        <family val="4"/>
        <charset val="136"/>
      </rPr>
      <t>級風景遊樂區停車位。</t>
    </r>
  </si>
  <si>
    <t>資料來源：各鄉鎮公所或交通大隊。</t>
  </si>
  <si>
    <r>
      <t>中華民國</t>
    </r>
    <r>
      <rPr>
        <sz val="12"/>
        <color rgb="FF000000"/>
        <rFont val="Times New Roman"/>
        <family val="1"/>
      </rPr>
      <t xml:space="preserve"> 113</t>
    </r>
    <r>
      <rPr>
        <sz val="12"/>
        <color rgb="FF000000"/>
        <rFont val="標楷體"/>
        <family val="4"/>
        <charset val="136"/>
      </rPr>
      <t>年</t>
    </r>
    <r>
      <rPr>
        <sz val="12"/>
        <color rgb="FF000000"/>
        <rFont val="Times New Roman"/>
        <family val="1"/>
      </rPr>
      <t>1</t>
    </r>
    <r>
      <rPr>
        <sz val="12"/>
        <color rgb="FF000000"/>
        <rFont val="標楷體"/>
        <family val="4"/>
        <charset val="136"/>
      </rPr>
      <t>月10日編製</t>
    </r>
    <phoneticPr fontId="18" type="noConversion"/>
  </si>
  <si>
    <t>中華民國112年4季</t>
    <phoneticPr fontId="18" type="noConversion"/>
  </si>
  <si>
    <t>關山鎮公所</t>
    <phoneticPr fontId="18" type="noConversion"/>
  </si>
  <si>
    <t>臺東縣關山鎮  停  車  位  概  況－路 邊 身 心 障 礙 者 專 用 停 車 位</t>
    <phoneticPr fontId="18" type="noConversion"/>
  </si>
  <si>
    <t>項目別</t>
    <phoneticPr fontId="18" type="noConversion"/>
  </si>
  <si>
    <t>公有</t>
    <phoneticPr fontId="18" type="noConversion"/>
  </si>
  <si>
    <t>私有</t>
    <phoneticPr fontId="18" type="noConversion"/>
  </si>
  <si>
    <t>小計</t>
    <phoneticPr fontId="18" type="noConversion"/>
  </si>
  <si>
    <t>收費</t>
    <phoneticPr fontId="18" type="noConversion"/>
  </si>
  <si>
    <t>不收費</t>
    <phoneticPr fontId="18" type="noConversion"/>
  </si>
  <si>
    <t>關山鎮公所</t>
  </si>
  <si>
    <t>關山鎮公所</t>
    <phoneticPr fontId="18" type="noConversion"/>
  </si>
  <si>
    <t>計畫區內</t>
    <phoneticPr fontId="18" type="noConversion"/>
  </si>
  <si>
    <t>計畫區外</t>
    <phoneticPr fontId="18" type="noConversion"/>
  </si>
  <si>
    <t>小型車</t>
  </si>
  <si>
    <t>機車</t>
  </si>
  <si>
    <t>2522-14-07-3</t>
    <phoneticPr fontId="18" type="noConversion"/>
  </si>
  <si>
    <r>
      <t>113</t>
    </r>
    <r>
      <rPr>
        <sz val="12"/>
        <color rgb="FF000000"/>
        <rFont val="細明體"/>
        <family val="3"/>
        <charset val="136"/>
      </rPr>
      <t>年</t>
    </r>
    <r>
      <rPr>
        <sz val="12"/>
        <color rgb="FF000000"/>
        <rFont val="Times New Roman"/>
        <family val="1"/>
      </rPr>
      <t>1</t>
    </r>
    <r>
      <rPr>
        <sz val="12"/>
        <color rgb="FF000000"/>
        <rFont val="細明體"/>
        <family val="3"/>
        <charset val="136"/>
      </rPr>
      <t>月</t>
    </r>
    <r>
      <rPr>
        <sz val="12"/>
        <color rgb="FF000000"/>
        <rFont val="Times New Roman"/>
        <family val="1"/>
      </rPr>
      <t>10</t>
    </r>
    <r>
      <rPr>
        <sz val="12"/>
        <color rgb="FF000000"/>
        <rFont val="細明體"/>
        <family val="3"/>
        <charset val="136"/>
      </rPr>
      <t>日印製</t>
    </r>
    <phoneticPr fontId="18" type="noConversion"/>
  </si>
  <si>
    <t>(修訂日期、文號)</t>
    <phoneticPr fontId="18" type="noConversion"/>
  </si>
  <si>
    <t>(修訂日期、文號)</t>
    <phoneticPr fontId="18" type="noConversion"/>
  </si>
  <si>
    <r>
      <t xml:space="preserve">                    2.</t>
    </r>
    <r>
      <rPr>
        <sz val="12"/>
        <color rgb="FF000000"/>
        <rFont val="標楷體"/>
        <family val="4"/>
        <charset val="136"/>
      </rPr>
      <t>本表資料不含各省</t>
    </r>
    <r>
      <rPr>
        <sz val="12"/>
        <color rgb="FF000000"/>
        <rFont val="Times New Roman"/>
        <family val="1"/>
      </rPr>
      <t>(</t>
    </r>
    <r>
      <rPr>
        <sz val="12"/>
        <color rgb="FF000000"/>
        <rFont val="標楷體"/>
        <family val="4"/>
        <charset val="136"/>
      </rPr>
      <t>縣</t>
    </r>
    <r>
      <rPr>
        <sz val="12"/>
        <color rgb="FF000000"/>
        <rFont val="Times New Roman"/>
        <family val="1"/>
      </rPr>
      <t>)</t>
    </r>
    <r>
      <rPr>
        <sz val="12"/>
        <color rgb="FF000000"/>
        <rFont val="標楷體"/>
        <family val="4"/>
        <charset val="136"/>
      </rPr>
      <t>級風景遊樂區停車位。</t>
    </r>
    <phoneticPr fontId="18" type="noConversion"/>
  </si>
  <si>
    <t>2522-14-06-3</t>
  </si>
  <si>
    <t>臺東縣關山鎮  停  車  位  概  況－區外路外身心障礙者專用停車位</t>
    <phoneticPr fontId="18" type="noConversion"/>
  </si>
  <si>
    <t>資料來源：關山鎮公所。</t>
    <phoneticPr fontId="18" type="noConversion"/>
  </si>
  <si>
    <t xml:space="preserve">
資料來源：根據本鄉(鎮、市)公庫收入及支出資料編製。　　　　　　　　　　　　　　　　　　　　　　　中華民國  113 年  2  月  5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8" type="noConversion"/>
  </si>
  <si>
    <r>
      <t>中華民國</t>
    </r>
    <r>
      <rPr>
        <sz val="20"/>
        <rFont val="Times New Roman"/>
        <family val="1"/>
      </rPr>
      <t xml:space="preserve">  113   </t>
    </r>
    <r>
      <rPr>
        <sz val="20"/>
        <rFont val="標楷體"/>
        <family val="4"/>
        <charset val="136"/>
      </rPr>
      <t>年</t>
    </r>
    <r>
      <rPr>
        <sz val="20"/>
        <rFont val="Times New Roman"/>
        <family val="1"/>
      </rPr>
      <t xml:space="preserve">  1  </t>
    </r>
    <r>
      <rPr>
        <sz val="20"/>
        <rFont val="標楷體"/>
        <family val="4"/>
        <charset val="136"/>
      </rPr>
      <t>月</t>
    </r>
    <phoneticPr fontId="24" type="noConversion"/>
  </si>
  <si>
    <t>單位主管</t>
    <phoneticPr fontId="24" type="noConversion"/>
  </si>
  <si>
    <t>中華民國  113  年 02 月 06 日 編製</t>
    <phoneticPr fontId="18" type="noConversion"/>
  </si>
  <si>
    <r>
      <t xml:space="preserve"> 中華民國　113　年　1　月                           </t>
    </r>
    <r>
      <rPr>
        <sz val="12"/>
        <rFont val="標楷體"/>
        <family val="4"/>
        <charset val="136"/>
      </rPr>
      <t>單位：公噸</t>
    </r>
    <phoneticPr fontId="30" type="noConversion"/>
  </si>
  <si>
    <t xml:space="preserve"> 公  開  類</t>
    <phoneticPr fontId="18" type="noConversion"/>
  </si>
  <si>
    <t xml:space="preserve"> 年  度  報</t>
    <phoneticPr fontId="18" type="noConversion"/>
  </si>
  <si>
    <t>期間開始2.5個月內編報</t>
    <phoneticPr fontId="121" type="noConversion"/>
  </si>
  <si>
    <t>表    號</t>
    <phoneticPr fontId="121" type="noConversion"/>
  </si>
  <si>
    <t>1139-08-01-3</t>
    <phoneticPr fontId="36" type="noConversion"/>
  </si>
  <si>
    <t xml:space="preserve"> 臺東縣關山鎮環境保護預算</t>
    <phoneticPr fontId="18" type="noConversion"/>
  </si>
  <si>
    <t xml:space="preserve">                                                            </t>
    <phoneticPr fontId="18" type="noConversion"/>
  </si>
  <si>
    <t>113會計年度</t>
    <phoneticPr fontId="121" type="noConversion"/>
  </si>
  <si>
    <r>
      <t>一、單位預算</t>
    </r>
    <r>
      <rPr>
        <sz val="14"/>
        <rFont val="新細明體"/>
        <family val="1"/>
        <charset val="136"/>
      </rPr>
      <t>－</t>
    </r>
    <r>
      <rPr>
        <sz val="14"/>
        <rFont val="標楷體"/>
        <family val="4"/>
        <charset val="136"/>
      </rPr>
      <t>經資門合計</t>
    </r>
    <phoneticPr fontId="36" type="noConversion"/>
  </si>
  <si>
    <t>單位：千元</t>
  </si>
  <si>
    <t>單   位   及   業   務  別</t>
    <phoneticPr fontId="18" type="noConversion"/>
  </si>
  <si>
    <t>歲  出  項  目</t>
    <phoneticPr fontId="121" type="noConversion"/>
  </si>
  <si>
    <t>歲  入  項  目</t>
    <phoneticPr fontId="121" type="noConversion"/>
  </si>
  <si>
    <t>預算數總計</t>
    <phoneticPr fontId="121" type="noConversion"/>
  </si>
  <si>
    <t>環保署補助款</t>
    <phoneticPr fontId="121" type="noConversion"/>
  </si>
  <si>
    <t>污染防治
附帶收入</t>
    <phoneticPr fontId="121" type="noConversion"/>
  </si>
  <si>
    <t>人事費</t>
  </si>
  <si>
    <t>委辦費</t>
    <phoneticPr fontId="121" type="noConversion"/>
  </si>
  <si>
    <t>土地</t>
    <phoneticPr fontId="18" type="noConversion"/>
  </si>
  <si>
    <t>對特種基金
之補助</t>
    <phoneticPr fontId="121" type="noConversion"/>
  </si>
  <si>
    <t>對國內團體
之捐助</t>
    <phoneticPr fontId="18" type="noConversion"/>
  </si>
  <si>
    <t>對清潔隊之補助
(僅縣政府環保局需填)</t>
    <phoneticPr fontId="121" type="noConversion"/>
  </si>
  <si>
    <t xml:space="preserve"> 環保局及所屬單位預算</t>
    <phoneticPr fontId="18" type="noConversion"/>
  </si>
  <si>
    <t>總 計</t>
    <phoneticPr fontId="18" type="noConversion"/>
  </si>
  <si>
    <t xml:space="preserve">   一般行政</t>
    <phoneticPr fontId="18" type="noConversion"/>
  </si>
  <si>
    <t xml:space="preserve">   綜合規劃</t>
    <phoneticPr fontId="18" type="noConversion"/>
  </si>
  <si>
    <t xml:space="preserve">   空氣品質保護</t>
    <phoneticPr fontId="18" type="noConversion"/>
  </si>
  <si>
    <t xml:space="preserve">   氣候變遷因應</t>
    <phoneticPr fontId="18" type="noConversion"/>
  </si>
  <si>
    <r>
      <t xml:space="preserve">   噪音及振動</t>
    </r>
    <r>
      <rPr>
        <sz val="14"/>
        <color indexed="10"/>
        <rFont val="標楷體"/>
        <family val="4"/>
        <charset val="136"/>
      </rPr>
      <t>防</t>
    </r>
    <r>
      <rPr>
        <sz val="14"/>
        <rFont val="標楷體"/>
        <family val="4"/>
        <charset val="136"/>
      </rPr>
      <t>制</t>
    </r>
    <phoneticPr fontId="18" type="noConversion"/>
  </si>
  <si>
    <t xml:space="preserve">   水質保護</t>
    <phoneticPr fontId="18" type="noConversion"/>
  </si>
  <si>
    <t xml:space="preserve">   土壤及地下水污染整治</t>
    <phoneticPr fontId="121" type="noConversion"/>
  </si>
  <si>
    <t xml:space="preserve">   廢棄物管理</t>
    <phoneticPr fontId="18" type="noConversion"/>
  </si>
  <si>
    <t xml:space="preserve">   環境衛生、毒化物管理</t>
    <phoneticPr fontId="18" type="noConversion"/>
  </si>
  <si>
    <t xml:space="preserve">   陳情、稽查、糾紛處理</t>
    <phoneticPr fontId="18" type="noConversion"/>
  </si>
  <si>
    <t xml:space="preserve">   監測及檢驗</t>
    <phoneticPr fontId="18" type="noConversion"/>
  </si>
  <si>
    <t xml:space="preserve">   研究發展</t>
    <phoneticPr fontId="18" type="noConversion"/>
  </si>
  <si>
    <t xml:space="preserve">   其他</t>
    <phoneticPr fontId="18" type="noConversion"/>
  </si>
  <si>
    <t>鄉 鎮 市 公 所 清 潔 隊 預 算 
(僅縣政府環保局需填)</t>
    <phoneticPr fontId="18" type="noConversion"/>
  </si>
  <si>
    <t xml:space="preserve">  臺東縣關山鎮環境保護預算(續1) </t>
    <phoneticPr fontId="18" type="noConversion"/>
  </si>
  <si>
    <t>113會計年度</t>
    <phoneticPr fontId="18" type="noConversion"/>
  </si>
  <si>
    <r>
      <t>二、單位預算</t>
    </r>
    <r>
      <rPr>
        <sz val="14"/>
        <rFont val="新細明體"/>
        <family val="1"/>
        <charset val="136"/>
      </rPr>
      <t>－</t>
    </r>
    <r>
      <rPr>
        <sz val="14"/>
        <rFont val="標楷體"/>
        <family val="4"/>
        <charset val="136"/>
      </rPr>
      <t>經常門</t>
    </r>
    <phoneticPr fontId="36" type="noConversion"/>
  </si>
  <si>
    <t>歲  出  項  目</t>
    <phoneticPr fontId="18" type="noConversion"/>
  </si>
  <si>
    <t>歲  入  項  目</t>
    <phoneticPr fontId="18" type="noConversion"/>
  </si>
  <si>
    <t xml:space="preserve">  臺東縣關山鎮環境保護預算(續2) </t>
    <phoneticPr fontId="18" type="noConversion"/>
  </si>
  <si>
    <t>三、單位預算－資本門</t>
    <phoneticPr fontId="36" type="noConversion"/>
  </si>
  <si>
    <t xml:space="preserve"> 臺東縣關山鎮環境保護預算 (續3完) </t>
    <phoneticPr fontId="18" type="noConversion"/>
  </si>
  <si>
    <t>四、附屬單位預算</t>
    <phoneticPr fontId="18" type="noConversion"/>
  </si>
  <si>
    <t xml:space="preserve"> 113會計年度</t>
    <phoneticPr fontId="18" type="noConversion"/>
  </si>
  <si>
    <t>單位：千元</t>
    <phoneticPr fontId="18" type="noConversion"/>
  </si>
  <si>
    <t>來    源  /  用    途    別</t>
    <phoneticPr fontId="18" type="noConversion"/>
  </si>
  <si>
    <t>空污基金</t>
    <phoneticPr fontId="18" type="noConversion"/>
  </si>
  <si>
    <r>
      <t>水</t>
    </r>
    <r>
      <rPr>
        <sz val="13"/>
        <color indexed="10"/>
        <rFont val="標楷體"/>
        <family val="4"/>
        <charset val="136"/>
      </rPr>
      <t>汙</t>
    </r>
    <r>
      <rPr>
        <sz val="13"/>
        <rFont val="標楷體"/>
        <family val="4"/>
        <charset val="136"/>
      </rPr>
      <t>基金</t>
    </r>
    <phoneticPr fontId="18" type="noConversion"/>
  </si>
  <si>
    <t>廢棄物清除
處理基金</t>
    <phoneticPr fontId="18" type="noConversion"/>
  </si>
  <si>
    <t>環境教育
基  金</t>
    <phoneticPr fontId="18" type="noConversion"/>
  </si>
  <si>
    <t>其他主管基金  (________基金)</t>
    <phoneticPr fontId="18" type="noConversion"/>
  </si>
  <si>
    <t xml:space="preserve">一、基金來源 (A)        </t>
    <phoneticPr fontId="23" type="noConversion"/>
  </si>
  <si>
    <t xml:space="preserve">(一)徵收及依法分配收入      </t>
    <phoneticPr fontId="18" type="noConversion"/>
  </si>
  <si>
    <t xml:space="preserve">1.徵收或環保提撥收入 </t>
    <phoneticPr fontId="18" type="noConversion"/>
  </si>
  <si>
    <t>(1)營建工程空氣污染防制費收入</t>
    <phoneticPr fontId="18" type="noConversion"/>
  </si>
  <si>
    <t>(2)固定污染源空氣污染防制費收入</t>
    <phoneticPr fontId="18" type="noConversion"/>
  </si>
  <si>
    <t>(3)移動污染源空氣污染防制費收入</t>
    <phoneticPr fontId="18" type="noConversion"/>
  </si>
  <si>
    <t xml:space="preserve">(4)非空污類徵收或環保提撥收入 </t>
    <phoneticPr fontId="18" type="noConversion"/>
  </si>
  <si>
    <t xml:space="preserve">2.其他徵收及依法分配收入         </t>
    <phoneticPr fontId="18" type="noConversion"/>
  </si>
  <si>
    <t xml:space="preserve">(二)政府撥入收入        </t>
    <phoneticPr fontId="18" type="noConversion"/>
  </si>
  <si>
    <r>
      <t>1.環保局</t>
    </r>
    <r>
      <rPr>
        <sz val="12"/>
        <color indexed="10"/>
        <rFont val="標楷體"/>
        <family val="4"/>
        <charset val="136"/>
      </rPr>
      <t>補助</t>
    </r>
    <r>
      <rPr>
        <sz val="12"/>
        <rFont val="標楷體"/>
        <family val="4"/>
        <charset val="136"/>
      </rPr>
      <t xml:space="preserve">收入                 </t>
    </r>
    <phoneticPr fontId="18" type="noConversion"/>
  </si>
  <si>
    <t xml:space="preserve">2.環保署補助收入                </t>
    <phoneticPr fontId="18" type="noConversion"/>
  </si>
  <si>
    <t xml:space="preserve">3.其他政府撥入收入               </t>
    <phoneticPr fontId="18" type="noConversion"/>
  </si>
  <si>
    <t xml:space="preserve">(三)財產及其他收入          </t>
    <phoneticPr fontId="18" type="noConversion"/>
  </si>
  <si>
    <t xml:space="preserve">1.污染防治附帶收入               </t>
    <phoneticPr fontId="18" type="noConversion"/>
  </si>
  <si>
    <t xml:space="preserve">2.其他財產及其他收入             </t>
    <phoneticPr fontId="18" type="noConversion"/>
  </si>
  <si>
    <t>二、基金用途 (B)</t>
    <phoneticPr fontId="23" type="noConversion"/>
  </si>
  <si>
    <t xml:space="preserve">(一)經常支出           </t>
    <phoneticPr fontId="23" type="noConversion"/>
  </si>
  <si>
    <t xml:space="preserve">1.用人費用          </t>
    <phoneticPr fontId="18" type="noConversion"/>
  </si>
  <si>
    <t xml:space="preserve">2.專業服務費               </t>
    <phoneticPr fontId="18" type="noConversion"/>
  </si>
  <si>
    <t>3.提撥環境教育基金</t>
    <phoneticPr fontId="18" type="noConversion"/>
  </si>
  <si>
    <t>4.捐助國內團體</t>
    <phoneticPr fontId="18" type="noConversion"/>
  </si>
  <si>
    <t xml:space="preserve">5.補助各鄉鎮市公所清潔隊業務費用
  (僅縣政府環保局需填)           </t>
    <phoneticPr fontId="18" type="noConversion"/>
  </si>
  <si>
    <t xml:space="preserve">6.其他經常支出                   </t>
    <phoneticPr fontId="18" type="noConversion"/>
  </si>
  <si>
    <t xml:space="preserve">(二)資本支出                       </t>
    <phoneticPr fontId="23" type="noConversion"/>
  </si>
  <si>
    <t>1.購置土地</t>
    <phoneticPr fontId="18" type="noConversion"/>
  </si>
  <si>
    <t>2.其他資本支出</t>
    <phoneticPr fontId="18" type="noConversion"/>
  </si>
  <si>
    <t>三、本期賸餘（短絀）  (=A-B)</t>
    <phoneticPr fontId="18" type="noConversion"/>
  </si>
  <si>
    <t>中華民國 113 年 2 月 22 日編製</t>
    <phoneticPr fontId="18" type="noConversion"/>
  </si>
  <si>
    <t>資料來源：依據本所清潔隊環境保護預算資料編製。</t>
    <phoneticPr fontId="18" type="noConversion"/>
  </si>
  <si>
    <t>填表說明：1.本表編製1式3份，1份自存，1份送主計室、1份送臺東縣環境保護局。</t>
    <phoneticPr fontId="23" type="noConversion"/>
  </si>
  <si>
    <r>
      <t xml:space="preserve">          </t>
    </r>
    <r>
      <rPr>
        <sz val="12"/>
        <rFont val="Times New Roman"/>
        <family val="1"/>
      </rPr>
      <t>2.</t>
    </r>
    <r>
      <rPr>
        <sz val="12"/>
        <rFont val="標楷體"/>
        <family val="4"/>
        <charset val="136"/>
      </rPr>
      <t>「其他主管基金」係指表列基金以外之環保局主管基金，</t>
    </r>
    <r>
      <rPr>
        <sz val="12"/>
        <rFont val="Times New Roman"/>
        <family val="1"/>
      </rPr>
      <t xml:space="preserve"> </t>
    </r>
    <r>
      <rPr>
        <sz val="12"/>
        <rFont val="標楷體"/>
        <family val="4"/>
        <charset val="136"/>
      </rPr>
      <t>如焚化廠基金、機場噪音回饋基金等，請列舉並註明基金名稱。</t>
    </r>
    <phoneticPr fontId="23" type="noConversion"/>
  </si>
  <si>
    <r>
      <t xml:space="preserve"> 中華民國　113　年　2　月                           </t>
    </r>
    <r>
      <rPr>
        <sz val="12"/>
        <rFont val="標楷體"/>
        <family val="4"/>
        <charset val="136"/>
      </rPr>
      <t>單位：公噸</t>
    </r>
    <phoneticPr fontId="30" type="noConversion"/>
  </si>
  <si>
    <t>中華民國 113 年  03 月 05 日編製</t>
    <phoneticPr fontId="18" type="noConversion"/>
  </si>
  <si>
    <r>
      <t>中華民國</t>
    </r>
    <r>
      <rPr>
        <sz val="20"/>
        <rFont val="Times New Roman"/>
        <family val="1"/>
      </rPr>
      <t xml:space="preserve">  113   </t>
    </r>
    <r>
      <rPr>
        <sz val="20"/>
        <rFont val="標楷體"/>
        <family val="4"/>
        <charset val="136"/>
      </rPr>
      <t>年</t>
    </r>
    <r>
      <rPr>
        <sz val="20"/>
        <rFont val="Times New Roman"/>
        <family val="1"/>
      </rPr>
      <t xml:space="preserve">  2  </t>
    </r>
    <r>
      <rPr>
        <sz val="20"/>
        <rFont val="標楷體"/>
        <family val="4"/>
        <charset val="136"/>
      </rPr>
      <t>月</t>
    </r>
    <phoneticPr fontId="24" type="noConversion"/>
  </si>
  <si>
    <t>中華民國  113  年 03 月 05 日 編製</t>
    <phoneticPr fontId="18" type="noConversion"/>
  </si>
  <si>
    <t>臺東縣關山鎮公所清潔隊</t>
    <phoneticPr fontId="18" type="noConversion"/>
  </si>
  <si>
    <t>期間終了4.5個月內編報</t>
    <phoneticPr fontId="121" type="noConversion"/>
  </si>
  <si>
    <t>1139-08-02-3</t>
    <phoneticPr fontId="36" type="noConversion"/>
  </si>
  <si>
    <t xml:space="preserve">  臺東縣關山鎮環境保護決算</t>
    <phoneticPr fontId="18" type="noConversion"/>
  </si>
  <si>
    <t xml:space="preserve">                                                          </t>
    <phoneticPr fontId="18" type="noConversion"/>
  </si>
  <si>
    <t xml:space="preserve">  112年會計年度</t>
    <phoneticPr fontId="18" type="noConversion"/>
  </si>
  <si>
    <r>
      <t>一、單位決算</t>
    </r>
    <r>
      <rPr>
        <sz val="14"/>
        <rFont val="新細明體"/>
        <family val="1"/>
        <charset val="136"/>
      </rPr>
      <t>－</t>
    </r>
    <r>
      <rPr>
        <sz val="14"/>
        <rFont val="標楷體"/>
        <family val="4"/>
        <charset val="136"/>
      </rPr>
      <t>經資門合計</t>
    </r>
    <phoneticPr fontId="36" type="noConversion"/>
  </si>
  <si>
    <t>歲  出  項  目</t>
    <phoneticPr fontId="18" type="noConversion"/>
  </si>
  <si>
    <t>歲  入  項  目</t>
    <phoneticPr fontId="18" type="noConversion"/>
  </si>
  <si>
    <t>決算數總計</t>
    <phoneticPr fontId="121" type="noConversion"/>
  </si>
  <si>
    <t>折舊</t>
    <phoneticPr fontId="18" type="noConversion"/>
  </si>
  <si>
    <t>土地</t>
    <phoneticPr fontId="18" type="noConversion"/>
  </si>
  <si>
    <t>對國內團體
之捐助</t>
    <phoneticPr fontId="18" type="noConversion"/>
  </si>
  <si>
    <t xml:space="preserve"> 環保局及所屬單位決算</t>
    <phoneticPr fontId="18" type="noConversion"/>
  </si>
  <si>
    <t xml:space="preserve">   陳情、稽查、糾紛處理</t>
    <phoneticPr fontId="18" type="noConversion"/>
  </si>
  <si>
    <t xml:space="preserve">   監測及檢驗</t>
    <phoneticPr fontId="18" type="noConversion"/>
  </si>
  <si>
    <t xml:space="preserve">   研究發展</t>
    <phoneticPr fontId="18" type="noConversion"/>
  </si>
  <si>
    <t xml:space="preserve">   其他</t>
    <phoneticPr fontId="18" type="noConversion"/>
  </si>
  <si>
    <t>鄉 鎮 市 公 所 清 潔 隊 決 算 
(僅縣政府環保局需填)</t>
    <phoneticPr fontId="18" type="noConversion"/>
  </si>
  <si>
    <t xml:space="preserve"> 臺東縣關山鎮環境保護決算(續1) </t>
    <phoneticPr fontId="18" type="noConversion"/>
  </si>
  <si>
    <t xml:space="preserve">                                                         </t>
    <phoneticPr fontId="18" type="noConversion"/>
  </si>
  <si>
    <t>112年會計年度</t>
    <phoneticPr fontId="18" type="noConversion"/>
  </si>
  <si>
    <r>
      <t>二、單位決算</t>
    </r>
    <r>
      <rPr>
        <sz val="14"/>
        <rFont val="新細明體"/>
        <family val="1"/>
        <charset val="136"/>
      </rPr>
      <t>－</t>
    </r>
    <r>
      <rPr>
        <sz val="14"/>
        <rFont val="標楷體"/>
        <family val="4"/>
        <charset val="136"/>
      </rPr>
      <t>經常門</t>
    </r>
    <phoneticPr fontId="36" type="noConversion"/>
  </si>
  <si>
    <t xml:space="preserve">  臺東縣關山鎮環境保護決算(續2) </t>
    <phoneticPr fontId="18" type="noConversion"/>
  </si>
  <si>
    <t xml:space="preserve">                                                            112年會計年度</t>
    <phoneticPr fontId="18" type="noConversion"/>
  </si>
  <si>
    <t>三、單位決算－資本門</t>
    <phoneticPr fontId="36" type="noConversion"/>
  </si>
  <si>
    <t>土地</t>
    <phoneticPr fontId="121" type="noConversion"/>
  </si>
  <si>
    <t xml:space="preserve">臺東縣關山鎮環境保護決算(續3完) </t>
    <phoneticPr fontId="18" type="noConversion"/>
  </si>
  <si>
    <t>四、附屬單位決算</t>
    <phoneticPr fontId="18" type="noConversion"/>
  </si>
  <si>
    <t xml:space="preserve"> 112年會計年度</t>
    <phoneticPr fontId="18" type="noConversion"/>
  </si>
  <si>
    <t>水污基金</t>
    <phoneticPr fontId="18" type="noConversion"/>
  </si>
  <si>
    <t>四、折舊</t>
    <phoneticPr fontId="18" type="noConversion"/>
  </si>
  <si>
    <t>中華民國 113 年 3 月 11 日編製</t>
    <phoneticPr fontId="18" type="noConversion"/>
  </si>
  <si>
    <t>資料來源：依據本所清潔隊環境保護決算資料編製。</t>
    <phoneticPr fontId="18"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</si>
  <si>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份自存，</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份送臺東縣環境保護局。</t>
    </r>
    <phoneticPr fontId="23" type="noConversion"/>
  </si>
  <si>
    <t>　　　　　　
資料來源：根據本鄉(鎮、市)公庫收入及支出資料編製。　　　　　　　　　　　　　　　　　　　　　　　中華民國  113 年  03  月  07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8" type="noConversion"/>
  </si>
  <si>
    <t>公  開  類</t>
  </si>
  <si>
    <t>臺東縣關山鎮公所建設課</t>
  </si>
  <si>
    <t>年  度  報</t>
  </si>
  <si>
    <t>年度終了後2月內填報</t>
  </si>
  <si>
    <t xml:space="preserve"> 1113-05-01-3</t>
  </si>
  <si>
    <t>臺東縣關山鎮治山防災整體治理工程</t>
  </si>
  <si>
    <t xml:space="preserve">  中華民國109年度</t>
  </si>
  <si>
    <t>單位：新台幣元</t>
  </si>
  <si>
    <t>工程名稱</t>
  </si>
  <si>
    <t>地點</t>
  </si>
  <si>
    <t>總  工  程  費  (按  經  費  來  源  分)</t>
  </si>
  <si>
    <t>工            作            數            量</t>
  </si>
  <si>
    <t>(鄉鎮別)</t>
  </si>
  <si>
    <t>總      計</t>
  </si>
  <si>
    <t>中      央</t>
  </si>
  <si>
    <t>縣      (市)</t>
  </si>
  <si>
    <t>其      他</t>
  </si>
  <si>
    <t>公尺</t>
  </si>
  <si>
    <t>整流(公尺)</t>
  </si>
  <si>
    <t>固床工(座)</t>
  </si>
  <si>
    <t xml:space="preserve"> 合       計</t>
  </si>
  <si>
    <t>臺東縣關山鎮治山防災整體治理工程(續)</t>
    <phoneticPr fontId="30" type="noConversion"/>
  </si>
  <si>
    <t xml:space="preserve"> </t>
  </si>
  <si>
    <t>中華民國111年度</t>
  </si>
  <si>
    <t>護岸(公尺)</t>
  </si>
  <si>
    <t>魚道(座)</t>
  </si>
  <si>
    <t>蝕溝控制(公尺)</t>
  </si>
  <si>
    <t>崩塌地處理(公頃)</t>
  </si>
  <si>
    <t>植生綠美化(平方公尺)</t>
  </si>
  <si>
    <t>生物通道(座)</t>
  </si>
  <si>
    <t>其他(座、塊、公尺、公頃、平方公尺)</t>
  </si>
  <si>
    <t>中華民國112年3月16日編製</t>
  </si>
  <si>
    <r>
      <t>資料來源：根據各公所年度內完工</t>
    </r>
    <r>
      <rPr>
        <sz val="12"/>
        <color rgb="FFFF0000"/>
        <rFont val="標楷體"/>
        <family val="4"/>
        <charset val="136"/>
      </rPr>
      <t>治山防災</t>
    </r>
    <r>
      <rPr>
        <sz val="12"/>
        <color rgb="FF000000"/>
        <rFont val="標楷體"/>
        <family val="4"/>
        <charset val="136"/>
      </rPr>
      <t>等工程結算書，未完工者以發包金額或發包後實際需要工程費填報資料編製送本府彙整。</t>
    </r>
  </si>
  <si>
    <t>填表說明：本表編製1式3份，1份送主計室，1份自存，1份送臺東縣政府農業處。</t>
  </si>
  <si>
    <t>　　遺產稅</t>
  </si>
  <si>
    <t>　　　　　　
資料來源：根據本鄉(鎮、市)公庫收入及支出資料編製。　　　　　　　　　　　　　　　　　　　　　　　中華民國  113 年  04  月  02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8" type="noConversion"/>
  </si>
  <si>
    <r>
      <t>中華民國</t>
    </r>
    <r>
      <rPr>
        <sz val="20"/>
        <rFont val="Times New Roman"/>
        <family val="1"/>
      </rPr>
      <t xml:space="preserve">  113   </t>
    </r>
    <r>
      <rPr>
        <sz val="20"/>
        <rFont val="標楷體"/>
        <family val="4"/>
        <charset val="136"/>
      </rPr>
      <t>年</t>
    </r>
    <r>
      <rPr>
        <sz val="20"/>
        <rFont val="Times New Roman"/>
        <family val="1"/>
      </rPr>
      <t xml:space="preserve">  3  </t>
    </r>
    <r>
      <rPr>
        <sz val="20"/>
        <rFont val="標楷體"/>
        <family val="4"/>
        <charset val="136"/>
      </rPr>
      <t>月</t>
    </r>
    <phoneticPr fontId="24" type="noConversion"/>
  </si>
  <si>
    <t>中華民國  113  年 04 月 08 日 編製</t>
    <phoneticPr fontId="18" type="noConversion"/>
  </si>
  <si>
    <r>
      <t xml:space="preserve"> 中華民國　113　年　3　月                           </t>
    </r>
    <r>
      <rPr>
        <sz val="12"/>
        <rFont val="標楷體"/>
        <family val="4"/>
        <charset val="136"/>
      </rPr>
      <t>單位：公噸</t>
    </r>
    <phoneticPr fontId="30" type="noConversion"/>
  </si>
  <si>
    <t>中華民國 113 年  04 月 08 日編製</t>
    <phoneticPr fontId="18" type="noConversion"/>
  </si>
  <si>
    <t>中華民國113年1季</t>
    <phoneticPr fontId="18" type="noConversion"/>
  </si>
  <si>
    <r>
      <t>中華民國</t>
    </r>
    <r>
      <rPr>
        <sz val="12"/>
        <color rgb="FF000000"/>
        <rFont val="Times New Roman"/>
        <family val="1"/>
      </rPr>
      <t xml:space="preserve"> 113</t>
    </r>
    <r>
      <rPr>
        <sz val="12"/>
        <color rgb="FF000000"/>
        <rFont val="標楷體"/>
        <family val="4"/>
        <charset val="136"/>
      </rPr>
      <t>年</t>
    </r>
    <r>
      <rPr>
        <sz val="12"/>
        <color rgb="FF000000"/>
        <rFont val="Times New Roman"/>
        <family val="1"/>
      </rPr>
      <t>4</t>
    </r>
    <r>
      <rPr>
        <sz val="12"/>
        <color rgb="FF000000"/>
        <rFont val="標楷體"/>
        <family val="4"/>
        <charset val="136"/>
      </rPr>
      <t>月12日編製</t>
    </r>
    <phoneticPr fontId="18" type="noConversion"/>
  </si>
  <si>
    <r>
      <t>113</t>
    </r>
    <r>
      <rPr>
        <sz val="12"/>
        <color rgb="FF000000"/>
        <rFont val="細明體"/>
        <family val="3"/>
        <charset val="136"/>
      </rPr>
      <t>年</t>
    </r>
    <r>
      <rPr>
        <sz val="12"/>
        <color rgb="FF000000"/>
        <rFont val="Times New Roman"/>
        <family val="1"/>
      </rPr>
      <t>4</t>
    </r>
    <r>
      <rPr>
        <sz val="12"/>
        <color rgb="FF000000"/>
        <rFont val="細明體"/>
        <family val="3"/>
        <charset val="136"/>
      </rPr>
      <t>月</t>
    </r>
    <r>
      <rPr>
        <sz val="12"/>
        <color rgb="FF000000"/>
        <rFont val="Times New Roman"/>
        <family val="1"/>
      </rPr>
      <t>12</t>
    </r>
    <r>
      <rPr>
        <sz val="12"/>
        <color rgb="FF000000"/>
        <rFont val="細明體"/>
        <family val="3"/>
        <charset val="136"/>
      </rPr>
      <t>日印製</t>
    </r>
    <phoneticPr fontId="18" type="noConversion"/>
  </si>
  <si>
    <t>-</t>
    <phoneticPr fontId="42" type="noConversion"/>
  </si>
  <si>
    <t>　　　　　　
資料來源：根據本鄉(鎮、市)公庫收入及支出資料編製。　　　　　　　　　　　　　　　　　　　　　　　中華民國  113 年  05 月  06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8" type="noConversion"/>
  </si>
  <si>
    <r>
      <t>中華民國</t>
    </r>
    <r>
      <rPr>
        <sz val="20"/>
        <rFont val="Times New Roman"/>
        <family val="1"/>
      </rPr>
      <t xml:space="preserve">  113   </t>
    </r>
    <r>
      <rPr>
        <sz val="20"/>
        <rFont val="標楷體"/>
        <family val="4"/>
        <charset val="136"/>
      </rPr>
      <t>年</t>
    </r>
    <r>
      <rPr>
        <sz val="20"/>
        <rFont val="Times New Roman"/>
        <family val="1"/>
      </rPr>
      <t xml:space="preserve">  4  </t>
    </r>
    <r>
      <rPr>
        <sz val="20"/>
        <rFont val="標楷體"/>
        <family val="4"/>
        <charset val="136"/>
      </rPr>
      <t>月</t>
    </r>
    <phoneticPr fontId="24" type="noConversion"/>
  </si>
  <si>
    <t>中華民國  113  年 05 月 07 日 編製</t>
    <phoneticPr fontId="18" type="noConversion"/>
  </si>
  <si>
    <r>
      <t xml:space="preserve"> 中華民國　113　年　4　月                           </t>
    </r>
    <r>
      <rPr>
        <sz val="12"/>
        <rFont val="標楷體"/>
        <family val="4"/>
        <charset val="136"/>
      </rPr>
      <t>單位：公噸</t>
    </r>
    <phoneticPr fontId="30" type="noConversion"/>
  </si>
  <si>
    <t>中華民國 113 年  05 月 07 日編製</t>
    <phoneticPr fontId="18" type="noConversion"/>
  </si>
  <si>
    <t>季報</t>
    <phoneticPr fontId="41" type="noConversion"/>
  </si>
  <si>
    <t>每季終了後1個月內編送</t>
    <phoneticPr fontId="30" type="noConversion"/>
  </si>
  <si>
    <t>臺東縣關山鎮獨居老人服務概況</t>
    <phoneticPr fontId="30" type="noConversion"/>
  </si>
  <si>
    <r>
      <t>中華民國113年第1季</t>
    </r>
    <r>
      <rPr>
        <sz val="11"/>
        <rFont val="Times New Roman"/>
        <family val="1"/>
      </rPr>
      <t>(1</t>
    </r>
    <r>
      <rPr>
        <sz val="11"/>
        <rFont val="標楷體"/>
        <family val="4"/>
        <charset val="136"/>
      </rPr>
      <t>月至3月</t>
    </r>
    <r>
      <rPr>
        <sz val="11"/>
        <rFont val="Times New Roman"/>
        <family val="1"/>
      </rPr>
      <t xml:space="preserve">)                                                                             </t>
    </r>
    <r>
      <rPr>
        <sz val="11"/>
        <rFont val="標楷體"/>
        <family val="4"/>
        <charset val="136"/>
      </rPr>
      <t/>
    </r>
    <phoneticPr fontId="134" type="noConversion"/>
  </si>
  <si>
    <t>單位:人、人次</t>
    <phoneticPr fontId="18" type="noConversion"/>
  </si>
  <si>
    <r>
      <t>期底獨居老人人數</t>
    </r>
    <r>
      <rPr>
        <sz val="12"/>
        <rFont val="Times New Roman"/>
        <family val="1"/>
      </rPr>
      <t>(</t>
    </r>
    <r>
      <rPr>
        <sz val="12"/>
        <rFont val="標楷體"/>
        <family val="4"/>
        <charset val="136"/>
      </rPr>
      <t>人</t>
    </r>
    <r>
      <rPr>
        <sz val="12"/>
        <rFont val="Times New Roman"/>
        <family val="1"/>
      </rPr>
      <t>)  (</t>
    </r>
    <r>
      <rPr>
        <u/>
        <sz val="12"/>
        <rFont val="標楷體"/>
        <family val="4"/>
        <charset val="136"/>
      </rPr>
      <t>含具原住民身分</t>
    </r>
    <r>
      <rPr>
        <sz val="12"/>
        <rFont val="Times New Roman"/>
        <family val="1"/>
      </rPr>
      <t>)</t>
    </r>
    <phoneticPr fontId="135" type="noConversion"/>
  </si>
  <si>
    <r>
      <rPr>
        <u/>
        <sz val="12"/>
        <rFont val="標楷體"/>
        <family val="4"/>
        <charset val="136"/>
      </rPr>
      <t>期底</t>
    </r>
    <r>
      <rPr>
        <sz val="12"/>
        <rFont val="標楷體"/>
        <family val="4"/>
        <charset val="136"/>
      </rPr>
      <t>具原住民身分
獨居老人人數</t>
    </r>
    <phoneticPr fontId="41" type="noConversion"/>
  </si>
  <si>
    <r>
      <t>期底安裝緊急救援裝置人數</t>
    </r>
    <r>
      <rPr>
        <sz val="12"/>
        <rFont val="Times New Roman"/>
        <family val="1"/>
      </rPr>
      <t>(</t>
    </r>
    <r>
      <rPr>
        <sz val="12"/>
        <rFont val="標楷體"/>
        <family val="4"/>
        <charset val="136"/>
      </rPr>
      <t>人</t>
    </r>
    <r>
      <rPr>
        <sz val="12"/>
        <rFont val="Times New Roman"/>
        <family val="1"/>
      </rPr>
      <t>)</t>
    </r>
    <phoneticPr fontId="135"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</si>
  <si>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135" type="noConversion"/>
  </si>
  <si>
    <t>本期轉介長期照顧人數 (人)</t>
    <phoneticPr fontId="135" type="noConversion"/>
  </si>
  <si>
    <t>總     計</t>
    <phoneticPr fontId="30"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</si>
  <si>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30"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</si>
  <si>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1"/>
        <charset val="136"/>
      </rPr>
      <t>戶</t>
    </r>
    <phoneticPr fontId="135" type="noConversion"/>
  </si>
  <si>
    <t>總計</t>
    <phoneticPr fontId="30" type="noConversion"/>
  </si>
  <si>
    <r>
      <t>中</t>
    </r>
    <r>
      <rPr>
        <u/>
        <sz val="12"/>
        <rFont val="Times New Roman"/>
        <family val="1"/>
      </rPr>
      <t>(</t>
    </r>
    <r>
      <rPr>
        <u/>
        <sz val="12"/>
        <rFont val="標楷體"/>
        <family val="4"/>
        <charset val="136"/>
      </rPr>
      <t>低</t>
    </r>
    <r>
      <rPr>
        <u/>
        <sz val="12"/>
        <rFont val="Times New Roman"/>
        <family val="1"/>
      </rPr>
      <t>)</t>
    </r>
    <r>
      <rPr>
        <u/>
        <sz val="12"/>
        <rFont val="標楷體"/>
        <family val="4"/>
        <charset val="136"/>
      </rPr>
      <t>收入</t>
    </r>
    <phoneticPr fontId="30" type="noConversion"/>
  </si>
  <si>
    <r>
      <t>一</t>
    </r>
    <r>
      <rPr>
        <u/>
        <sz val="12"/>
        <rFont val="Times New Roman"/>
        <family val="1"/>
      </rPr>
      <t xml:space="preserve">  </t>
    </r>
    <r>
      <rPr>
        <u/>
        <sz val="12"/>
        <rFont val="標楷體"/>
        <family val="4"/>
        <charset val="136"/>
      </rPr>
      <t>般</t>
    </r>
    <r>
      <rPr>
        <u/>
        <sz val="12"/>
        <rFont val="Times New Roman"/>
        <family val="1"/>
      </rPr>
      <t xml:space="preserve">  </t>
    </r>
    <r>
      <rPr>
        <u/>
        <sz val="12"/>
        <rFont val="標楷體"/>
        <family val="1"/>
        <charset val="136"/>
      </rPr>
      <t>戶</t>
    </r>
    <phoneticPr fontId="135" type="noConversion"/>
  </si>
  <si>
    <t>總計</t>
    <phoneticPr fontId="135" type="noConversion"/>
  </si>
  <si>
    <t>關懷訪視</t>
    <phoneticPr fontId="18" type="noConversion"/>
  </si>
  <si>
    <t>電話問安</t>
    <phoneticPr fontId="135" type="noConversion"/>
  </si>
  <si>
    <t>就醫協助</t>
    <phoneticPr fontId="135" type="noConversion"/>
  </si>
  <si>
    <t>生活協助</t>
    <phoneticPr fontId="135" type="noConversion"/>
  </si>
  <si>
    <t>合計</t>
    <phoneticPr fontId="30" type="noConversion"/>
  </si>
  <si>
    <t>男</t>
    <phoneticPr fontId="30" type="noConversion"/>
  </si>
  <si>
    <t>女</t>
    <phoneticPr fontId="30" type="noConversion"/>
  </si>
  <si>
    <t>65～69歲</t>
    <phoneticPr fontId="18" type="noConversion"/>
  </si>
  <si>
    <t>70～74歲</t>
    <phoneticPr fontId="18" type="noConversion"/>
  </si>
  <si>
    <t>75～79歲</t>
    <phoneticPr fontId="18" type="noConversion"/>
  </si>
  <si>
    <t>80～84歲</t>
    <phoneticPr fontId="18" type="noConversion"/>
  </si>
  <si>
    <t>85歲以上</t>
    <phoneticPr fontId="18" type="noConversion"/>
  </si>
  <si>
    <t>中華民國113年04月09日編製</t>
    <phoneticPr fontId="18" type="noConversion"/>
  </si>
  <si>
    <t>資料來源：依據本公所獨居老人資料彙編。</t>
    <phoneticPr fontId="135" type="noConversion"/>
  </si>
  <si>
    <t>填表說明：1、本表編製3份，1份送臺東縣政府社會處，1份送主計室，1份自存。</t>
    <phoneticPr fontId="41" type="noConversion"/>
  </si>
  <si>
    <t xml:space="preserve">          2、期底具原住民身分獨居老人人數為依指戶籍登記具原住民身分之獨居老人期底人數。</t>
    <phoneticPr fontId="18" type="noConversion"/>
  </si>
  <si>
    <t xml:space="preserve">          3、就醫協助為陪同獨居老人至醫療院所接受治療或服務。</t>
    <phoneticPr fontId="18" type="noConversion"/>
  </si>
  <si>
    <t xml:space="preserve">          4、生活協助為提供獨居老人日常生活事務協助，增進社會連結、提升生活品質，但不包含長照2.0所提供之服務。</t>
    <phoneticPr fontId="18" type="noConversion"/>
  </si>
  <si>
    <t>科目及代號</t>
    <phoneticPr fontId="18" type="noConversion"/>
  </si>
  <si>
    <t>　　　　　　
資料來源：根據本鄉(鎮、市)公庫收入及支出資料編製。　　　　　　　　　　　　　　　　　　　　　　　中華民國  113 年  06 月  05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8" type="noConversion"/>
  </si>
  <si>
    <r>
      <t xml:space="preserve"> 中華民國　113　年　5　月                           </t>
    </r>
    <r>
      <rPr>
        <sz val="12"/>
        <rFont val="標楷體"/>
        <family val="4"/>
        <charset val="136"/>
      </rPr>
      <t>單位：公噸</t>
    </r>
    <phoneticPr fontId="30" type="noConversion"/>
  </si>
  <si>
    <t>中華民國 113 年  06 月 11 日編製</t>
    <phoneticPr fontId="18" type="noConversion"/>
  </si>
  <si>
    <r>
      <t>中華民國</t>
    </r>
    <r>
      <rPr>
        <sz val="20"/>
        <rFont val="Times New Roman"/>
        <family val="1"/>
      </rPr>
      <t xml:space="preserve">  113   </t>
    </r>
    <r>
      <rPr>
        <sz val="20"/>
        <rFont val="標楷體"/>
        <family val="4"/>
        <charset val="136"/>
      </rPr>
      <t>年</t>
    </r>
    <r>
      <rPr>
        <sz val="20"/>
        <rFont val="Times New Roman"/>
        <family val="1"/>
      </rPr>
      <t xml:space="preserve">  5  </t>
    </r>
    <r>
      <rPr>
        <sz val="20"/>
        <rFont val="標楷體"/>
        <family val="4"/>
        <charset val="136"/>
      </rPr>
      <t>月</t>
    </r>
    <phoneticPr fontId="24" type="noConversion"/>
  </si>
  <si>
    <t>中華民國  113  年 06 月 11 日 編製</t>
    <phoneticPr fontId="18" type="noConversion"/>
  </si>
  <si>
    <t>台東縣關山鎮公所</t>
    <phoneticPr fontId="18" type="noConversion"/>
  </si>
  <si>
    <t>臺東縣關山鎮公所民政課</t>
  </si>
  <si>
    <t>年報</t>
  </si>
  <si>
    <t>每年終了後4個月內編報</t>
  </si>
  <si>
    <t>3312-04-01-3</t>
  </si>
  <si>
    <t>臺東縣關山鎮 公 墓 設 施 概 況</t>
  </si>
  <si>
    <t>中華民國112年</t>
  </si>
  <si>
    <t>鄉鎮市別</t>
  </si>
  <si>
    <t>公私立別</t>
  </si>
  <si>
    <t>經　　規　　劃　　並　　啟　　用　　者</t>
  </si>
  <si>
    <t>未　經　規　劃　者</t>
  </si>
  <si>
    <t>年底處數</t>
  </si>
  <si>
    <r>
      <t xml:space="preserve">年底土地面積
</t>
    </r>
    <r>
      <rPr>
        <sz val="10"/>
        <color rgb="FF000000"/>
        <rFont val="Times New Roman"/>
        <family val="1"/>
      </rPr>
      <t>(</t>
    </r>
    <r>
      <rPr>
        <sz val="10"/>
        <color rgb="FF000000"/>
        <rFont val="標楷體"/>
        <family val="4"/>
        <charset val="136"/>
      </rPr>
      <t>平方公尺</t>
    </r>
    <r>
      <rPr>
        <sz val="10"/>
        <color rgb="FF000000"/>
        <rFont val="Times New Roman"/>
        <family val="1"/>
      </rPr>
      <t>)</t>
    </r>
  </si>
  <si>
    <r>
      <t xml:space="preserve">年底土
地面積
</t>
    </r>
    <r>
      <rPr>
        <sz val="10"/>
        <color rgb="FF000000"/>
        <rFont val="Times New Roman"/>
        <family val="1"/>
      </rPr>
      <t>(</t>
    </r>
    <r>
      <rPr>
        <sz val="10"/>
        <color rgb="FF000000"/>
        <rFont val="標楷體"/>
        <family val="4"/>
        <charset val="136"/>
      </rPr>
      <t>平方公尺</t>
    </r>
    <r>
      <rPr>
        <sz val="10"/>
        <color rgb="FF000000"/>
        <rFont val="Times New Roman"/>
        <family val="1"/>
      </rPr>
      <t>)</t>
    </r>
  </si>
  <si>
    <r>
      <t xml:space="preserve">年底已
使用面積
</t>
    </r>
    <r>
      <rPr>
        <sz val="10"/>
        <color rgb="FF000000"/>
        <rFont val="Times New Roman"/>
        <family val="1"/>
      </rPr>
      <t>(</t>
    </r>
    <r>
      <rPr>
        <sz val="10"/>
        <color rgb="FF000000"/>
        <rFont val="標楷體"/>
        <family val="4"/>
        <charset val="136"/>
      </rPr>
      <t>平方公尺</t>
    </r>
    <r>
      <rPr>
        <sz val="10"/>
        <color rgb="FF000000"/>
        <rFont val="Times New Roman"/>
        <family val="1"/>
      </rPr>
      <t>)</t>
    </r>
  </si>
  <si>
    <r>
      <t xml:space="preserve">年底未
使用面積
</t>
    </r>
    <r>
      <rPr>
        <sz val="10"/>
        <color rgb="FF000000"/>
        <rFont val="Times New Roman"/>
        <family val="1"/>
      </rPr>
      <t>(</t>
    </r>
    <r>
      <rPr>
        <sz val="10"/>
        <color rgb="FF000000"/>
        <rFont val="標楷體"/>
        <family val="4"/>
        <charset val="136"/>
      </rPr>
      <t>平方公尺</t>
    </r>
    <r>
      <rPr>
        <sz val="10"/>
        <color rgb="FF000000"/>
        <rFont val="Times New Roman"/>
        <family val="1"/>
      </rPr>
      <t>)</t>
    </r>
  </si>
  <si>
    <r>
      <t>年底可使用墓基總數</t>
    </r>
    <r>
      <rPr>
        <sz val="12"/>
        <color rgb="FF000000"/>
        <rFont val="Times New Roman"/>
        <family val="1"/>
      </rPr>
      <t>(</t>
    </r>
    <r>
      <rPr>
        <sz val="12"/>
        <color rgb="FF000000"/>
        <rFont val="標楷體"/>
        <family val="4"/>
        <charset val="136"/>
      </rPr>
      <t>座</t>
    </r>
    <r>
      <rPr>
        <sz val="12"/>
        <color rgb="FF000000"/>
        <rFont val="Times New Roman"/>
        <family val="1"/>
      </rPr>
      <t>)</t>
    </r>
  </si>
  <si>
    <r>
      <t>年底已使用墓基總數</t>
    </r>
    <r>
      <rPr>
        <sz val="12"/>
        <color rgb="FF000000"/>
        <rFont val="Times New Roman"/>
        <family val="1"/>
      </rPr>
      <t>(</t>
    </r>
    <r>
      <rPr>
        <sz val="12"/>
        <color rgb="FF000000"/>
        <rFont val="標楷體"/>
        <family val="4"/>
        <charset val="136"/>
      </rPr>
      <t>座</t>
    </r>
    <r>
      <rPr>
        <sz val="12"/>
        <color rgb="FF000000"/>
        <rFont val="Times New Roman"/>
        <family val="1"/>
      </rPr>
      <t>)</t>
    </r>
  </si>
  <si>
    <r>
      <t>年底尚未使用墓基數</t>
    </r>
    <r>
      <rPr>
        <sz val="12"/>
        <color rgb="FF000000"/>
        <rFont val="Times New Roman"/>
        <family val="1"/>
      </rPr>
      <t>(</t>
    </r>
    <r>
      <rPr>
        <sz val="12"/>
        <color rgb="FF000000"/>
        <rFont val="標楷體"/>
        <family val="4"/>
        <charset val="136"/>
      </rPr>
      <t>座</t>
    </r>
    <r>
      <rPr>
        <sz val="12"/>
        <color rgb="FF000000"/>
        <rFont val="Times New Roman"/>
        <family val="1"/>
      </rPr>
      <t>)</t>
    </r>
  </si>
  <si>
    <t>本年埋葬數</t>
  </si>
  <si>
    <t>本年遷出數</t>
  </si>
  <si>
    <t>開放中</t>
  </si>
  <si>
    <t>已停用</t>
  </si>
  <si>
    <r>
      <t>本年墓基使用數</t>
    </r>
    <r>
      <rPr>
        <sz val="12"/>
        <color rgb="FF000000"/>
        <rFont val="Times New Roman"/>
        <family val="1"/>
      </rPr>
      <t>(</t>
    </r>
    <r>
      <rPr>
        <sz val="12"/>
        <color rgb="FF000000"/>
        <rFont val="標楷體"/>
        <family val="4"/>
        <charset val="136"/>
      </rPr>
      <t>座</t>
    </r>
    <r>
      <rPr>
        <sz val="12"/>
        <color rgb="FF000000"/>
        <rFont val="Times New Roman"/>
        <family val="1"/>
      </rPr>
      <t>)</t>
    </r>
  </si>
  <si>
    <r>
      <t>屍體數</t>
    </r>
    <r>
      <rPr>
        <sz val="12"/>
        <color rgb="FF000000"/>
        <rFont val="Times New Roman"/>
        <family val="1"/>
      </rPr>
      <t>(</t>
    </r>
    <r>
      <rPr>
        <sz val="12"/>
        <color rgb="FF000000"/>
        <rFont val="標楷體"/>
        <family val="4"/>
        <charset val="136"/>
      </rPr>
      <t>具</t>
    </r>
    <r>
      <rPr>
        <sz val="12"/>
        <color rgb="FF000000"/>
        <rFont val="Times New Roman"/>
        <family val="1"/>
      </rPr>
      <t>)</t>
    </r>
  </si>
  <si>
    <r>
      <t>骨灰數</t>
    </r>
    <r>
      <rPr>
        <sz val="12"/>
        <color rgb="FF000000"/>
        <rFont val="Times New Roman"/>
        <family val="1"/>
      </rPr>
      <t>(</t>
    </r>
    <r>
      <rPr>
        <sz val="12"/>
        <color rgb="FF000000"/>
        <rFont val="標楷體"/>
        <family val="4"/>
        <charset val="136"/>
      </rPr>
      <t>個</t>
    </r>
    <r>
      <rPr>
        <sz val="12"/>
        <color rgb="FF000000"/>
        <rFont val="Times New Roman"/>
        <family val="1"/>
      </rPr>
      <t>)</t>
    </r>
  </si>
  <si>
    <r>
      <t>骨骸數</t>
    </r>
    <r>
      <rPr>
        <sz val="12"/>
        <color rgb="FF000000"/>
        <rFont val="Times New Roman"/>
        <family val="1"/>
      </rPr>
      <t>(</t>
    </r>
    <r>
      <rPr>
        <sz val="12"/>
        <color rgb="FF000000"/>
        <rFont val="標楷體"/>
        <family val="4"/>
        <charset val="136"/>
      </rPr>
      <t>個</t>
    </r>
    <r>
      <rPr>
        <sz val="12"/>
        <color rgb="FF000000"/>
        <rFont val="Times New Roman"/>
        <family val="1"/>
      </rPr>
      <t>)</t>
    </r>
  </si>
  <si>
    <t>公立</t>
  </si>
  <si>
    <t>私立</t>
  </si>
  <si>
    <t>備  註</t>
  </si>
  <si>
    <t>中華民國113年1月19日編製</t>
  </si>
  <si>
    <t>主辦統計人員</t>
  </si>
  <si>
    <t>資料來源：依據本公所資料彙編。</t>
  </si>
  <si>
    <t>填表說明：1.本表編製2份，於完成會核程序並經機關長官核章後，1份送本府主計處(室)，1份自存外，應由網際網路上傳至內政部統計處資料庫。</t>
  </si>
  <si>
    <t>2.所轄如有以土葬之墓基供埋葬骨灰使用，則會產生1墓基有多個骨灰盒(罐)之情況，年度埋葬數會大於年度墓基使用數。</t>
  </si>
  <si>
    <t>3312-04-02-3</t>
  </si>
  <si>
    <t>臺東縣關山鎮骨　灰　(骸)　存　放　設　施　概　況</t>
  </si>
  <si>
    <t>年底最大容量</t>
  </si>
  <si>
    <t>年底已使用量
（含本年納入數量）</t>
  </si>
  <si>
    <t>年底尚未使用量</t>
  </si>
  <si>
    <t>本年納入數量</t>
  </si>
  <si>
    <t>本年遷出數量</t>
  </si>
  <si>
    <t>合計
（位）</t>
  </si>
  <si>
    <t>骨骸
（位）</t>
  </si>
  <si>
    <t>骨灰
（位）</t>
  </si>
  <si>
    <t>中華民國113年01月22日編製</t>
  </si>
  <si>
    <r>
      <t>資料來源：依據</t>
    </r>
    <r>
      <rPr>
        <b/>
        <sz val="12"/>
        <color rgb="FF000000"/>
        <rFont val="標楷體"/>
        <family val="4"/>
        <charset val="136"/>
      </rPr>
      <t>本公所</t>
    </r>
    <r>
      <rPr>
        <sz val="12"/>
        <color rgb="FF000000"/>
        <rFont val="標楷體"/>
        <family val="4"/>
        <charset val="136"/>
      </rPr>
      <t>資料彙編。</t>
    </r>
  </si>
  <si>
    <t>填表說明：本表編製1式3份，於完成會核程序並經機關長官核章後，1份送主計室，1份自存，1份送臺東縣政府民政處。</t>
  </si>
  <si>
    <t>3312-04-03-3</t>
  </si>
  <si>
    <t>臺東縣關山鎮殯葬管理業務概況</t>
  </si>
  <si>
    <t>鄉鎮市
別</t>
  </si>
  <si>
    <t>本年環保葬件數（件）</t>
  </si>
  <si>
    <t>年底公立公墓收費狀況</t>
  </si>
  <si>
    <t>年底公立公墓
管理人員</t>
  </si>
  <si>
    <t>年底公立各級單位
殯葬業務承辦人員</t>
  </si>
  <si>
    <t>本年核發埋葬火化
許可證明</t>
  </si>
  <si>
    <t>本年殯葬設施違反殯葬法規處分件數（件）</t>
  </si>
  <si>
    <t>非公墓內（灑葬）</t>
  </si>
  <si>
    <t>公墓內</t>
  </si>
  <si>
    <t>公園、
綠地等</t>
  </si>
  <si>
    <t>海洋</t>
  </si>
  <si>
    <t>樹葬</t>
  </si>
  <si>
    <t>有收費
公墓數
（個）</t>
  </si>
  <si>
    <t>未收費
公墓數
（個）</t>
  </si>
  <si>
    <t>專任
（人）</t>
  </si>
  <si>
    <t>兼任
(人)</t>
  </si>
  <si>
    <t>埋葬屍體（件）</t>
  </si>
  <si>
    <t>火化屍體或骨骸（件）</t>
  </si>
  <si>
    <t>中華民國 113年01月22日編製</t>
  </si>
  <si>
    <t xml:space="preserve">          2.本年環保葬件數、本年殯葬設施違反殯葬法規處分件數係指公、私立殯葬管理業務均為統計範圍。</t>
  </si>
  <si>
    <t>3312-04-04-3</t>
  </si>
  <si>
    <t>臺東縣關山鎮殯 儀 館 設 施 概 況</t>
  </si>
  <si>
    <t>公私
立別</t>
  </si>
  <si>
    <t>年底殯儀館數（處）</t>
  </si>
  <si>
    <r>
      <t>年底土地面積
（平方公尺</t>
    </r>
    <r>
      <rPr>
        <sz val="12"/>
        <color rgb="FF000000"/>
        <rFont val="Times New Roman"/>
        <family val="1"/>
      </rPr>
      <t>)</t>
    </r>
  </si>
  <si>
    <t>年底總樓地板面積
（平方公尺）</t>
  </si>
  <si>
    <t>年底禮廳數
（間）</t>
  </si>
  <si>
    <t>年底屍體冷凍室
最大容量（具）</t>
  </si>
  <si>
    <t>本年殯殮數
（具）</t>
  </si>
  <si>
    <t>3312-04-05-3</t>
  </si>
  <si>
    <t>臺東縣關山鎮火 化 場 設 施 概 況</t>
  </si>
  <si>
    <t>年底火化場數
（處）</t>
  </si>
  <si>
    <t>年底土地面積
(平方公尺)</t>
  </si>
  <si>
    <r>
      <t>年底總樓地板面積</t>
    </r>
    <r>
      <rPr>
        <sz val="12"/>
        <color rgb="FF000000"/>
        <rFont val="Times New Roman"/>
        <family val="1"/>
      </rPr>
      <t xml:space="preserve">
</t>
    </r>
    <r>
      <rPr>
        <sz val="12"/>
        <color rgb="FF000000"/>
        <rFont val="標楷體"/>
        <family val="4"/>
        <charset val="136"/>
      </rPr>
      <t>（平方公尺）</t>
    </r>
  </si>
  <si>
    <t>年底每日最大處理量
（具）</t>
  </si>
  <si>
    <t>年底火化爐數
（座）</t>
  </si>
  <si>
    <t>本年火化數
（具）</t>
  </si>
  <si>
    <t>性別不詳</t>
  </si>
  <si>
    <t>　　　　　　
資料來源：根據本鄉(鎮、市)公庫收入及支出資料編製。　　　　　　　　　　　　　　　　　　　　　　　中華民國  113 年  08 月  02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8" type="noConversion"/>
  </si>
  <si>
    <t>　　　　　　
資料來源：根據本鄉(鎮、市)公庫收入及支出資料編製。　　　　　　　　　　　　　　　　　　　　　　　中華民國  113 年  07 月  04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8" type="noConversion"/>
  </si>
  <si>
    <t>公 開 類</t>
    <phoneticPr fontId="18" type="noConversion"/>
  </si>
  <si>
    <r>
      <t>臺東縣</t>
    </r>
    <r>
      <rPr>
        <sz val="10"/>
        <color indexed="10"/>
        <rFont val="標楷體"/>
        <family val="4"/>
        <charset val="136"/>
      </rPr>
      <t>關山鎮</t>
    </r>
    <r>
      <rPr>
        <sz val="10"/>
        <color indexed="8"/>
        <rFont val="標楷體"/>
        <family val="4"/>
        <charset val="136"/>
      </rPr>
      <t>公所</t>
    </r>
    <phoneticPr fontId="18" type="noConversion"/>
  </si>
  <si>
    <t>季  報</t>
    <phoneticPr fontId="18" type="noConversion"/>
  </si>
  <si>
    <r>
      <t>每季終了後</t>
    </r>
    <r>
      <rPr>
        <sz val="14"/>
        <color indexed="10"/>
        <rFont val="標楷體"/>
        <family val="4"/>
        <charset val="136"/>
      </rPr>
      <t>10</t>
    </r>
    <r>
      <rPr>
        <sz val="14"/>
        <rFont val="標楷體"/>
        <family val="4"/>
        <charset val="136"/>
      </rPr>
      <t>日內編報</t>
    </r>
    <phoneticPr fontId="18" type="noConversion"/>
  </si>
  <si>
    <t>2522-14-04-3</t>
    <phoneticPr fontId="18" type="noConversion"/>
  </si>
  <si>
    <r>
      <t>臺東縣</t>
    </r>
    <r>
      <rPr>
        <b/>
        <sz val="16"/>
        <color indexed="10"/>
        <rFont val="標楷體"/>
        <family val="4"/>
        <charset val="136"/>
      </rPr>
      <t>關山鎮</t>
    </r>
    <r>
      <rPr>
        <b/>
        <sz val="16"/>
        <color indexed="8"/>
        <rFont val="標楷體"/>
        <family val="4"/>
        <charset val="136"/>
      </rPr>
      <t>停車位概況－路邊停車位</t>
    </r>
    <phoneticPr fontId="18" type="noConversion"/>
  </si>
  <si>
    <t>中華民國 113 年第 2 季底</t>
    <phoneticPr fontId="18" type="noConversion"/>
  </si>
  <si>
    <t>項     目</t>
    <phoneticPr fontId="18" type="noConversion"/>
  </si>
  <si>
    <t>都市計畫區內</t>
    <phoneticPr fontId="18" type="noConversion"/>
  </si>
  <si>
    <t>都市計畫區外</t>
    <phoneticPr fontId="18" type="noConversion"/>
  </si>
  <si>
    <r>
      <t>收</t>
    </r>
    <r>
      <rPr>
        <sz val="12"/>
        <color indexed="10"/>
        <rFont val="標楷體"/>
        <family val="4"/>
        <charset val="136"/>
      </rPr>
      <t xml:space="preserve">          費</t>
    </r>
    <phoneticPr fontId="18" type="noConversion"/>
  </si>
  <si>
    <t>計時</t>
    <phoneticPr fontId="18" type="noConversion"/>
  </si>
  <si>
    <t>計次</t>
    <phoneticPr fontId="18" type="noConversion"/>
  </si>
  <si>
    <t>合    計</t>
    <phoneticPr fontId="18" type="noConversion"/>
  </si>
  <si>
    <t>-</t>
    <phoneticPr fontId="18" type="noConversion"/>
  </si>
  <si>
    <t>大 型 車</t>
    <phoneticPr fontId="18" type="noConversion"/>
  </si>
  <si>
    <t>小 型 車</t>
    <phoneticPr fontId="18" type="noConversion"/>
  </si>
  <si>
    <t>機   車</t>
    <phoneticPr fontId="18" type="noConversion"/>
  </si>
  <si>
    <t>資料來源：根據本所業務登記資料彙編。</t>
    <phoneticPr fontId="18" type="noConversion"/>
  </si>
  <si>
    <r>
      <t>填表說明：1.本表編製3份，1份送本所主計室，1份送</t>
    </r>
    <r>
      <rPr>
        <sz val="12"/>
        <color indexed="10"/>
        <rFont val="標楷體"/>
        <family val="4"/>
        <charset val="136"/>
      </rPr>
      <t>臺東縣政府(交通及觀光發展處-交通事務科)</t>
    </r>
    <r>
      <rPr>
        <sz val="12"/>
        <rFont val="標楷體"/>
        <family val="4"/>
        <charset val="136"/>
      </rPr>
      <t xml:space="preserve">，1份自存。                                  </t>
    </r>
    <r>
      <rPr>
        <sz val="12"/>
        <color indexed="10"/>
        <rFont val="標楷體"/>
        <family val="4"/>
        <charset val="136"/>
      </rPr>
      <t/>
    </r>
    <phoneticPr fontId="18" type="noConversion"/>
  </si>
  <si>
    <t xml:space="preserve">          2.本表資料包含身心障礙專用停車位。      </t>
    <phoneticPr fontId="18" type="noConversion"/>
  </si>
  <si>
    <r>
      <t xml:space="preserve">          3.本表資料</t>
    </r>
    <r>
      <rPr>
        <sz val="12"/>
        <color indexed="10"/>
        <rFont val="標楷體"/>
        <family val="4"/>
        <charset val="136"/>
      </rPr>
      <t>不含</t>
    </r>
    <r>
      <rPr>
        <sz val="12"/>
        <rFont val="標楷體"/>
        <family val="4"/>
        <charset val="136"/>
      </rPr>
      <t>各省(縣)級風景遊樂區停車位。</t>
    </r>
    <phoneticPr fontId="18" type="noConversion"/>
  </si>
  <si>
    <t xml:space="preserve">   </t>
    <phoneticPr fontId="18" type="noConversion"/>
  </si>
  <si>
    <r>
      <t>臺東縣</t>
    </r>
    <r>
      <rPr>
        <sz val="14"/>
        <color indexed="10"/>
        <rFont val="標楷體"/>
        <family val="4"/>
        <charset val="136"/>
      </rPr>
      <t>關山鎮</t>
    </r>
    <r>
      <rPr>
        <sz val="14"/>
        <color indexed="8"/>
        <rFont val="標楷體"/>
        <family val="4"/>
        <charset val="136"/>
      </rPr>
      <t>公所</t>
    </r>
    <phoneticPr fontId="18" type="noConversion"/>
  </si>
  <si>
    <r>
      <t>每季終了後</t>
    </r>
    <r>
      <rPr>
        <sz val="14"/>
        <color indexed="10"/>
        <rFont val="標楷體"/>
        <family val="4"/>
        <charset val="136"/>
      </rPr>
      <t>10</t>
    </r>
    <r>
      <rPr>
        <sz val="14"/>
        <rFont val="標楷體"/>
        <family val="4"/>
        <charset val="136"/>
      </rPr>
      <t>日內編送</t>
    </r>
    <phoneticPr fontId="18" type="noConversion"/>
  </si>
  <si>
    <r>
      <t>臺東縣</t>
    </r>
    <r>
      <rPr>
        <b/>
        <sz val="18"/>
        <color indexed="10"/>
        <rFont val="標楷體"/>
        <family val="4"/>
        <charset val="136"/>
      </rPr>
      <t>關山鎮</t>
    </r>
    <r>
      <rPr>
        <b/>
        <sz val="18"/>
        <color indexed="8"/>
        <rFont val="標楷體"/>
        <family val="4"/>
        <charset val="136"/>
      </rPr>
      <t>停車位概況－路邊身心障礙者專用停車位</t>
    </r>
    <phoneticPr fontId="18" type="noConversion"/>
  </si>
  <si>
    <t>中華民國      年       季底</t>
    <phoneticPr fontId="18" type="noConversion"/>
  </si>
  <si>
    <t>小型車</t>
    <phoneticPr fontId="18" type="noConversion"/>
  </si>
  <si>
    <t>機車</t>
    <phoneticPr fontId="18" type="noConversion"/>
  </si>
  <si>
    <r>
      <t>填表說明：1.本表編製3份，於完成會核程序並經機關首長核章後，1份送主計室，1份自存，1份送</t>
    </r>
    <r>
      <rPr>
        <sz val="12"/>
        <color indexed="10"/>
        <rFont val="標楷體"/>
        <family val="4"/>
        <charset val="136"/>
      </rPr>
      <t>臺東縣政府(交通及觀光發展處-交通事務科)</t>
    </r>
    <r>
      <rPr>
        <sz val="12"/>
        <rFont val="標楷體"/>
        <family val="4"/>
        <charset val="136"/>
      </rPr>
      <t>。</t>
    </r>
    <phoneticPr fontId="18" type="noConversion"/>
  </si>
  <si>
    <r>
      <t xml:space="preserve">                    2.本表資料</t>
    </r>
    <r>
      <rPr>
        <sz val="12"/>
        <color indexed="10"/>
        <rFont val="標楷體"/>
        <family val="4"/>
        <charset val="136"/>
      </rPr>
      <t>不含</t>
    </r>
    <r>
      <rPr>
        <sz val="12"/>
        <rFont val="標楷體"/>
        <family val="4"/>
        <charset val="136"/>
      </rPr>
      <t>各省(縣)級風景遊樂區停車位。</t>
    </r>
    <phoneticPr fontId="18" type="noConversion"/>
  </si>
  <si>
    <t>中華民國 113年7月2日編製</t>
    <phoneticPr fontId="18" type="noConversion"/>
  </si>
  <si>
    <t>2522-14-05-3</t>
    <phoneticPr fontId="18" type="noConversion"/>
  </si>
  <si>
    <r>
      <t>臺東縣</t>
    </r>
    <r>
      <rPr>
        <b/>
        <sz val="18"/>
        <color indexed="10"/>
        <rFont val="標楷體"/>
        <family val="4"/>
        <charset val="136"/>
      </rPr>
      <t>關山鎮</t>
    </r>
    <r>
      <rPr>
        <b/>
        <sz val="18"/>
        <color indexed="8"/>
        <rFont val="標楷體"/>
        <family val="4"/>
        <charset val="136"/>
      </rPr>
      <t>停車位概況－區內路外身心障礙者專用停車位</t>
    </r>
    <phoneticPr fontId="18" type="noConversion"/>
  </si>
  <si>
    <r>
      <t>填表說明：1.本表編製3份，於完成會核程序並經機關首長核章後， 1份送主計室，
            1份自存，1份送</t>
    </r>
    <r>
      <rPr>
        <sz val="12"/>
        <color indexed="10"/>
        <rFont val="標楷體"/>
        <family val="4"/>
        <charset val="136"/>
      </rPr>
      <t>臺東縣政府(交通及觀光發展處-交通事務科)</t>
    </r>
    <r>
      <rPr>
        <sz val="12"/>
        <rFont val="標楷體"/>
        <family val="4"/>
        <charset val="136"/>
      </rPr>
      <t>。</t>
    </r>
    <phoneticPr fontId="18" type="noConversion"/>
  </si>
  <si>
    <t>中華民國 113 年 7 月 2 日編製</t>
    <phoneticPr fontId="18" type="noConversion"/>
  </si>
  <si>
    <t>113年上半年報</t>
    <phoneticPr fontId="18" type="noConversion"/>
  </si>
  <si>
    <r>
      <t xml:space="preserve"> 中華民國　113　年　6　月                           </t>
    </r>
    <r>
      <rPr>
        <sz val="12"/>
        <rFont val="標楷體"/>
        <family val="4"/>
        <charset val="136"/>
      </rPr>
      <t>單位：公噸</t>
    </r>
    <phoneticPr fontId="30" type="noConversion"/>
  </si>
  <si>
    <t>中華民國 113 年  07 月 22 日編製</t>
    <phoneticPr fontId="18" type="noConversion"/>
  </si>
  <si>
    <r>
      <t xml:space="preserve"> 中華民國　113　年　7　月                           </t>
    </r>
    <r>
      <rPr>
        <sz val="12"/>
        <rFont val="標楷體"/>
        <family val="4"/>
        <charset val="136"/>
      </rPr>
      <t>單位：公噸</t>
    </r>
    <phoneticPr fontId="30" type="noConversion"/>
  </si>
  <si>
    <t>中華民國 113 年  08 月 6 日編製</t>
    <phoneticPr fontId="18" type="noConversion"/>
  </si>
  <si>
    <r>
      <t>中華民國</t>
    </r>
    <r>
      <rPr>
        <sz val="20"/>
        <rFont val="Times New Roman"/>
        <family val="1"/>
      </rPr>
      <t xml:space="preserve">  113   </t>
    </r>
    <r>
      <rPr>
        <sz val="20"/>
        <rFont val="標楷體"/>
        <family val="4"/>
        <charset val="136"/>
      </rPr>
      <t>年</t>
    </r>
    <r>
      <rPr>
        <sz val="20"/>
        <rFont val="Times New Roman"/>
        <family val="1"/>
      </rPr>
      <t xml:space="preserve">  6  </t>
    </r>
    <r>
      <rPr>
        <sz val="20"/>
        <rFont val="標楷體"/>
        <family val="4"/>
        <charset val="136"/>
      </rPr>
      <t>月</t>
    </r>
    <phoneticPr fontId="24" type="noConversion"/>
  </si>
  <si>
    <t>中華民國  113  年 07 月 5日 編製</t>
    <phoneticPr fontId="18" type="noConversion"/>
  </si>
  <si>
    <r>
      <t>中華民國</t>
    </r>
    <r>
      <rPr>
        <sz val="20"/>
        <rFont val="Times New Roman"/>
        <family val="1"/>
      </rPr>
      <t xml:space="preserve">  113   </t>
    </r>
    <r>
      <rPr>
        <sz val="20"/>
        <rFont val="標楷體"/>
        <family val="4"/>
        <charset val="136"/>
      </rPr>
      <t>年</t>
    </r>
    <r>
      <rPr>
        <sz val="20"/>
        <rFont val="Times New Roman"/>
        <family val="1"/>
      </rPr>
      <t xml:space="preserve">  7  </t>
    </r>
    <r>
      <rPr>
        <sz val="20"/>
        <rFont val="標楷體"/>
        <family val="4"/>
        <charset val="136"/>
      </rPr>
      <t>月</t>
    </r>
    <phoneticPr fontId="24" type="noConversion"/>
  </si>
  <si>
    <t>中華民國  113  年 08 月 6日 編製</t>
    <phoneticPr fontId="18" type="noConversion"/>
  </si>
  <si>
    <t>中 華 民 國  113  年 6  月底</t>
    <phoneticPr fontId="91" type="noConversion"/>
  </si>
  <si>
    <t>中華民國 113年 7月4日編製</t>
    <phoneticPr fontId="91" type="noConversion"/>
  </si>
  <si>
    <t xml:space="preserve">                                  中華民國 113   年  6   月底</t>
    <phoneticPr fontId="18" type="noConversion"/>
  </si>
  <si>
    <t xml:space="preserve">              中華民國  113  年  6   月底       </t>
    <phoneticPr fontId="18" type="noConversion"/>
  </si>
  <si>
    <t xml:space="preserve">         中華民國 113   年  6   月底    </t>
    <phoneticPr fontId="18" type="noConversion"/>
  </si>
  <si>
    <r>
      <t>中華民國</t>
    </r>
    <r>
      <rPr>
        <sz val="12"/>
        <rFont val="Times New Roman"/>
        <family val="1"/>
      </rPr>
      <t xml:space="preserve">   113    </t>
    </r>
    <r>
      <rPr>
        <sz val="12"/>
        <rFont val="標楷體"/>
        <family val="4"/>
        <charset val="136"/>
      </rPr>
      <t>年</t>
    </r>
    <r>
      <rPr>
        <sz val="12"/>
        <rFont val="Times New Roman"/>
        <family val="1"/>
      </rPr>
      <t xml:space="preserve">  7    </t>
    </r>
    <r>
      <rPr>
        <sz val="12"/>
        <rFont val="標楷體"/>
        <family val="4"/>
        <charset val="136"/>
      </rPr>
      <t>月</t>
    </r>
    <r>
      <rPr>
        <sz val="12"/>
        <rFont val="Times New Roman"/>
        <family val="1"/>
      </rPr>
      <t xml:space="preserve">    4  </t>
    </r>
    <r>
      <rPr>
        <sz val="12"/>
        <rFont val="標楷體"/>
        <family val="4"/>
        <charset val="136"/>
      </rPr>
      <t>日編製</t>
    </r>
    <phoneticPr fontId="18" type="noConversion"/>
  </si>
  <si>
    <r>
      <t>中華民國</t>
    </r>
    <r>
      <rPr>
        <sz val="11"/>
        <color theme="1"/>
        <rFont val="Times New Roman"/>
        <family val="1"/>
      </rPr>
      <t>113</t>
    </r>
    <r>
      <rPr>
        <sz val="11"/>
        <color theme="1"/>
        <rFont val="標楷體"/>
        <family val="4"/>
        <charset val="136"/>
      </rPr>
      <t>年第</t>
    </r>
    <r>
      <rPr>
        <sz val="11"/>
        <color theme="1"/>
        <rFont val="Times New Roman"/>
        <family val="1"/>
      </rPr>
      <t>2</t>
    </r>
    <r>
      <rPr>
        <sz val="11"/>
        <color theme="1"/>
        <rFont val="標楷體"/>
        <family val="4"/>
        <charset val="136"/>
      </rPr>
      <t>季</t>
    </r>
    <r>
      <rPr>
        <sz val="11"/>
        <color theme="1"/>
        <rFont val="Times New Roman"/>
        <family val="1"/>
      </rPr>
      <t>(4</t>
    </r>
    <r>
      <rPr>
        <sz val="11"/>
        <color theme="1"/>
        <rFont val="標楷體"/>
        <family val="4"/>
        <charset val="136"/>
      </rPr>
      <t>月至</t>
    </r>
    <r>
      <rPr>
        <sz val="11"/>
        <color theme="1"/>
        <rFont val="Times New Roman"/>
        <family val="1"/>
      </rPr>
      <t>6</t>
    </r>
    <r>
      <rPr>
        <sz val="11"/>
        <color theme="1"/>
        <rFont val="標楷體"/>
        <family val="4"/>
        <charset val="136"/>
      </rPr>
      <t>月</t>
    </r>
    <r>
      <rPr>
        <sz val="11"/>
        <color theme="1"/>
        <rFont val="Times New Roman"/>
        <family val="1"/>
      </rPr>
      <t xml:space="preserve">)                                                                             </t>
    </r>
    <r>
      <rPr>
        <sz val="11"/>
        <rFont val="標楷體"/>
        <family val="4"/>
        <charset val="136"/>
      </rPr>
      <t/>
    </r>
    <phoneticPr fontId="134" type="noConversion"/>
  </si>
  <si>
    <r>
      <t>期底獨居老人人數</t>
    </r>
    <r>
      <rPr>
        <sz val="12"/>
        <color theme="1"/>
        <rFont val="Times New Roman"/>
        <family val="1"/>
      </rPr>
      <t>(</t>
    </r>
    <r>
      <rPr>
        <sz val="12"/>
        <color theme="1"/>
        <rFont val="標楷體"/>
        <family val="4"/>
        <charset val="136"/>
      </rPr>
      <t>人</t>
    </r>
    <r>
      <rPr>
        <sz val="12"/>
        <color theme="1"/>
        <rFont val="Times New Roman"/>
        <family val="1"/>
      </rPr>
      <t>)  (</t>
    </r>
    <r>
      <rPr>
        <u/>
        <sz val="12"/>
        <color theme="1"/>
        <rFont val="標楷體"/>
        <family val="4"/>
        <charset val="136"/>
      </rPr>
      <t>含具原住民身分</t>
    </r>
    <r>
      <rPr>
        <sz val="12"/>
        <color theme="1"/>
        <rFont val="Times New Roman"/>
        <family val="1"/>
      </rPr>
      <t>)</t>
    </r>
    <phoneticPr fontId="135" type="noConversion"/>
  </si>
  <si>
    <r>
      <rPr>
        <u/>
        <sz val="12"/>
        <color theme="1"/>
        <rFont val="標楷體"/>
        <family val="4"/>
        <charset val="136"/>
      </rPr>
      <t>期底</t>
    </r>
    <r>
      <rPr>
        <sz val="12"/>
        <color theme="1"/>
        <rFont val="標楷體"/>
        <family val="4"/>
        <charset val="136"/>
      </rPr>
      <t>具原住民身分
獨居老人人數</t>
    </r>
    <phoneticPr fontId="41" type="noConversion"/>
  </si>
  <si>
    <r>
      <t>期底安裝緊急救援裝置人數</t>
    </r>
    <r>
      <rPr>
        <sz val="12"/>
        <color theme="1"/>
        <rFont val="Times New Roman"/>
        <family val="1"/>
      </rPr>
      <t>(</t>
    </r>
    <r>
      <rPr>
        <sz val="12"/>
        <color theme="1"/>
        <rFont val="標楷體"/>
        <family val="4"/>
        <charset val="136"/>
      </rPr>
      <t>人</t>
    </r>
    <r>
      <rPr>
        <sz val="12"/>
        <color theme="1"/>
        <rFont val="Times New Roman"/>
        <family val="1"/>
      </rPr>
      <t>)</t>
    </r>
    <phoneticPr fontId="135" type="noConversion"/>
  </si>
  <si>
    <r>
      <t>本</t>
    </r>
    <r>
      <rPr>
        <sz val="12"/>
        <color theme="1"/>
        <rFont val="Times New Roman"/>
        <family val="1"/>
      </rPr>
      <t xml:space="preserve">  </t>
    </r>
    <r>
      <rPr>
        <sz val="12"/>
        <color theme="1"/>
        <rFont val="標楷體"/>
        <family val="4"/>
        <charset val="136"/>
      </rPr>
      <t>期</t>
    </r>
    <r>
      <rPr>
        <sz val="12"/>
        <color theme="1"/>
        <rFont val="Times New Roman"/>
        <family val="1"/>
      </rPr>
      <t xml:space="preserve">  </t>
    </r>
    <r>
      <rPr>
        <sz val="12"/>
        <color theme="1"/>
        <rFont val="標楷體"/>
        <family val="4"/>
        <charset val="136"/>
      </rPr>
      <t>服</t>
    </r>
    <r>
      <rPr>
        <sz val="12"/>
        <color theme="1"/>
        <rFont val="Times New Roman"/>
        <family val="1"/>
      </rPr>
      <t xml:space="preserve">  </t>
    </r>
    <r>
      <rPr>
        <sz val="12"/>
        <color theme="1"/>
        <rFont val="標楷體"/>
        <family val="4"/>
        <charset val="136"/>
      </rPr>
      <t>務</t>
    </r>
    <r>
      <rPr>
        <sz val="12"/>
        <color theme="1"/>
        <rFont val="Times New Roman"/>
        <family val="1"/>
      </rPr>
      <t xml:space="preserve">  </t>
    </r>
    <r>
      <rPr>
        <sz val="12"/>
        <color theme="1"/>
        <rFont val="標楷體"/>
        <family val="4"/>
        <charset val="136"/>
      </rPr>
      <t>成</t>
    </r>
    <r>
      <rPr>
        <sz val="12"/>
        <color theme="1"/>
        <rFont val="Times New Roman"/>
        <family val="1"/>
      </rPr>
      <t xml:space="preserve">  </t>
    </r>
    <r>
      <rPr>
        <sz val="12"/>
        <color theme="1"/>
        <rFont val="標楷體"/>
        <family val="4"/>
        <charset val="136"/>
      </rPr>
      <t>果</t>
    </r>
    <r>
      <rPr>
        <sz val="12"/>
        <color theme="1"/>
        <rFont val="Times New Roman"/>
        <family val="1"/>
      </rPr>
      <t xml:space="preserve">  </t>
    </r>
    <r>
      <rPr>
        <sz val="12"/>
        <color theme="1"/>
        <rFont val="標楷體"/>
        <family val="4"/>
        <charset val="136"/>
      </rPr>
      <t>(人次)</t>
    </r>
    <phoneticPr fontId="135" type="noConversion"/>
  </si>
  <si>
    <r>
      <t>中</t>
    </r>
    <r>
      <rPr>
        <sz val="12"/>
        <color theme="1"/>
        <rFont val="Times New Roman"/>
        <family val="1"/>
      </rPr>
      <t>(</t>
    </r>
    <r>
      <rPr>
        <sz val="12"/>
        <color theme="1"/>
        <rFont val="標楷體"/>
        <family val="4"/>
        <charset val="136"/>
      </rPr>
      <t>低</t>
    </r>
    <r>
      <rPr>
        <sz val="12"/>
        <color theme="1"/>
        <rFont val="Times New Roman"/>
        <family val="1"/>
      </rPr>
      <t>)</t>
    </r>
    <r>
      <rPr>
        <sz val="12"/>
        <color theme="1"/>
        <rFont val="標楷體"/>
        <family val="4"/>
        <charset val="136"/>
      </rPr>
      <t>收入</t>
    </r>
    <phoneticPr fontId="30" type="noConversion"/>
  </si>
  <si>
    <r>
      <t>一</t>
    </r>
    <r>
      <rPr>
        <sz val="12"/>
        <color theme="1"/>
        <rFont val="Times New Roman"/>
        <family val="1"/>
      </rPr>
      <t xml:space="preserve">  </t>
    </r>
    <r>
      <rPr>
        <sz val="12"/>
        <color theme="1"/>
        <rFont val="標楷體"/>
        <family val="4"/>
        <charset val="136"/>
      </rPr>
      <t>般</t>
    </r>
    <r>
      <rPr>
        <sz val="12"/>
        <color theme="1"/>
        <rFont val="Times New Roman"/>
        <family val="1"/>
      </rPr>
      <t xml:space="preserve">  </t>
    </r>
    <r>
      <rPr>
        <sz val="12"/>
        <color theme="1"/>
        <rFont val="標楷體"/>
        <family val="1"/>
        <charset val="136"/>
      </rPr>
      <t>戶</t>
    </r>
    <phoneticPr fontId="135" type="noConversion"/>
  </si>
  <si>
    <r>
      <t>中</t>
    </r>
    <r>
      <rPr>
        <u/>
        <sz val="12"/>
        <color theme="1"/>
        <rFont val="Times New Roman"/>
        <family val="1"/>
      </rPr>
      <t>(</t>
    </r>
    <r>
      <rPr>
        <u/>
        <sz val="12"/>
        <color theme="1"/>
        <rFont val="標楷體"/>
        <family val="4"/>
        <charset val="136"/>
      </rPr>
      <t>低</t>
    </r>
    <r>
      <rPr>
        <u/>
        <sz val="12"/>
        <color theme="1"/>
        <rFont val="Times New Roman"/>
        <family val="1"/>
      </rPr>
      <t>)</t>
    </r>
    <r>
      <rPr>
        <u/>
        <sz val="12"/>
        <color theme="1"/>
        <rFont val="標楷體"/>
        <family val="4"/>
        <charset val="136"/>
      </rPr>
      <t>收入</t>
    </r>
    <phoneticPr fontId="30" type="noConversion"/>
  </si>
  <si>
    <r>
      <t>一</t>
    </r>
    <r>
      <rPr>
        <u/>
        <sz val="12"/>
        <color theme="1"/>
        <rFont val="Times New Roman"/>
        <family val="1"/>
      </rPr>
      <t xml:space="preserve">  </t>
    </r>
    <r>
      <rPr>
        <u/>
        <sz val="12"/>
        <color theme="1"/>
        <rFont val="標楷體"/>
        <family val="4"/>
        <charset val="136"/>
      </rPr>
      <t>般</t>
    </r>
    <r>
      <rPr>
        <u/>
        <sz val="12"/>
        <color theme="1"/>
        <rFont val="Times New Roman"/>
        <family val="1"/>
      </rPr>
      <t xml:space="preserve">  </t>
    </r>
    <r>
      <rPr>
        <u/>
        <sz val="12"/>
        <color theme="1"/>
        <rFont val="標楷體"/>
        <family val="1"/>
        <charset val="136"/>
      </rPr>
      <t>戶</t>
    </r>
    <phoneticPr fontId="135" type="noConversion"/>
  </si>
  <si>
    <t>中華民國 113年7月8日編製</t>
    <phoneticPr fontId="18" type="noConversion"/>
  </si>
  <si>
    <t>　　　　　　
資料來源：根據本鄉(鎮、市)公庫收入及支出資料編製。　　　　　　　　　　　　　　　　　　　　　　　中華民國  113 年  09 月  04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8" type="noConversion"/>
  </si>
  <si>
    <t>#8月份月報</t>
    <phoneticPr fontId="18" type="noConversion"/>
  </si>
  <si>
    <t>中華民國 113 年  09 月 6 日編製</t>
    <phoneticPr fontId="18" type="noConversion"/>
  </si>
  <si>
    <r>
      <t>中華民國</t>
    </r>
    <r>
      <rPr>
        <sz val="20"/>
        <rFont val="Times New Roman"/>
        <family val="1"/>
      </rPr>
      <t xml:space="preserve">  113   </t>
    </r>
    <r>
      <rPr>
        <sz val="20"/>
        <rFont val="標楷體"/>
        <family val="4"/>
        <charset val="136"/>
      </rPr>
      <t>年</t>
    </r>
    <r>
      <rPr>
        <sz val="20"/>
        <rFont val="Times New Roman"/>
        <family val="1"/>
      </rPr>
      <t xml:space="preserve">  8  </t>
    </r>
    <r>
      <rPr>
        <sz val="20"/>
        <rFont val="標楷體"/>
        <family val="4"/>
        <charset val="136"/>
      </rPr>
      <t>月</t>
    </r>
    <phoneticPr fontId="24" type="noConversion"/>
  </si>
  <si>
    <t>德高社區</t>
    <phoneticPr fontId="18" type="noConversion"/>
  </si>
  <si>
    <t>豐泉社區</t>
    <phoneticPr fontId="42" type="noConversion"/>
  </si>
  <si>
    <t>里瓏社區</t>
    <phoneticPr fontId="42" type="noConversion"/>
  </si>
  <si>
    <t>電光資收站</t>
    <phoneticPr fontId="42" type="noConversion"/>
  </si>
  <si>
    <t>填表人</t>
    <phoneticPr fontId="24" type="noConversion"/>
  </si>
  <si>
    <t>中華民國  113  年 09 月 6日 編製</t>
    <phoneticPr fontId="18" type="noConversion"/>
  </si>
  <si>
    <t>關山鎮公所社財課</t>
    <phoneticPr fontId="18" type="noConversion"/>
  </si>
  <si>
    <t>月        報</t>
    <phoneticPr fontId="18" type="noConversion"/>
  </si>
  <si>
    <t>次月15日前編報，12月份於次年1月底前編報。</t>
    <phoneticPr fontId="18" type="noConversion"/>
  </si>
  <si>
    <t>表       號</t>
    <phoneticPr fontId="18" type="noConversion"/>
  </si>
  <si>
    <t>20902-00-02-3</t>
    <phoneticPr fontId="18" type="noConversion"/>
  </si>
  <si>
    <t xml:space="preserve">           臺東縣關山鎮公庫收支月報表</t>
    <phoneticPr fontId="18" type="noConversion"/>
  </si>
  <si>
    <t xml:space="preserve"> </t>
    <phoneticPr fontId="18" type="noConversion"/>
  </si>
  <si>
    <t>113    年    09  月   (   113 年度)</t>
    <phoneticPr fontId="18" type="noConversion"/>
  </si>
  <si>
    <t>單位：新臺幣元</t>
    <phoneticPr fontId="18" type="noConversion"/>
  </si>
  <si>
    <t xml:space="preserve">      科       目       別</t>
    <phoneticPr fontId="18" type="noConversion"/>
  </si>
  <si>
    <t>合             計</t>
    <phoneticPr fontId="18" type="noConversion"/>
  </si>
  <si>
    <r>
      <t xml:space="preserve">本  年  </t>
    </r>
    <r>
      <rPr>
        <sz val="13"/>
        <rFont val="標楷體"/>
        <family val="4"/>
        <charset val="136"/>
      </rPr>
      <t/>
    </r>
    <phoneticPr fontId="18" type="noConversion"/>
  </si>
  <si>
    <t>度  收  入</t>
  </si>
  <si>
    <t xml:space="preserve">以  前  年 </t>
    <phoneticPr fontId="18" type="noConversion"/>
  </si>
  <si>
    <t xml:space="preserve"> 度  收  入</t>
  </si>
  <si>
    <t>本   月</t>
    <phoneticPr fontId="18" type="noConversion"/>
  </si>
  <si>
    <t>累   計</t>
    <phoneticPr fontId="18" type="noConversion"/>
  </si>
  <si>
    <t>經 常 門 ﹝計﹞</t>
    <phoneticPr fontId="18" type="noConversion"/>
  </si>
  <si>
    <t>稅課收入</t>
    <phoneticPr fontId="18" type="noConversion"/>
  </si>
  <si>
    <t>房屋稅</t>
    <phoneticPr fontId="18" type="noConversion"/>
  </si>
  <si>
    <t>契稅</t>
    <phoneticPr fontId="18" type="noConversion"/>
  </si>
  <si>
    <t>娛樂稅</t>
    <phoneticPr fontId="18" type="noConversion"/>
  </si>
  <si>
    <t>遺產及贈與稅</t>
    <phoneticPr fontId="18" type="noConversion"/>
  </si>
  <si>
    <t>土地稅</t>
    <phoneticPr fontId="18" type="noConversion"/>
  </si>
  <si>
    <t>田賦</t>
    <phoneticPr fontId="18" type="noConversion"/>
  </si>
  <si>
    <t>地價稅</t>
    <phoneticPr fontId="18" type="noConversion"/>
  </si>
  <si>
    <t>統籌分配稅</t>
    <phoneticPr fontId="18" type="noConversion"/>
  </si>
  <si>
    <t>臨時稅課</t>
    <phoneticPr fontId="18" type="noConversion"/>
  </si>
  <si>
    <t>工程受益費收入</t>
    <phoneticPr fontId="18" type="noConversion"/>
  </si>
  <si>
    <t>罰款及賠償收入</t>
    <phoneticPr fontId="18" type="noConversion"/>
  </si>
  <si>
    <t>規費收入</t>
    <phoneticPr fontId="18" type="noConversion"/>
  </si>
  <si>
    <t>信託管理收入</t>
    <phoneticPr fontId="18" type="noConversion"/>
  </si>
  <si>
    <t>財產孳息</t>
    <phoneticPr fontId="18" type="noConversion"/>
  </si>
  <si>
    <t>廢舊物資售價</t>
    <phoneticPr fontId="18" type="noConversion"/>
  </si>
  <si>
    <t>營業盈餘及事業收入</t>
    <phoneticPr fontId="18" type="noConversion"/>
  </si>
  <si>
    <t>營業盈餘</t>
    <phoneticPr fontId="18" type="noConversion"/>
  </si>
  <si>
    <t>作業賸餘</t>
    <phoneticPr fontId="18" type="noConversion"/>
  </si>
  <si>
    <t>投資收益</t>
    <phoneticPr fontId="18" type="noConversion"/>
  </si>
  <si>
    <t>補助及協助收入</t>
    <phoneticPr fontId="18" type="noConversion"/>
  </si>
  <si>
    <t>補助收入</t>
    <phoneticPr fontId="18" type="noConversion"/>
  </si>
  <si>
    <t>協助收入</t>
    <phoneticPr fontId="18" type="noConversion"/>
  </si>
  <si>
    <t>捐獻及贈與收入</t>
    <phoneticPr fontId="18" type="noConversion"/>
  </si>
  <si>
    <t>自治稅捐收入</t>
    <phoneticPr fontId="18" type="noConversion"/>
  </si>
  <si>
    <t>其他收入</t>
    <phoneticPr fontId="18" type="noConversion"/>
  </si>
  <si>
    <t>資  本  門 (計)</t>
    <phoneticPr fontId="18" type="noConversion"/>
  </si>
  <si>
    <t>財產收入</t>
    <phoneticPr fontId="18" type="noConversion"/>
  </si>
  <si>
    <t>財產售價</t>
    <phoneticPr fontId="18" type="noConversion"/>
  </si>
  <si>
    <t>財產作價</t>
    <phoneticPr fontId="18" type="noConversion"/>
  </si>
  <si>
    <t>資本收回</t>
    <phoneticPr fontId="18" type="noConversion"/>
  </si>
  <si>
    <t>經資門合計</t>
    <phoneticPr fontId="18" type="noConversion"/>
  </si>
  <si>
    <t>暫收代收款</t>
    <phoneticPr fontId="18" type="noConversion"/>
  </si>
  <si>
    <t>收回以前年度歲出款</t>
    <phoneticPr fontId="18" type="noConversion"/>
  </si>
  <si>
    <t>保管款收入</t>
    <phoneticPr fontId="18" type="noConversion"/>
  </si>
  <si>
    <t>短期借款</t>
    <phoneticPr fontId="18" type="noConversion"/>
  </si>
  <si>
    <t>借入款或透支款</t>
    <phoneticPr fontId="18" type="noConversion"/>
  </si>
  <si>
    <t>融資性庫款收入</t>
    <phoneticPr fontId="18" type="noConversion"/>
  </si>
  <si>
    <t>賒借收入</t>
    <phoneticPr fontId="18" type="noConversion"/>
  </si>
  <si>
    <t>本月收入(總計)</t>
    <phoneticPr fontId="18" type="noConversion"/>
  </si>
  <si>
    <t>上期結存</t>
    <phoneticPr fontId="18" type="noConversion"/>
  </si>
  <si>
    <t>收入總計+上期結存</t>
    <phoneticPr fontId="18" type="noConversion"/>
  </si>
  <si>
    <t>度  支  出</t>
    <phoneticPr fontId="18" type="noConversion"/>
  </si>
  <si>
    <t xml:space="preserve"> 度  支  出</t>
    <phoneticPr fontId="18" type="noConversion"/>
  </si>
  <si>
    <t>經 常 門 (計)</t>
    <phoneticPr fontId="18" type="noConversion"/>
  </si>
  <si>
    <t>一般政務支出</t>
    <phoneticPr fontId="18" type="noConversion"/>
  </si>
  <si>
    <t>政權行使支出</t>
    <phoneticPr fontId="18" type="noConversion"/>
  </si>
  <si>
    <t>行政支出</t>
    <phoneticPr fontId="18" type="noConversion"/>
  </si>
  <si>
    <t>民政支出</t>
    <phoneticPr fontId="18" type="noConversion"/>
  </si>
  <si>
    <t>財務支出</t>
    <phoneticPr fontId="18" type="noConversion"/>
  </si>
  <si>
    <t>教育科學文化支出</t>
    <phoneticPr fontId="18" type="noConversion"/>
  </si>
  <si>
    <t>教育支出</t>
    <phoneticPr fontId="18" type="noConversion"/>
  </si>
  <si>
    <t>科學支出</t>
    <phoneticPr fontId="18" type="noConversion"/>
  </si>
  <si>
    <t>文化支出</t>
    <phoneticPr fontId="18" type="noConversion"/>
  </si>
  <si>
    <t>經濟發展支出</t>
    <phoneticPr fontId="18" type="noConversion"/>
  </si>
  <si>
    <t>農業支出</t>
    <phoneticPr fontId="18" type="noConversion"/>
  </si>
  <si>
    <t>工業支出</t>
    <phoneticPr fontId="18" type="noConversion"/>
  </si>
  <si>
    <t>交通支出</t>
    <phoneticPr fontId="18" type="noConversion"/>
  </si>
  <si>
    <t>其他經濟服務支出</t>
    <phoneticPr fontId="18" type="noConversion"/>
  </si>
  <si>
    <t>社會福利支出</t>
    <phoneticPr fontId="18" type="noConversion"/>
  </si>
  <si>
    <t>社會保險支出</t>
    <phoneticPr fontId="18" type="noConversion"/>
  </si>
  <si>
    <t>社會救助支出</t>
    <phoneticPr fontId="18" type="noConversion"/>
  </si>
  <si>
    <t>褔利服務支出</t>
    <phoneticPr fontId="18" type="noConversion"/>
  </si>
  <si>
    <t>國民就業支出</t>
    <phoneticPr fontId="18" type="noConversion"/>
  </si>
  <si>
    <t>醫療保健支出</t>
    <phoneticPr fontId="18" type="noConversion"/>
  </si>
  <si>
    <t>社區發展及環境保護支出</t>
    <phoneticPr fontId="18" type="noConversion"/>
  </si>
  <si>
    <t>社區發展支出</t>
    <phoneticPr fontId="18" type="noConversion"/>
  </si>
  <si>
    <t>環境保護支出</t>
  </si>
  <si>
    <t>退休撫卹支出</t>
    <phoneticPr fontId="18" type="noConversion"/>
  </si>
  <si>
    <t>退休撫卹給付支出</t>
    <phoneticPr fontId="18" type="noConversion"/>
  </si>
  <si>
    <t>退休撫卹業務支出</t>
    <phoneticPr fontId="18" type="noConversion"/>
  </si>
  <si>
    <t>債務支出</t>
    <phoneticPr fontId="18" type="noConversion"/>
  </si>
  <si>
    <t>債務付息支出</t>
    <phoneticPr fontId="18" type="noConversion"/>
  </si>
  <si>
    <t>債務付息事務支出</t>
    <phoneticPr fontId="18" type="noConversion"/>
  </si>
  <si>
    <t>協助及補助支出</t>
    <phoneticPr fontId="18" type="noConversion"/>
  </si>
  <si>
    <t>協助支出</t>
    <phoneticPr fontId="18" type="noConversion"/>
  </si>
  <si>
    <t xml:space="preserve"> 其他支出</t>
    <phoneticPr fontId="18" type="noConversion"/>
  </si>
  <si>
    <t>其他支出</t>
    <phoneticPr fontId="18" type="noConversion"/>
  </si>
  <si>
    <t>預撥經費</t>
    <phoneticPr fontId="18" type="noConversion"/>
  </si>
  <si>
    <t>墊付款</t>
    <phoneticPr fontId="18" type="noConversion"/>
  </si>
  <si>
    <t>預付費用</t>
    <phoneticPr fontId="18" type="noConversion"/>
  </si>
  <si>
    <t>退還以前年度歲入款</t>
    <phoneticPr fontId="18" type="noConversion"/>
  </si>
  <si>
    <t>保管款</t>
    <phoneticPr fontId="18" type="noConversion"/>
  </si>
  <si>
    <t>融資性庫款支出</t>
    <phoneticPr fontId="18" type="noConversion"/>
  </si>
  <si>
    <t>債務還本支 出</t>
    <phoneticPr fontId="18" type="noConversion"/>
  </si>
  <si>
    <t>本月支出(總計)</t>
    <phoneticPr fontId="18" type="noConversion"/>
  </si>
  <si>
    <t>本期結存</t>
    <phoneticPr fontId="18" type="noConversion"/>
  </si>
  <si>
    <t>支出總計+本期結存</t>
    <phoneticPr fontId="18" type="noConversion"/>
  </si>
  <si>
    <t>加：本月底止未兌付支票款</t>
    <phoneticPr fontId="18" type="noConversion"/>
  </si>
  <si>
    <t>本期公庫實際結存</t>
    <phoneticPr fontId="18" type="noConversion"/>
  </si>
  <si>
    <t>中華民國 113 年 10 月 07 日編製</t>
    <phoneticPr fontId="18" type="noConversion"/>
  </si>
  <si>
    <r>
      <t>資料來源：</t>
    </r>
    <r>
      <rPr>
        <u/>
        <sz val="13"/>
        <color indexed="10"/>
        <rFont val="標楷體"/>
        <family val="4"/>
        <charset val="136"/>
      </rPr>
      <t>本公所造送公庫收支資料編製。</t>
    </r>
    <phoneticPr fontId="18" type="noConversion"/>
  </si>
  <si>
    <r>
      <t>填表說明：本表編製三份，一份送</t>
    </r>
    <r>
      <rPr>
        <u/>
        <sz val="13"/>
        <color indexed="10"/>
        <rFont val="標楷體"/>
        <family val="4"/>
        <charset val="136"/>
      </rPr>
      <t>臺東縣政府財政處</t>
    </r>
    <r>
      <rPr>
        <sz val="13"/>
        <rFont val="標楷體"/>
        <family val="4"/>
        <charset val="136"/>
      </rPr>
      <t>，一份送本所主計室，一份自存。</t>
    </r>
    <phoneticPr fontId="18" type="noConversion"/>
  </si>
  <si>
    <r>
      <rPr>
        <sz val="10"/>
        <color indexed="8"/>
        <rFont val="標楷體"/>
        <family val="4"/>
        <charset val="136"/>
      </rPr>
      <t>臺東縣</t>
    </r>
    <r>
      <rPr>
        <sz val="10"/>
        <color indexed="10"/>
        <rFont val="標楷體"/>
        <family val="4"/>
        <charset val="136"/>
      </rPr>
      <t>關山鎮</t>
    </r>
    <r>
      <rPr>
        <sz val="10"/>
        <color indexed="8"/>
        <rFont val="標楷體"/>
        <family val="4"/>
        <charset val="136"/>
      </rPr>
      <t>公所</t>
    </r>
    <phoneticPr fontId="18" type="noConversion"/>
  </si>
  <si>
    <r>
      <rPr>
        <b/>
        <sz val="16"/>
        <color indexed="8"/>
        <rFont val="標楷體"/>
        <family val="4"/>
        <charset val="136"/>
      </rPr>
      <t>臺東縣</t>
    </r>
    <r>
      <rPr>
        <b/>
        <sz val="16"/>
        <color indexed="10"/>
        <rFont val="標楷體"/>
        <family val="4"/>
        <charset val="136"/>
      </rPr>
      <t>關山鎮</t>
    </r>
    <r>
      <rPr>
        <b/>
        <sz val="16"/>
        <color indexed="8"/>
        <rFont val="標楷體"/>
        <family val="4"/>
        <charset val="136"/>
      </rPr>
      <t>停車位概況－路邊停車位</t>
    </r>
    <phoneticPr fontId="18" type="noConversion"/>
  </si>
  <si>
    <t>中華民國  113  年第 3 季底</t>
    <phoneticPr fontId="18" type="noConversion"/>
  </si>
  <si>
    <t xml:space="preserve">   中華民國 113 年 10 月 7 日編製</t>
    <phoneticPr fontId="18" type="noConversion"/>
  </si>
  <si>
    <r>
      <t>填表說明：1.本表編製3份，於完成會核程序並經機關首長核章後，1份送本所主計室，1份自存，1份送</t>
    </r>
    <r>
      <rPr>
        <sz val="12"/>
        <color indexed="10"/>
        <rFont val="標楷體"/>
        <family val="4"/>
        <charset val="136"/>
      </rPr>
      <t>臺東縣政府(交通及觀光發展處-交通事務科)</t>
    </r>
    <r>
      <rPr>
        <sz val="12"/>
        <rFont val="標楷體"/>
        <family val="4"/>
        <charset val="136"/>
      </rPr>
      <t xml:space="preserve">。                                  </t>
    </r>
    <r>
      <rPr>
        <sz val="12"/>
        <color indexed="10"/>
        <rFont val="標楷體"/>
        <family val="4"/>
        <charset val="136"/>
      </rPr>
      <t/>
    </r>
    <phoneticPr fontId="18" type="noConversion"/>
  </si>
  <si>
    <t>中華民國   113   年    第 3 季底</t>
    <phoneticPr fontId="18" type="noConversion"/>
  </si>
  <si>
    <t>中華民國 113 年 10 月 7 日編製</t>
    <phoneticPr fontId="30" type="noConversion"/>
  </si>
  <si>
    <r>
      <t>填表說明：1.本表編製3份，於完成會核程序並經機關首長核章後， 1份送主計室，1份自存，1份送</t>
    </r>
    <r>
      <rPr>
        <sz val="12"/>
        <color indexed="10"/>
        <rFont val="標楷體"/>
        <family val="4"/>
        <charset val="136"/>
      </rPr>
      <t>臺東縣政府(交通及觀光發展處-交通事務科)</t>
    </r>
    <r>
      <rPr>
        <sz val="12"/>
        <rFont val="標楷體"/>
        <family val="4"/>
        <charset val="136"/>
      </rPr>
      <t>。</t>
    </r>
    <phoneticPr fontId="18" type="noConversion"/>
  </si>
  <si>
    <r>
      <t xml:space="preserve">          2.本表資料</t>
    </r>
    <r>
      <rPr>
        <sz val="12"/>
        <color indexed="10"/>
        <rFont val="標楷體"/>
        <family val="4"/>
        <charset val="136"/>
      </rPr>
      <t>不含</t>
    </r>
    <r>
      <rPr>
        <sz val="12"/>
        <rFont val="標楷體"/>
        <family val="4"/>
        <charset val="136"/>
      </rPr>
      <t>各省(縣)級風景遊樂區停車位。</t>
    </r>
    <phoneticPr fontId="18" type="noConversion"/>
  </si>
  <si>
    <t>中華民國   113   年  第 3 季底</t>
    <phoneticPr fontId="18" type="noConversion"/>
  </si>
  <si>
    <r>
      <t xml:space="preserve"> 中華民國　113　年　8　月                           </t>
    </r>
    <r>
      <rPr>
        <sz val="12"/>
        <rFont val="標楷體"/>
        <family val="4"/>
        <charset val="136"/>
      </rPr>
      <t>單位：公噸</t>
    </r>
    <phoneticPr fontId="30" type="noConversion"/>
  </si>
  <si>
    <r>
      <t xml:space="preserve"> 中華民國　113　年　9　月                           </t>
    </r>
    <r>
      <rPr>
        <sz val="12"/>
        <rFont val="標楷體"/>
        <family val="4"/>
        <charset val="136"/>
      </rPr>
      <t>單位：公噸</t>
    </r>
    <phoneticPr fontId="30" type="noConversion"/>
  </si>
  <si>
    <t>中華民國 113 年  10 月 8 日編製</t>
    <phoneticPr fontId="18" type="noConversion"/>
  </si>
  <si>
    <r>
      <t>中華民國</t>
    </r>
    <r>
      <rPr>
        <sz val="20"/>
        <rFont val="Times New Roman"/>
        <family val="1"/>
      </rPr>
      <t xml:space="preserve">  113   </t>
    </r>
    <r>
      <rPr>
        <sz val="20"/>
        <rFont val="標楷體"/>
        <family val="4"/>
        <charset val="136"/>
      </rPr>
      <t>年</t>
    </r>
    <r>
      <rPr>
        <sz val="20"/>
        <rFont val="Times New Roman"/>
        <family val="1"/>
      </rPr>
      <t xml:space="preserve">  9  </t>
    </r>
    <r>
      <rPr>
        <sz val="20"/>
        <rFont val="標楷體"/>
        <family val="4"/>
        <charset val="136"/>
      </rPr>
      <t>月</t>
    </r>
    <phoneticPr fontId="24" type="noConversion"/>
  </si>
  <si>
    <t>新福社區</t>
    <phoneticPr fontId="18" type="noConversion"/>
  </si>
  <si>
    <t>中福社區</t>
    <phoneticPr fontId="42" type="noConversion"/>
  </si>
  <si>
    <t>電光社區</t>
    <phoneticPr fontId="42" type="noConversion"/>
  </si>
  <si>
    <t>月眉社區</t>
    <phoneticPr fontId="42" type="noConversion"/>
  </si>
  <si>
    <t>中華民國  113  年 10 月8日 編製</t>
    <phoneticPr fontId="18" type="noConversion"/>
  </si>
  <si>
    <t>玻璃容器
-雜色
(不分色)</t>
    <phoneticPr fontId="42" type="noConversion"/>
  </si>
  <si>
    <t>#8月份月報</t>
    <phoneticPr fontId="18" type="noConversion"/>
  </si>
  <si>
    <t xml:space="preserve">       113    年    10  月   (   113 年度)</t>
    <phoneticPr fontId="18" type="noConversion"/>
  </si>
  <si>
    <t>中華民國 113 年 11月 04 日編製</t>
    <phoneticPr fontId="18" type="noConversion"/>
  </si>
  <si>
    <t>臺東縣關山鎮公所獨居老人服務概況</t>
    <phoneticPr fontId="30" type="noConversion"/>
  </si>
  <si>
    <r>
      <t>中華民國　113年第3　季</t>
    </r>
    <r>
      <rPr>
        <sz val="11"/>
        <rFont val="Times New Roman"/>
        <family val="1"/>
      </rPr>
      <t>(</t>
    </r>
    <r>
      <rPr>
        <sz val="11"/>
        <rFont val="標楷體"/>
        <family val="4"/>
        <charset val="136"/>
      </rPr>
      <t>　7月至9　月</t>
    </r>
    <r>
      <rPr>
        <sz val="11"/>
        <rFont val="Times New Roman"/>
        <family val="1"/>
      </rPr>
      <t xml:space="preserve">)                                                                             </t>
    </r>
    <phoneticPr fontId="134" type="noConversion"/>
  </si>
  <si>
    <r>
      <rPr>
        <sz val="12"/>
        <rFont val="標楷體"/>
        <family val="4"/>
        <charset val="136"/>
      </rPr>
      <t>期底獨居老人人數</t>
    </r>
    <r>
      <rPr>
        <sz val="12"/>
        <rFont val="Times New Roman"/>
        <family val="1"/>
      </rPr>
      <t>(</t>
    </r>
    <r>
      <rPr>
        <sz val="12"/>
        <rFont val="標楷體"/>
        <family val="4"/>
        <charset val="136"/>
      </rPr>
      <t>人</t>
    </r>
    <r>
      <rPr>
        <sz val="12"/>
        <rFont val="Times New Roman"/>
        <family val="1"/>
      </rPr>
      <t>)</t>
    </r>
    <r>
      <rPr>
        <sz val="12"/>
        <color rgb="FFFF0000"/>
        <rFont val="Times New Roman"/>
        <family val="1"/>
      </rPr>
      <t xml:space="preserve">  (</t>
    </r>
    <r>
      <rPr>
        <u/>
        <sz val="12"/>
        <color rgb="FFFF0000"/>
        <rFont val="標楷體"/>
        <family val="4"/>
        <charset val="136"/>
      </rPr>
      <t>含具原住民身分</t>
    </r>
    <r>
      <rPr>
        <sz val="12"/>
        <color rgb="FFFF0000"/>
        <rFont val="Times New Roman"/>
        <family val="1"/>
      </rPr>
      <t>)</t>
    </r>
    <phoneticPr fontId="135" type="noConversion"/>
  </si>
  <si>
    <r>
      <rPr>
        <u/>
        <sz val="12"/>
        <color rgb="FFFF0000"/>
        <rFont val="標楷體"/>
        <family val="4"/>
        <charset val="136"/>
      </rPr>
      <t>期底</t>
    </r>
    <r>
      <rPr>
        <sz val="12"/>
        <rFont val="標楷體"/>
        <family val="4"/>
        <charset val="136"/>
      </rPr>
      <t>具原住民身分
獨居老人人數</t>
    </r>
    <phoneticPr fontId="41" type="noConversion"/>
  </si>
  <si>
    <r>
      <t>期底安裝緊急救援裝置人數</t>
    </r>
    <r>
      <rPr>
        <sz val="12"/>
        <color rgb="FFFF0000"/>
        <rFont val="Times New Roman"/>
        <family val="1"/>
      </rPr>
      <t>(</t>
    </r>
    <r>
      <rPr>
        <sz val="12"/>
        <color rgb="FFFF0000"/>
        <rFont val="標楷體"/>
        <family val="4"/>
        <charset val="136"/>
      </rPr>
      <t>人</t>
    </r>
    <r>
      <rPr>
        <sz val="12"/>
        <color rgb="FFFF0000"/>
        <rFont val="Times New Roman"/>
        <family val="1"/>
      </rPr>
      <t>)</t>
    </r>
    <phoneticPr fontId="135" type="noConversion"/>
  </si>
  <si>
    <r>
      <t>中</t>
    </r>
    <r>
      <rPr>
        <u/>
        <sz val="12"/>
        <color rgb="FFFF0000"/>
        <rFont val="Times New Roman"/>
        <family val="1"/>
      </rPr>
      <t>(</t>
    </r>
    <r>
      <rPr>
        <u/>
        <sz val="12"/>
        <color rgb="FFFF0000"/>
        <rFont val="標楷體"/>
        <family val="4"/>
        <charset val="136"/>
      </rPr>
      <t>低</t>
    </r>
    <r>
      <rPr>
        <u/>
        <sz val="12"/>
        <color rgb="FFFF0000"/>
        <rFont val="Times New Roman"/>
        <family val="1"/>
      </rPr>
      <t>)</t>
    </r>
    <r>
      <rPr>
        <u/>
        <sz val="12"/>
        <color rgb="FFFF0000"/>
        <rFont val="標楷體"/>
        <family val="4"/>
        <charset val="136"/>
      </rPr>
      <t>收入</t>
    </r>
    <phoneticPr fontId="30" type="noConversion"/>
  </si>
  <si>
    <r>
      <t>一</t>
    </r>
    <r>
      <rPr>
        <u/>
        <sz val="12"/>
        <color rgb="FFFF0000"/>
        <rFont val="Times New Roman"/>
        <family val="1"/>
      </rPr>
      <t xml:space="preserve">  </t>
    </r>
    <r>
      <rPr>
        <u/>
        <sz val="12"/>
        <color rgb="FFFF0000"/>
        <rFont val="標楷體"/>
        <family val="4"/>
        <charset val="136"/>
      </rPr>
      <t>般</t>
    </r>
    <r>
      <rPr>
        <u/>
        <sz val="12"/>
        <color rgb="FFFF0000"/>
        <rFont val="Times New Roman"/>
        <family val="1"/>
      </rPr>
      <t xml:space="preserve">  </t>
    </r>
    <r>
      <rPr>
        <u/>
        <sz val="12"/>
        <color rgb="FFFF0000"/>
        <rFont val="標楷體"/>
        <family val="1"/>
        <charset val="136"/>
      </rPr>
      <t>戶</t>
    </r>
    <phoneticPr fontId="135" type="noConversion"/>
  </si>
  <si>
    <t>中華民國 113 年10 月17 日編製</t>
    <phoneticPr fontId="18" type="noConversion"/>
  </si>
  <si>
    <r>
      <t xml:space="preserve"> 中華民國　113　年　10　月                           </t>
    </r>
    <r>
      <rPr>
        <sz val="12"/>
        <rFont val="標楷體"/>
        <family val="4"/>
        <charset val="136"/>
      </rPr>
      <t>單位：公噸</t>
    </r>
    <phoneticPr fontId="30" type="noConversion"/>
  </si>
  <si>
    <t>中華民國 113 年  11 月12 日編製</t>
    <phoneticPr fontId="18" type="noConversion"/>
  </si>
  <si>
    <r>
      <t xml:space="preserve"> 中華民國　113　年　11　月                           </t>
    </r>
    <r>
      <rPr>
        <sz val="12"/>
        <rFont val="標楷體"/>
        <family val="4"/>
        <charset val="136"/>
      </rPr>
      <t>單位：公噸</t>
    </r>
    <phoneticPr fontId="30" type="noConversion"/>
  </si>
  <si>
    <t>中華民國 113 年  12 月 05 日編製</t>
    <phoneticPr fontId="18" type="noConversion"/>
  </si>
  <si>
    <r>
      <t>中華民國</t>
    </r>
    <r>
      <rPr>
        <sz val="20"/>
        <rFont val="Times New Roman"/>
        <family val="1"/>
      </rPr>
      <t xml:space="preserve">  113   </t>
    </r>
    <r>
      <rPr>
        <sz val="20"/>
        <rFont val="標楷體"/>
        <family val="4"/>
        <charset val="136"/>
      </rPr>
      <t>年</t>
    </r>
    <r>
      <rPr>
        <sz val="20"/>
        <rFont val="Times New Roman"/>
        <family val="1"/>
      </rPr>
      <t xml:space="preserve">  10  </t>
    </r>
    <r>
      <rPr>
        <sz val="20"/>
        <rFont val="標楷體"/>
        <family val="4"/>
        <charset val="136"/>
      </rPr>
      <t>月</t>
    </r>
    <phoneticPr fontId="24" type="noConversion"/>
  </si>
  <si>
    <t>中華民國  113  年 11 月12日 編製</t>
    <phoneticPr fontId="18" type="noConversion"/>
  </si>
  <si>
    <r>
      <t>中華民國</t>
    </r>
    <r>
      <rPr>
        <sz val="20"/>
        <rFont val="Times New Roman"/>
        <family val="1"/>
      </rPr>
      <t xml:space="preserve">  113   </t>
    </r>
    <r>
      <rPr>
        <sz val="20"/>
        <rFont val="標楷體"/>
        <family val="4"/>
        <charset val="136"/>
      </rPr>
      <t>年</t>
    </r>
    <r>
      <rPr>
        <sz val="20"/>
        <rFont val="Times New Roman"/>
        <family val="1"/>
      </rPr>
      <t xml:space="preserve">  11  </t>
    </r>
    <r>
      <rPr>
        <sz val="20"/>
        <rFont val="標楷體"/>
        <family val="4"/>
        <charset val="136"/>
      </rPr>
      <t>月</t>
    </r>
    <phoneticPr fontId="24" type="noConversion"/>
  </si>
  <si>
    <t>中華民國  113  年 12 月05日 編製</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</si>
</sst>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 #,##0_-;_-* &quot;-&quot;_-;_-@_-"/>
    <numFmt numFmtId="43" formatCode="_-* #,##0.00_-;\-* #,##0.00_-;_-* &quot;-&quot;??_-;_-@_-"/>
    <numFmt numFmtId="176" formatCode="&quot; &quot;#,##0.00&quot; &quot;;&quot;-&quot;#,##0.00&quot; &quot;;&quot;-&quot;00&quot; &quot;;&quot; &quot;@&quot; &quot;"/>
    <numFmt numFmtId="177" formatCode="m&quot;月&quot;d&quot;日&quot;"/>
    <numFmt numFmtId="178" formatCode="[$-404]hh&quot;:&quot;mm"/>
    <numFmt numFmtId="179" formatCode="#,##0.00&quot; &quot;;#,##0.00&quot; &quot;;&quot;-&quot;#&quot; &quot;;&quot; &quot;@&quot; &quot;"/>
    <numFmt numFmtId="180" formatCode="[$NT$-404]#,##0.00;[Red]&quot;-&quot;[$NT$-404]#,##0.00"/>
    <numFmt numFmtId="181" formatCode="_-* #,##0_-;\-* #,##0_-;_-* &quot;-&quot;??_-;_-@_-"/>
    <numFmt numFmtId="182" formatCode="* #,##0.00;\-* #,##0.00;\-"/>
    <numFmt numFmtId="183" formatCode="#,##0.000_);\(#,##0.000\)"/>
    <numFmt numFmtId="184" formatCode="#,##0_ "/>
    <numFmt numFmtId="185" formatCode="#,##0;\-#,##0;\-"/>
    <numFmt numFmtId="186" formatCode="#,##0_);\(#,##0\)"/>
    <numFmt numFmtId="187" formatCode="0_)"/>
    <numFmt numFmtId="188" formatCode="* #,##0;\(* \(#,##0\);_(* &quot;-&quot;_);_(@_)"/>
    <numFmt numFmtId="189" formatCode="#,##0;\-#,##0;&quot;－&quot;"/>
    <numFmt numFmtId="190" formatCode="0.00_ "/>
    <numFmt numFmtId="191" formatCode="###,##0;\-###,##0;&quot;     －&quot;"/>
    <numFmt numFmtId="192" formatCode="#,##0;&quot;-&quot;#,##0"/>
    <numFmt numFmtId="193" formatCode="&quot; &quot;0&quot; &quot;;&quot;-&quot;0&quot; &quot;;&quot;-&quot;00&quot; &quot;;&quot; &quot;@&quot; &quot;"/>
    <numFmt numFmtId="194" formatCode="#,##0;&quot;(&quot;#,##0&quot;)&quot;;&quot;- &quot;;@&quot; &quot;"/>
    <numFmt numFmtId="195" formatCode="&quot; &quot;#,##0&quot; &quot;;&quot;-&quot;#,##0&quot; &quot;;&quot; - &quot;;&quot; &quot;@&quot; &quot;"/>
    <numFmt numFmtId="196" formatCode="&quot; &quot;#,##0.0&quot; &quot;;&quot;-&quot;#,##0.0&quot; &quot;;&quot; -&quot;0&quot; &quot;;&quot; &quot;@&quot; &quot;"/>
    <numFmt numFmtId="197" formatCode="##,##0;\-##,##0;&quot;    －&quot;"/>
    <numFmt numFmtId="198" formatCode="##,##0"/>
    <numFmt numFmtId="199" formatCode="#,##0_);[Red]\(#,##0\)"/>
  </numFmts>
  <fonts count="171">
    <font>
      <sz val="12"/>
      <color rgb="FF000000"/>
      <name val="新細明體"/>
      <family val="1"/>
      <charset val="136"/>
    </font>
    <font>
      <sz val="12"/>
      <color rgb="FF000000"/>
      <name val="新細明體"/>
      <family val="1"/>
      <charset val="136"/>
    </font>
    <font>
      <sz val="10"/>
      <color rgb="FF000000"/>
      <name val="新細明體"/>
      <family val="1"/>
      <charset val="136"/>
    </font>
    <font>
      <u/>
      <sz val="12"/>
      <color rgb="FF0563C1"/>
      <name val="新細明體"/>
      <family val="1"/>
      <charset val="136"/>
    </font>
    <font>
      <u/>
      <sz val="10"/>
      <color rgb="FF0000FF"/>
      <name val="新細明體"/>
      <family val="1"/>
      <charset val="136"/>
    </font>
    <font>
      <b/>
      <i/>
      <sz val="16"/>
      <color rgb="FF000000"/>
      <name val="新細明體"/>
      <family val="1"/>
      <charset val="136"/>
    </font>
    <font>
      <b/>
      <i/>
      <u/>
      <sz val="12"/>
      <color rgb="FF000000"/>
      <name val="新細明體"/>
      <family val="1"/>
      <charset val="136"/>
    </font>
    <font>
      <b/>
      <sz val="16"/>
      <color rgb="FF000000"/>
      <name val="標楷體"/>
      <family val="4"/>
      <charset val="136"/>
    </font>
    <font>
      <sz val="14"/>
      <color rgb="FF000000"/>
      <name val="標楷體"/>
      <family val="4"/>
      <charset val="136"/>
    </font>
    <font>
      <sz val="11"/>
      <color rgb="FF000000"/>
      <name val="標楷體"/>
      <family val="4"/>
      <charset val="136"/>
    </font>
    <font>
      <sz val="12"/>
      <color rgb="FF000000"/>
      <name val="標楷體"/>
      <family val="4"/>
      <charset val="136"/>
    </font>
    <font>
      <sz val="11"/>
      <color rgb="FF000000"/>
      <name val="新細明體1"/>
      <charset val="136"/>
    </font>
    <font>
      <b/>
      <sz val="12"/>
      <color rgb="FF000000"/>
      <name val="標楷體"/>
      <family val="4"/>
      <charset val="136"/>
    </font>
    <font>
      <u/>
      <sz val="12"/>
      <color rgb="FF0563C1"/>
      <name val="標楷體"/>
      <family val="4"/>
      <charset val="136"/>
    </font>
    <font>
      <sz val="10"/>
      <color rgb="FF000000"/>
      <name val="標楷體"/>
      <family val="4"/>
      <charset val="136"/>
    </font>
    <font>
      <u/>
      <sz val="10"/>
      <color rgb="FF0000FF"/>
      <name val="標楷體"/>
      <family val="4"/>
      <charset val="136"/>
    </font>
    <font>
      <u/>
      <sz val="10"/>
      <color rgb="FF0000FF"/>
      <name val="新細明體1"/>
      <charset val="136"/>
    </font>
    <font>
      <u/>
      <sz val="12"/>
      <color rgb="FF0000FF"/>
      <name val="新細明體1"/>
      <charset val="136"/>
    </font>
    <font>
      <sz val="9"/>
      <name val="新細明體"/>
      <family val="1"/>
      <charset val="136"/>
    </font>
    <font>
      <sz val="14"/>
      <color rgb="FF7030A0"/>
      <name val="標楷體"/>
      <family val="4"/>
      <charset val="136"/>
    </font>
    <font>
      <b/>
      <sz val="14"/>
      <name val="標楷體"/>
      <family val="4"/>
      <charset val="136"/>
    </font>
    <font>
      <sz val="14"/>
      <color indexed="8"/>
      <name val="標楷體"/>
      <family val="4"/>
      <charset val="136"/>
    </font>
    <font>
      <sz val="13.5"/>
      <color indexed="8"/>
      <name val="標楷體"/>
      <family val="4"/>
      <charset val="136"/>
    </font>
    <font>
      <sz val="14"/>
      <name val="標楷體"/>
      <family val="4"/>
      <charset val="136"/>
    </font>
    <font>
      <sz val="14"/>
      <name val="Times New Roman"/>
      <family val="1"/>
    </font>
    <font>
      <sz val="14"/>
      <name val="新細明體"/>
      <family val="1"/>
      <charset val="136"/>
    </font>
    <font>
      <b/>
      <sz val="14"/>
      <color indexed="8"/>
      <name val="標楷體"/>
      <family val="4"/>
      <charset val="136"/>
    </font>
    <font>
      <sz val="9"/>
      <name val="新細明體"/>
      <family val="1"/>
      <charset val="136"/>
      <scheme val="minor"/>
    </font>
    <font>
      <sz val="14"/>
      <color theme="1"/>
      <name val="標楷體"/>
      <family val="4"/>
      <charset val="136"/>
    </font>
    <font>
      <sz val="12"/>
      <color theme="1"/>
      <name val="新細明體"/>
      <family val="1"/>
      <charset val="136"/>
      <scheme val="minor"/>
    </font>
    <font>
      <sz val="9"/>
      <name val="細明體"/>
      <family val="3"/>
      <charset val="136"/>
    </font>
    <font>
      <sz val="13.5"/>
      <color theme="1"/>
      <name val="標楷體"/>
      <family val="4"/>
      <charset val="136"/>
    </font>
    <font>
      <sz val="7"/>
      <color theme="1"/>
      <name val="Times New Roman"/>
      <family val="1"/>
    </font>
    <font>
      <sz val="14"/>
      <name val="微軟正黑體"/>
      <family val="2"/>
      <charset val="136"/>
    </font>
    <font>
      <sz val="13.5"/>
      <name val="標楷體"/>
      <family val="4"/>
      <charset val="136"/>
    </font>
    <font>
      <sz val="12"/>
      <name val="標楷體"/>
      <family val="4"/>
      <charset val="136"/>
    </font>
    <font>
      <sz val="12"/>
      <name val="Times New Roman"/>
      <family val="1"/>
    </font>
    <font>
      <sz val="12"/>
      <name val="新細明體"/>
      <family val="1"/>
      <charset val="136"/>
    </font>
    <font>
      <sz val="14"/>
      <color theme="1"/>
      <name val="Times New Roman"/>
      <family val="1"/>
    </font>
    <font>
      <sz val="7"/>
      <name val="Times New Roman"/>
      <family val="1"/>
    </font>
    <font>
      <sz val="9"/>
      <name val="標楷體"/>
      <family val="4"/>
      <charset val="136"/>
    </font>
    <font>
      <sz val="11"/>
      <name val="標楷體"/>
      <family val="4"/>
      <charset val="136"/>
    </font>
    <font>
      <sz val="9"/>
      <name val="新細明體"/>
      <family val="2"/>
      <charset val="136"/>
      <scheme val="minor"/>
    </font>
    <font>
      <u/>
      <sz val="10"/>
      <color rgb="FF0563C1"/>
      <name val="標楷體"/>
      <family val="4"/>
      <charset val="136"/>
    </font>
    <font>
      <sz val="10"/>
      <name val="標楷體"/>
      <family val="4"/>
      <charset val="136"/>
    </font>
    <font>
      <sz val="10"/>
      <name val="Times New Roman"/>
      <family val="1"/>
    </font>
    <font>
      <sz val="10"/>
      <name val="Courier"/>
      <family val="3"/>
    </font>
    <font>
      <sz val="18"/>
      <name val="標楷體"/>
      <family val="4"/>
      <charset val="136"/>
    </font>
    <font>
      <sz val="11"/>
      <color rgb="FFFF0000"/>
      <name val="標楷體"/>
      <family val="4"/>
      <charset val="136"/>
    </font>
    <font>
      <sz val="11"/>
      <color rgb="FFFF0000"/>
      <name val="Courier"/>
      <family val="3"/>
    </font>
    <font>
      <b/>
      <sz val="26"/>
      <name val="標楷體"/>
      <family val="4"/>
      <charset val="136"/>
    </font>
    <font>
      <b/>
      <sz val="26"/>
      <color indexed="10"/>
      <name val="標楷體"/>
      <family val="4"/>
      <charset val="136"/>
    </font>
    <font>
      <sz val="14"/>
      <color rgb="FFFF0000"/>
      <name val="標楷體"/>
      <family val="4"/>
      <charset val="136"/>
    </font>
    <font>
      <sz val="14"/>
      <color indexed="10"/>
      <name val="標楷體"/>
      <family val="4"/>
      <charset val="136"/>
    </font>
    <font>
      <sz val="12"/>
      <color rgb="FF3333FF"/>
      <name val="標楷體"/>
      <family val="4"/>
      <charset val="136"/>
    </font>
    <font>
      <sz val="8"/>
      <name val="標楷體"/>
      <family val="4"/>
      <charset val="136"/>
    </font>
    <font>
      <sz val="12"/>
      <name val="細明體"/>
      <family val="3"/>
      <charset val="136"/>
    </font>
    <font>
      <sz val="11"/>
      <name val="細明體"/>
      <family val="3"/>
      <charset val="136"/>
    </font>
    <font>
      <sz val="11"/>
      <name val="Times New Roman"/>
      <family val="1"/>
    </font>
    <font>
      <b/>
      <u/>
      <sz val="14"/>
      <name val="標楷體"/>
      <family val="4"/>
      <charset val="136"/>
    </font>
    <font>
      <sz val="11"/>
      <color indexed="10"/>
      <name val="標楷體"/>
      <family val="4"/>
      <charset val="136"/>
    </font>
    <font>
      <sz val="32"/>
      <name val="標楷體"/>
      <family val="4"/>
      <charset val="136"/>
    </font>
    <font>
      <sz val="16"/>
      <name val="標楷體"/>
      <family val="4"/>
      <charset val="136"/>
    </font>
    <font>
      <sz val="20"/>
      <name val="標楷體"/>
      <family val="4"/>
      <charset val="136"/>
    </font>
    <font>
      <sz val="20"/>
      <name val="Times New Roman"/>
      <family val="1"/>
    </font>
    <font>
      <sz val="16"/>
      <color indexed="8"/>
      <name val="標楷體"/>
      <family val="4"/>
      <charset val="136"/>
    </font>
    <font>
      <sz val="14"/>
      <color rgb="FF333333"/>
      <name val="標楷體"/>
      <family val="4"/>
      <charset val="136"/>
    </font>
    <font>
      <sz val="12"/>
      <color rgb="FF333333"/>
      <name val="標楷體"/>
      <family val="4"/>
      <charset val="136"/>
    </font>
    <font>
      <sz val="16"/>
      <color rgb="FFFF0000"/>
      <name val="標楷體"/>
      <family val="4"/>
      <charset val="136"/>
    </font>
    <font>
      <sz val="16"/>
      <color theme="1"/>
      <name val="標楷體"/>
      <family val="4"/>
      <charset val="136"/>
    </font>
    <font>
      <sz val="13"/>
      <color indexed="8"/>
      <name val="標楷體"/>
      <family val="4"/>
      <charset val="136"/>
    </font>
    <font>
      <sz val="12"/>
      <color indexed="8"/>
      <name val="標楷體"/>
      <family val="4"/>
      <charset val="136"/>
    </font>
    <font>
      <sz val="17"/>
      <color indexed="8"/>
      <name val="標楷體"/>
      <family val="4"/>
      <charset val="136"/>
    </font>
    <font>
      <sz val="17"/>
      <name val="標楷體"/>
      <family val="4"/>
      <charset val="136"/>
    </font>
    <font>
      <sz val="18"/>
      <color indexed="8"/>
      <name val="標楷體"/>
      <family val="4"/>
      <charset val="136"/>
    </font>
    <font>
      <sz val="18"/>
      <color rgb="FF000000"/>
      <name val="標楷體"/>
      <family val="4"/>
      <charset val="136"/>
    </font>
    <font>
      <sz val="16"/>
      <color rgb="FF000000"/>
      <name val="標楷體"/>
      <family val="4"/>
      <charset val="136"/>
    </font>
    <font>
      <sz val="12"/>
      <name val="Courier"/>
      <family val="3"/>
    </font>
    <font>
      <sz val="12"/>
      <color theme="1"/>
      <name val="標楷體"/>
      <family val="4"/>
      <charset val="136"/>
    </font>
    <font>
      <sz val="16"/>
      <name val="新細明體"/>
      <family val="1"/>
      <charset val="136"/>
    </font>
    <font>
      <b/>
      <sz val="12"/>
      <name val="標楷體"/>
      <family val="4"/>
      <charset val="136"/>
    </font>
    <font>
      <sz val="12"/>
      <color indexed="10"/>
      <name val="標楷體"/>
      <family val="4"/>
      <charset val="136"/>
    </font>
    <font>
      <u/>
      <sz val="12"/>
      <color indexed="10"/>
      <name val="標楷體"/>
      <family val="4"/>
      <charset val="136"/>
    </font>
    <font>
      <sz val="9"/>
      <name val="Times New Roman"/>
      <family val="1"/>
    </font>
    <font>
      <u/>
      <sz val="16"/>
      <color indexed="10"/>
      <name val="標楷體"/>
      <family val="4"/>
      <charset val="136"/>
    </font>
    <font>
      <sz val="16"/>
      <name val="Times New Roman"/>
      <family val="1"/>
    </font>
    <font>
      <b/>
      <sz val="16"/>
      <name val="標楷體"/>
      <family val="4"/>
      <charset val="136"/>
    </font>
    <font>
      <u/>
      <sz val="12"/>
      <name val="標楷體"/>
      <family val="4"/>
      <charset val="136"/>
    </font>
    <font>
      <sz val="22"/>
      <name val="標楷體"/>
      <family val="4"/>
      <charset val="136"/>
    </font>
    <font>
      <sz val="9"/>
      <color indexed="81"/>
      <name val="新細明體"/>
      <family val="1"/>
      <charset val="136"/>
    </font>
    <font>
      <u/>
      <sz val="16"/>
      <name val="標楷體"/>
      <family val="4"/>
      <charset val="136"/>
    </font>
    <font>
      <b/>
      <sz val="14"/>
      <name val="Times New Roman"/>
      <family val="1"/>
    </font>
    <font>
      <u/>
      <sz val="12"/>
      <color rgb="FF00B050"/>
      <name val="標楷體"/>
      <family val="4"/>
      <charset val="136"/>
    </font>
    <font>
      <sz val="12"/>
      <color rgb="FF00B050"/>
      <name val="Times New Roman"/>
      <family val="1"/>
    </font>
    <font>
      <sz val="12"/>
      <color indexed="17"/>
      <name val="標楷體"/>
      <family val="4"/>
      <charset val="136"/>
    </font>
    <font>
      <u/>
      <sz val="18"/>
      <color theme="1"/>
      <name val="標楷體"/>
      <family val="4"/>
      <charset val="136"/>
    </font>
    <font>
      <b/>
      <u/>
      <sz val="18"/>
      <color indexed="17"/>
      <name val="標楷體"/>
      <family val="4"/>
      <charset val="136"/>
    </font>
    <font>
      <sz val="34"/>
      <name val="標楷體"/>
      <family val="4"/>
      <charset val="136"/>
    </font>
    <font>
      <sz val="11"/>
      <color rgb="FF00B050"/>
      <name val="標楷體"/>
      <family val="4"/>
      <charset val="136"/>
    </font>
    <font>
      <u/>
      <sz val="20"/>
      <name val="標楷體"/>
      <family val="4"/>
      <charset val="136"/>
    </font>
    <font>
      <u/>
      <sz val="11"/>
      <color rgb="FFFF0000"/>
      <name val="標楷體"/>
      <family val="4"/>
      <charset val="136"/>
    </font>
    <font>
      <u/>
      <sz val="12"/>
      <color rgb="FF000000"/>
      <name val="新細明體"/>
      <family val="1"/>
      <charset val="136"/>
    </font>
    <font>
      <sz val="20"/>
      <color rgb="FF000000"/>
      <name val="標楷體"/>
      <family val="4"/>
      <charset val="136"/>
    </font>
    <font>
      <sz val="10"/>
      <color rgb="FF000000"/>
      <name val="Times New Roman"/>
      <family val="1"/>
    </font>
    <font>
      <sz val="12"/>
      <color rgb="FF000000"/>
      <name val="Times New Roman"/>
      <family val="1"/>
    </font>
    <font>
      <sz val="9"/>
      <color rgb="FF000000"/>
      <name val="標楷體"/>
      <family val="4"/>
      <charset val="136"/>
    </font>
    <font>
      <sz val="9"/>
      <color rgb="FF000000"/>
      <name val="Times New Roman"/>
      <family val="1"/>
    </font>
    <font>
      <sz val="12"/>
      <color rgb="FFFF0000"/>
      <name val="標楷體"/>
      <family val="4"/>
      <charset val="136"/>
    </font>
    <font>
      <sz val="20"/>
      <name val="標楷體"/>
      <family val="4"/>
    </font>
    <font>
      <u/>
      <sz val="12"/>
      <color rgb="FFFF0000"/>
      <name val="標楷體"/>
      <family val="4"/>
      <charset val="136"/>
    </font>
    <font>
      <sz val="12"/>
      <color rgb="FFFF0000"/>
      <name val="新細明體"/>
      <family val="1"/>
      <charset val="136"/>
    </font>
    <font>
      <sz val="28"/>
      <name val="標楷體"/>
      <family val="4"/>
      <charset val="136"/>
    </font>
    <font>
      <u/>
      <sz val="28"/>
      <name val="Times New Roman"/>
      <family val="1"/>
    </font>
    <font>
      <sz val="28"/>
      <name val="Times New Roman"/>
      <family val="1"/>
    </font>
    <font>
      <sz val="28"/>
      <color indexed="10"/>
      <name val="標楷體"/>
      <family val="4"/>
      <charset val="136"/>
    </font>
    <font>
      <u/>
      <sz val="14"/>
      <name val="標楷體"/>
      <family val="4"/>
      <charset val="136"/>
    </font>
    <font>
      <sz val="14"/>
      <color rgb="FF000000"/>
      <name val="Times New Roman"/>
      <family val="1"/>
    </font>
    <font>
      <sz val="14"/>
      <color rgb="FF000000"/>
      <name val="細明體"/>
      <family val="3"/>
      <charset val="136"/>
    </font>
    <font>
      <sz val="16"/>
      <color rgb="FF000000"/>
      <name val="Times New Roman"/>
      <family val="1"/>
    </font>
    <font>
      <sz val="12"/>
      <color rgb="FF000000"/>
      <name val="細明體"/>
      <family val="3"/>
      <charset val="136"/>
    </font>
    <font>
      <sz val="18"/>
      <color rgb="FF000000"/>
      <name val="Times New Roman"/>
      <family val="1"/>
    </font>
    <font>
      <sz val="10"/>
      <color indexed="8"/>
      <name val="MS Sans Serif"/>
      <family val="2"/>
    </font>
    <font>
      <sz val="13"/>
      <name val="Times New Roman"/>
      <family val="1"/>
    </font>
    <font>
      <sz val="24"/>
      <color rgb="FFFF0000"/>
      <name val="標楷體"/>
      <family val="4"/>
      <charset val="136"/>
    </font>
    <font>
      <sz val="20"/>
      <color rgb="FFFF0000"/>
      <name val="標楷體"/>
      <family val="4"/>
      <charset val="136"/>
    </font>
    <font>
      <sz val="13"/>
      <name val="標楷體"/>
      <family val="4"/>
      <charset val="136"/>
    </font>
    <font>
      <sz val="13"/>
      <color indexed="10"/>
      <name val="標楷體"/>
      <family val="4"/>
      <charset val="136"/>
    </font>
    <font>
      <u/>
      <sz val="11"/>
      <color rgb="FF0563C1"/>
      <name val="標楷體"/>
      <family val="4"/>
      <charset val="136"/>
    </font>
    <font>
      <sz val="12"/>
      <name val="新細明體"/>
      <family val="1"/>
      <charset val="136"/>
      <scheme val="minor"/>
    </font>
    <font>
      <sz val="12"/>
      <color rgb="FF000000"/>
      <name val="Courier New"/>
      <family val="3"/>
    </font>
    <font>
      <sz val="12"/>
      <color rgb="FF000000"/>
      <name val="Arial"/>
      <family val="2"/>
    </font>
    <font>
      <sz val="10"/>
      <color rgb="FF000000"/>
      <name val="Arial"/>
      <family val="2"/>
    </font>
    <font>
      <sz val="8"/>
      <color rgb="FF000000"/>
      <name val="標楷體"/>
      <family val="4"/>
      <charset val="136"/>
    </font>
    <font>
      <sz val="20"/>
      <name val="新細明體"/>
      <family val="1"/>
      <charset val="136"/>
    </font>
    <font>
      <b/>
      <sz val="12"/>
      <name val="Times New Roman"/>
      <family val="1"/>
    </font>
    <font>
      <b/>
      <sz val="12"/>
      <name val="新細明體"/>
      <family val="1"/>
      <charset val="136"/>
    </font>
    <font>
      <u/>
      <sz val="12"/>
      <name val="新細明體"/>
      <family val="1"/>
      <charset val="136"/>
    </font>
    <font>
      <sz val="12"/>
      <name val="標楷體"/>
      <family val="1"/>
      <charset val="136"/>
    </font>
    <font>
      <u/>
      <sz val="12"/>
      <name val="Times New Roman"/>
      <family val="1"/>
    </font>
    <font>
      <u/>
      <sz val="12"/>
      <name val="標楷體"/>
      <family val="1"/>
      <charset val="136"/>
    </font>
    <font>
      <sz val="10"/>
      <color indexed="8"/>
      <name val="標楷體"/>
      <family val="4"/>
      <charset val="136"/>
    </font>
    <font>
      <sz val="10"/>
      <color indexed="10"/>
      <name val="標楷體"/>
      <family val="4"/>
      <charset val="136"/>
    </font>
    <font>
      <b/>
      <sz val="16"/>
      <color indexed="8"/>
      <name val="標楷體"/>
      <family val="4"/>
      <charset val="136"/>
    </font>
    <font>
      <b/>
      <sz val="16"/>
      <color indexed="10"/>
      <name val="標楷體"/>
      <family val="4"/>
      <charset val="136"/>
    </font>
    <font>
      <b/>
      <sz val="16"/>
      <color theme="1"/>
      <name val="標楷體"/>
      <family val="4"/>
      <charset val="136"/>
    </font>
    <font>
      <sz val="12"/>
      <color indexed="12"/>
      <name val="標楷體"/>
      <family val="4"/>
      <charset val="136"/>
    </font>
    <font>
      <sz val="18"/>
      <name val="Times New Roman"/>
      <family val="1"/>
    </font>
    <font>
      <b/>
      <sz val="18"/>
      <color theme="1"/>
      <name val="標楷體"/>
      <family val="4"/>
      <charset val="136"/>
    </font>
    <font>
      <b/>
      <sz val="18"/>
      <color indexed="10"/>
      <name val="標楷體"/>
      <family val="4"/>
      <charset val="136"/>
    </font>
    <font>
      <b/>
      <sz val="18"/>
      <color indexed="8"/>
      <name val="標楷體"/>
      <family val="4"/>
      <charset val="136"/>
    </font>
    <font>
      <sz val="9"/>
      <color theme="1"/>
      <name val="標楷體"/>
      <family val="4"/>
      <charset val="136"/>
    </font>
    <font>
      <sz val="12"/>
      <color theme="1"/>
      <name val="新細明體"/>
      <family val="1"/>
      <charset val="136"/>
    </font>
    <font>
      <sz val="20"/>
      <color theme="1"/>
      <name val="標楷體"/>
      <family val="4"/>
      <charset val="136"/>
    </font>
    <font>
      <sz val="20"/>
      <color theme="1"/>
      <name val="新細明體"/>
      <family val="1"/>
      <charset val="136"/>
    </font>
    <font>
      <sz val="11"/>
      <color theme="1"/>
      <name val="標楷體"/>
      <family val="4"/>
      <charset val="136"/>
    </font>
    <font>
      <sz val="11"/>
      <color theme="1"/>
      <name val="Times New Roman"/>
      <family val="1"/>
    </font>
    <font>
      <sz val="12"/>
      <color theme="1"/>
      <name val="Times New Roman"/>
      <family val="1"/>
    </font>
    <font>
      <u/>
      <sz val="12"/>
      <color theme="1"/>
      <name val="標楷體"/>
      <family val="4"/>
      <charset val="136"/>
    </font>
    <font>
      <u/>
      <sz val="12"/>
      <color theme="1"/>
      <name val="新細明體"/>
      <family val="1"/>
      <charset val="136"/>
    </font>
    <font>
      <sz val="12"/>
      <color theme="1"/>
      <name val="標楷體"/>
      <family val="1"/>
      <charset val="136"/>
    </font>
    <font>
      <u/>
      <sz val="12"/>
      <color theme="1"/>
      <name val="Times New Roman"/>
      <family val="1"/>
    </font>
    <font>
      <u/>
      <sz val="12"/>
      <color theme="1"/>
      <name val="標楷體"/>
      <family val="1"/>
      <charset val="136"/>
    </font>
    <font>
      <sz val="24"/>
      <name val="標楷體"/>
      <family val="4"/>
      <charset val="136"/>
    </font>
    <font>
      <b/>
      <sz val="13"/>
      <name val="標楷體"/>
      <family val="4"/>
      <charset val="136"/>
    </font>
    <font>
      <sz val="13"/>
      <color indexed="9"/>
      <name val="標楷體"/>
      <family val="4"/>
      <charset val="136"/>
    </font>
    <font>
      <u/>
      <sz val="13"/>
      <color indexed="10"/>
      <name val="標楷體"/>
      <family val="4"/>
      <charset val="136"/>
    </font>
    <font>
      <sz val="10"/>
      <color rgb="FFFF0000"/>
      <name val="標楷體"/>
      <family val="4"/>
      <charset val="136"/>
    </font>
    <font>
      <sz val="12"/>
      <color rgb="FFFF0000"/>
      <name val="Times New Roman"/>
      <family val="1"/>
    </font>
    <font>
      <u/>
      <sz val="12"/>
      <color rgb="FFFF0000"/>
      <name val="新細明體"/>
      <family val="1"/>
      <charset val="136"/>
    </font>
    <font>
      <u/>
      <sz val="12"/>
      <color rgb="FFFF0000"/>
      <name val="Times New Roman"/>
      <family val="1"/>
    </font>
    <font>
      <u/>
      <sz val="12"/>
      <color rgb="FFFF0000"/>
      <name val="標楷體"/>
      <family val="1"/>
      <charset val="136"/>
    </font>
  </fonts>
  <fills count="23">
    <fill>
      <patternFill patternType="none"/>
    </fill>
    <fill>
      <patternFill patternType="gray125"/>
    </fill>
    <fill>
      <patternFill patternType="solid">
        <fgColor rgb="FFFFFFFF"/>
        <bgColor rgb="FFFFFFFF"/>
      </patternFill>
    </fill>
    <fill>
      <patternFill patternType="solid">
        <fgColor rgb="FFB4C6E7"/>
        <bgColor rgb="FFB4C6E7"/>
      </patternFill>
    </fill>
    <fill>
      <patternFill patternType="solid">
        <fgColor rgb="FFFFD966"/>
        <bgColor rgb="FFFFD966"/>
      </patternFill>
    </fill>
    <fill>
      <patternFill patternType="solid">
        <fgColor rgb="FFC6E0B4"/>
        <bgColor rgb="FFC6E0B4"/>
      </patternFill>
    </fill>
    <fill>
      <patternFill patternType="solid">
        <fgColor rgb="FFCCFFFF"/>
        <bgColor rgb="FFCCFFFF"/>
      </patternFill>
    </fill>
    <fill>
      <patternFill patternType="solid">
        <fgColor indexed="13"/>
        <bgColor indexed="64"/>
      </patternFill>
    </fill>
    <fill>
      <patternFill patternType="solid">
        <fgColor indexed="27"/>
        <bgColor indexed="64"/>
      </patternFill>
    </fill>
    <fill>
      <patternFill patternType="solid">
        <fgColor indexed="27"/>
        <bgColor indexed="27"/>
      </patternFill>
    </fill>
    <fill>
      <patternFill patternType="solid">
        <fgColor rgb="FFFFFFCC"/>
        <bgColor indexed="64"/>
      </patternFill>
    </fill>
    <fill>
      <patternFill patternType="solid">
        <fgColor rgb="FFDDDDDD"/>
        <bgColor indexed="64"/>
      </patternFill>
    </fill>
    <fill>
      <patternFill patternType="solid">
        <fgColor rgb="FFCCECFF"/>
        <bgColor indexed="64"/>
      </patternFill>
    </fill>
    <fill>
      <patternFill patternType="solid">
        <fgColor theme="7" tint="0.79998168889431442"/>
        <bgColor indexed="64"/>
      </patternFill>
    </fill>
    <fill>
      <patternFill patternType="solid">
        <fgColor rgb="FFF0FECE"/>
        <bgColor indexed="64"/>
      </patternFill>
    </fill>
    <fill>
      <patternFill patternType="solid">
        <fgColor indexed="43"/>
        <bgColor indexed="64"/>
      </patternFill>
    </fill>
    <fill>
      <patternFill patternType="solid">
        <fgColor rgb="FFFFF2CC"/>
        <bgColor indexed="64"/>
      </patternFill>
    </fill>
    <fill>
      <patternFill patternType="solid">
        <fgColor theme="0"/>
        <bgColor indexed="64"/>
      </patternFill>
    </fill>
    <fill>
      <patternFill patternType="solid">
        <fgColor indexed="9"/>
        <bgColor indexed="64"/>
      </patternFill>
    </fill>
    <fill>
      <patternFill patternType="solid">
        <fgColor rgb="FFF5F4F4"/>
        <bgColor indexed="64"/>
      </patternFill>
    </fill>
    <fill>
      <patternFill patternType="solid">
        <fgColor rgb="FFFFC000"/>
        <bgColor rgb="FFFFC000"/>
      </patternFill>
    </fill>
    <fill>
      <patternFill patternType="solid">
        <fgColor indexed="41"/>
        <bgColor indexed="64"/>
      </patternFill>
    </fill>
    <fill>
      <patternFill patternType="solid">
        <fgColor rgb="FFFFFF00"/>
        <bgColor indexed="64"/>
      </patternFill>
    </fill>
  </fills>
  <borders count="204">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style="medium">
        <color rgb="FF000000"/>
      </top>
      <bottom/>
      <diagonal/>
    </border>
    <border>
      <left/>
      <right/>
      <top/>
      <bottom style="medium">
        <color rgb="FF000000"/>
      </bottom>
      <diagonal/>
    </border>
    <border>
      <left/>
      <right style="thin">
        <color rgb="FF000000"/>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right style="medium">
        <color rgb="FF000000"/>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indexed="64"/>
      </right>
      <top style="medium">
        <color indexed="64"/>
      </top>
      <bottom/>
      <diagonal/>
    </border>
    <border>
      <left style="medium">
        <color indexed="64"/>
      </left>
      <right style="medium">
        <color rgb="FF000000"/>
      </right>
      <top style="medium">
        <color rgb="FF000000"/>
      </top>
      <bottom style="medium">
        <color rgb="FF000000"/>
      </bottom>
      <diagonal/>
    </border>
    <border>
      <left/>
      <right style="medium">
        <color indexed="64"/>
      </right>
      <top/>
      <bottom/>
      <diagonal/>
    </border>
    <border>
      <left style="medium">
        <color indexed="64"/>
      </left>
      <right style="medium">
        <color rgb="FF000000"/>
      </right>
      <top style="medium">
        <color rgb="FF000000"/>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style="medium">
        <color indexed="64"/>
      </left>
      <right/>
      <top/>
      <bottom/>
      <diagonal/>
    </border>
    <border>
      <left style="medium">
        <color rgb="FF000000"/>
      </left>
      <right style="medium">
        <color rgb="FF000000"/>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top/>
      <bottom style="thin">
        <color indexed="64"/>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ouble">
        <color rgb="FFFF0000"/>
      </left>
      <right style="thin">
        <color indexed="64"/>
      </right>
      <top style="medium">
        <color indexed="64"/>
      </top>
      <bottom/>
      <diagonal/>
    </border>
    <border>
      <left style="medium">
        <color indexed="64"/>
      </left>
      <right/>
      <top/>
      <bottom style="thin">
        <color indexed="64"/>
      </bottom>
      <diagonal/>
    </border>
    <border>
      <left style="double">
        <color rgb="FFFF0000"/>
      </left>
      <right style="thin">
        <color indexed="64"/>
      </right>
      <top/>
      <bottom/>
      <diagonal/>
    </border>
    <border>
      <left style="double">
        <color rgb="FFFF0000"/>
      </left>
      <right style="thin">
        <color indexed="64"/>
      </right>
      <top/>
      <bottom style="thin">
        <color indexed="64"/>
      </bottom>
      <diagonal/>
    </border>
    <border>
      <left style="double">
        <color rgb="FFFF0000"/>
      </left>
      <right style="thin">
        <color indexed="64"/>
      </right>
      <top/>
      <bottom style="medium">
        <color indexed="64"/>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FF0000"/>
      </right>
      <top style="thin">
        <color rgb="FF000000"/>
      </top>
      <bottom style="thin">
        <color rgb="FF000000"/>
      </bottom>
      <diagonal/>
    </border>
    <border>
      <left style="double">
        <color rgb="FFFF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double">
        <color rgb="FFFF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thin">
        <color indexed="64"/>
      </bottom>
      <diagonal/>
    </border>
    <border>
      <left style="medium">
        <color rgb="FF000000"/>
      </left>
      <right style="thin">
        <color rgb="FF000000"/>
      </right>
      <top/>
      <bottom style="thin">
        <color rgb="FF000000"/>
      </bottom>
      <diagonal/>
    </border>
    <border>
      <left style="medium">
        <color indexed="64"/>
      </left>
      <right style="thin">
        <color indexed="64"/>
      </right>
      <top/>
      <bottom style="medium">
        <color indexed="64"/>
      </bottom>
      <diagonal/>
    </border>
    <border>
      <left/>
      <right style="thin">
        <color rgb="FF000000"/>
      </right>
      <top/>
      <bottom style="thin">
        <color rgb="FF000000"/>
      </bottom>
      <diagonal/>
    </border>
    <border>
      <left/>
      <right style="thin">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theme="1"/>
      </right>
      <top style="thin">
        <color indexed="64"/>
      </top>
      <bottom/>
      <diagonal/>
    </border>
    <border>
      <left style="thin">
        <color indexed="64"/>
      </left>
      <right style="double">
        <color indexed="64"/>
      </right>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1"/>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double">
        <color indexed="64"/>
      </right>
      <top style="double">
        <color indexed="64"/>
      </top>
      <bottom style="thin">
        <color indexed="64"/>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theme="1"/>
      </left>
      <right style="thin">
        <color indexed="64"/>
      </right>
      <top style="thin">
        <color indexed="64"/>
      </top>
      <bottom style="double">
        <color indexed="64"/>
      </bottom>
      <diagonal/>
    </border>
    <border diagonalDown="1">
      <left style="thin">
        <color indexed="64"/>
      </left>
      <right/>
      <top style="double">
        <color indexed="64"/>
      </top>
      <bottom style="thin">
        <color indexed="64"/>
      </bottom>
      <diagonal style="thin">
        <color indexed="64"/>
      </diagonal>
    </border>
    <border>
      <left/>
      <right style="thin">
        <color indexed="64"/>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medium">
        <color rgb="FF000000"/>
      </left>
      <right style="thin">
        <color rgb="FF000000"/>
      </right>
      <top/>
      <bottom/>
      <diagonal/>
    </border>
    <border>
      <left style="thin">
        <color rgb="FF000000"/>
      </left>
      <right/>
      <top style="medium">
        <color rgb="FF000000"/>
      </top>
      <bottom/>
      <diagonal/>
    </border>
    <border>
      <left style="thin">
        <color rgb="FF000000"/>
      </left>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style="thin">
        <color indexed="8"/>
      </top>
      <bottom/>
      <diagonal/>
    </border>
    <border>
      <left/>
      <right/>
      <top/>
      <bottom style="medium">
        <color indexed="8"/>
      </bottom>
      <diagonal/>
    </border>
    <border>
      <left style="double">
        <color auto="1"/>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top style="thin">
        <color rgb="FF000000"/>
      </top>
      <bottom style="thin">
        <color rgb="FF000000"/>
      </bottom>
      <diagonal/>
    </border>
    <border>
      <left style="double">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s>
  <cellStyleXfs count="32">
    <xf numFmtId="0" fontId="0" fillId="0" borderId="0">
      <alignment vertical="center"/>
    </xf>
    <xf numFmtId="176" fontId="1" fillId="0" borderId="0" applyFont="0" applyBorder="0" applyProtection="0">
      <alignment vertical="center"/>
    </xf>
    <xf numFmtId="0" fontId="2" fillId="0" borderId="0" applyNumberFormat="0" applyBorder="0" applyProtection="0">
      <alignment vertical="center"/>
    </xf>
    <xf numFmtId="0" fontId="2" fillId="0" borderId="0" applyNumberFormat="0" applyBorder="0" applyProtection="0">
      <alignment vertical="center"/>
    </xf>
    <xf numFmtId="0" fontId="1" fillId="0" borderId="0" applyNumberFormat="0" applyFont="0" applyBorder="0" applyProtection="0">
      <alignment vertical="center"/>
    </xf>
    <xf numFmtId="0" fontId="3" fillId="0" borderId="0" applyNumberFormat="0" applyBorder="0" applyProtection="0">
      <alignment vertical="center"/>
    </xf>
    <xf numFmtId="179" fontId="1" fillId="0" borderId="0" applyFont="0" applyBorder="0" applyProtection="0">
      <alignment vertical="center"/>
    </xf>
    <xf numFmtId="0" fontId="4" fillId="0" borderId="0" applyNumberFormat="0" applyBorder="0" applyProtection="0">
      <alignment vertical="center"/>
    </xf>
    <xf numFmtId="0" fontId="5" fillId="0" borderId="0" applyNumberFormat="0" applyBorder="0" applyProtection="0">
      <alignment horizontal="center" vertical="center"/>
    </xf>
    <xf numFmtId="0" fontId="5" fillId="0" borderId="0" applyNumberFormat="0" applyBorder="0" applyProtection="0">
      <alignment horizontal="center" vertical="center" textRotation="90"/>
    </xf>
    <xf numFmtId="0" fontId="6" fillId="0" borderId="0" applyNumberFormat="0" applyBorder="0" applyProtection="0">
      <alignment vertical="center"/>
    </xf>
    <xf numFmtId="180" fontId="6" fillId="0" borderId="0" applyBorder="0" applyProtection="0">
      <alignment vertical="center"/>
    </xf>
    <xf numFmtId="0" fontId="29" fillId="0" borderId="0">
      <alignment vertical="center"/>
    </xf>
    <xf numFmtId="0" fontId="1" fillId="0" borderId="0">
      <alignment vertical="center"/>
    </xf>
    <xf numFmtId="187" fontId="77" fillId="0" borderId="0"/>
    <xf numFmtId="37" fontId="77" fillId="0" borderId="0"/>
    <xf numFmtId="0" fontId="36" fillId="0" borderId="0"/>
    <xf numFmtId="0" fontId="36" fillId="0" borderId="0"/>
    <xf numFmtId="0" fontId="83" fillId="0" borderId="0"/>
    <xf numFmtId="9" fontId="1" fillId="0" borderId="0" applyFont="0" applyFill="0" applyBorder="0" applyAlignment="0" applyProtection="0">
      <alignment vertical="center"/>
    </xf>
    <xf numFmtId="0" fontId="56" fillId="0" borderId="0"/>
    <xf numFmtId="0" fontId="37" fillId="0" borderId="0"/>
    <xf numFmtId="43" fontId="37" fillId="0" borderId="0" applyFont="0" applyFill="0" applyBorder="0" applyAlignment="0" applyProtection="0"/>
    <xf numFmtId="192" fontId="129" fillId="0" borderId="0" applyFont="0" applyBorder="0" applyProtection="0"/>
    <xf numFmtId="192" fontId="129" fillId="0" borderId="0" applyFont="0" applyBorder="0" applyProtection="0"/>
    <xf numFmtId="0" fontId="37" fillId="0" borderId="0"/>
    <xf numFmtId="0" fontId="37" fillId="0" borderId="0">
      <alignment vertical="center"/>
    </xf>
    <xf numFmtId="0" fontId="106" fillId="0" borderId="0" applyNumberFormat="0" applyFont="0" applyBorder="0" applyProtection="0"/>
    <xf numFmtId="0" fontId="1" fillId="0" borderId="0" applyNumberFormat="0" applyBorder="0" applyProtection="0">
      <alignment vertical="center"/>
    </xf>
    <xf numFmtId="0" fontId="37" fillId="0" borderId="0"/>
    <xf numFmtId="0" fontId="83" fillId="0" borderId="0"/>
    <xf numFmtId="0" fontId="37" fillId="0" borderId="0">
      <alignment vertical="center"/>
    </xf>
  </cellStyleXfs>
  <cellXfs count="2006">
    <xf numFmtId="0" fontId="0" fillId="0" borderId="0" xfId="0">
      <alignment vertical="center"/>
    </xf>
    <xf numFmtId="0" fontId="0" fillId="2" borderId="0" xfId="0" applyFill="1" applyAlignment="1">
      <alignment vertical="center" wrapText="1"/>
    </xf>
    <xf numFmtId="0" fontId="0" fillId="0" borderId="0" xfId="0" applyAlignment="1">
      <alignment vertical="center" wrapText="1"/>
    </xf>
    <xf numFmtId="0" fontId="0" fillId="2" borderId="0" xfId="0" applyFill="1">
      <alignment vertical="center"/>
    </xf>
    <xf numFmtId="0" fontId="10" fillId="2" borderId="0" xfId="0" applyFont="1" applyFill="1" applyAlignment="1">
      <alignment vertical="top" wrapText="1"/>
    </xf>
    <xf numFmtId="0" fontId="11" fillId="2" borderId="0" xfId="0" applyFont="1" applyFill="1" applyAlignment="1">
      <alignment vertical="center" wrapText="1"/>
    </xf>
    <xf numFmtId="0" fontId="0" fillId="2" borderId="3" xfId="0"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0" fillId="2" borderId="7" xfId="0" applyFill="1" applyBorder="1" applyAlignment="1">
      <alignment horizontal="center" vertical="center" wrapText="1"/>
    </xf>
    <xf numFmtId="177" fontId="14" fillId="2" borderId="8"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178" fontId="14" fillId="2" borderId="10" xfId="0" applyNumberFormat="1" applyFont="1" applyFill="1" applyBorder="1" applyAlignment="1">
      <alignment horizontal="center" vertical="center" wrapText="1"/>
    </xf>
    <xf numFmtId="178" fontId="14" fillId="2" borderId="11" xfId="0" applyNumberFormat="1" applyFont="1" applyFill="1" applyBorder="1" applyAlignment="1">
      <alignment horizontal="center" vertical="center" wrapText="1"/>
    </xf>
    <xf numFmtId="178" fontId="14" fillId="2" borderId="12" xfId="0"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0" fontId="14" fillId="0" borderId="13" xfId="0" applyFont="1" applyBorder="1" applyAlignment="1">
      <alignment horizontal="center" vertical="center"/>
    </xf>
    <xf numFmtId="0" fontId="14" fillId="0" borderId="15" xfId="0" applyFont="1" applyBorder="1" applyAlignment="1">
      <alignment horizontal="center" vertical="center"/>
    </xf>
    <xf numFmtId="0" fontId="14" fillId="0" borderId="0" xfId="0" applyFont="1" applyAlignment="1">
      <alignment horizontal="center" vertical="center"/>
    </xf>
    <xf numFmtId="0" fontId="14" fillId="2" borderId="13" xfId="0" applyFont="1" applyFill="1" applyBorder="1" applyAlignment="1">
      <alignment horizontal="center" vertical="center" wrapText="1"/>
    </xf>
    <xf numFmtId="177" fontId="14" fillId="2" borderId="10" xfId="0" applyNumberFormat="1" applyFont="1" applyFill="1" applyBorder="1" applyAlignment="1">
      <alignment horizontal="center" vertical="center" wrapText="1"/>
    </xf>
    <xf numFmtId="177" fontId="14" fillId="2" borderId="12" xfId="0" applyNumberFormat="1" applyFont="1" applyFill="1" applyBorder="1" applyAlignment="1">
      <alignment horizontal="center" vertical="center" wrapText="1"/>
    </xf>
    <xf numFmtId="177" fontId="14" fillId="2" borderId="11" xfId="0" applyNumberFormat="1" applyFont="1" applyFill="1" applyBorder="1" applyAlignment="1">
      <alignment horizontal="center" vertical="center" wrapText="1"/>
    </xf>
    <xf numFmtId="0" fontId="2" fillId="2" borderId="14" xfId="0" applyFont="1" applyFill="1" applyBorder="1" applyAlignment="1">
      <alignment horizontal="center" vertical="center" wrapText="1"/>
    </xf>
    <xf numFmtId="0" fontId="10" fillId="2" borderId="8" xfId="0" applyFont="1" applyFill="1" applyBorder="1" applyAlignment="1">
      <alignment vertical="center" wrapText="1"/>
    </xf>
    <xf numFmtId="177" fontId="14" fillId="2" borderId="16"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10" fillId="2" borderId="10" xfId="0" applyFont="1" applyFill="1" applyBorder="1" applyAlignment="1">
      <alignment vertical="center" wrapText="1"/>
    </xf>
    <xf numFmtId="178" fontId="14" fillId="2" borderId="0" xfId="0" applyNumberFormat="1" applyFont="1" applyFill="1" applyAlignment="1">
      <alignment horizontal="center" vertical="center" wrapText="1"/>
    </xf>
    <xf numFmtId="0" fontId="2" fillId="2" borderId="10" xfId="0" applyFont="1" applyFill="1" applyBorder="1" applyAlignment="1">
      <alignment horizontal="center" vertical="center" wrapText="1"/>
    </xf>
    <xf numFmtId="0" fontId="10" fillId="2" borderId="13" xfId="0" applyFont="1" applyFill="1" applyBorder="1" applyAlignment="1">
      <alignment vertical="center" wrapText="1"/>
    </xf>
    <xf numFmtId="0" fontId="15" fillId="2" borderId="0" xfId="7" applyFont="1" applyFill="1" applyAlignment="1">
      <alignment horizontal="center" vertical="center" wrapText="1"/>
    </xf>
    <xf numFmtId="0" fontId="2" fillId="2" borderId="13" xfId="0" applyFont="1" applyFill="1" applyBorder="1" applyAlignment="1">
      <alignment horizontal="center" vertical="center" wrapText="1"/>
    </xf>
    <xf numFmtId="0" fontId="10" fillId="2" borderId="16" xfId="0" applyFont="1" applyFill="1" applyBorder="1" applyAlignment="1">
      <alignment vertical="center" wrapText="1"/>
    </xf>
    <xf numFmtId="0" fontId="10" fillId="2" borderId="0" xfId="0" applyFont="1" applyFill="1" applyAlignment="1">
      <alignment vertical="center" wrapText="1"/>
    </xf>
    <xf numFmtId="0" fontId="10" fillId="2" borderId="17" xfId="0" applyFont="1" applyFill="1" applyBorder="1" applyAlignment="1">
      <alignment vertical="center" wrapText="1"/>
    </xf>
    <xf numFmtId="0" fontId="16" fillId="2" borderId="17" xfId="7" applyFont="1" applyFill="1" applyBorder="1" applyAlignment="1">
      <alignment horizontal="center" vertical="center" wrapText="1"/>
    </xf>
    <xf numFmtId="177" fontId="14" fillId="2" borderId="0" xfId="0" applyNumberFormat="1" applyFont="1" applyFill="1" applyAlignment="1">
      <alignment horizontal="center" vertical="center" wrapText="1"/>
    </xf>
    <xf numFmtId="0" fontId="16" fillId="2" borderId="0" xfId="7" applyFont="1" applyFill="1" applyAlignment="1">
      <alignment horizontal="center" vertical="center" wrapText="1"/>
    </xf>
    <xf numFmtId="0" fontId="10" fillId="2" borderId="12" xfId="0" applyFont="1" applyFill="1" applyBorder="1" applyAlignment="1">
      <alignment vertical="center" wrapText="1"/>
    </xf>
    <xf numFmtId="0" fontId="14" fillId="2" borderId="14" xfId="0" applyFont="1" applyFill="1" applyBorder="1" applyAlignment="1">
      <alignment horizontal="center" vertical="center" wrapText="1"/>
    </xf>
    <xf numFmtId="0" fontId="15" fillId="2" borderId="13" xfId="7" applyFont="1" applyFill="1" applyBorder="1" applyAlignment="1">
      <alignment horizontal="center" vertical="center" wrapText="1"/>
    </xf>
    <xf numFmtId="0" fontId="10" fillId="2" borderId="15" xfId="0" applyFont="1" applyFill="1" applyBorder="1" applyAlignment="1">
      <alignment vertical="center" wrapText="1"/>
    </xf>
    <xf numFmtId="0" fontId="15" fillId="2" borderId="15" xfId="7"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6" fillId="2" borderId="13" xfId="7" applyFont="1" applyFill="1" applyBorder="1" applyAlignment="1">
      <alignment horizontal="center" vertical="center" wrapText="1"/>
    </xf>
    <xf numFmtId="0" fontId="14" fillId="2" borderId="0" xfId="0" applyFont="1" applyFill="1" applyAlignment="1">
      <alignment horizontal="center" vertical="center" wrapText="1"/>
    </xf>
    <xf numFmtId="0" fontId="14" fillId="0" borderId="10" xfId="0" applyFont="1" applyBorder="1" applyAlignment="1">
      <alignment horizontal="center" vertical="center"/>
    </xf>
    <xf numFmtId="0" fontId="16" fillId="2" borderId="10" xfId="7" applyFont="1" applyFill="1" applyBorder="1" applyAlignment="1">
      <alignment horizontal="center" vertical="center" wrapText="1"/>
    </xf>
    <xf numFmtId="0" fontId="14" fillId="2" borderId="8" xfId="0" applyFont="1" applyFill="1" applyBorder="1" applyAlignment="1">
      <alignment horizontal="center" vertical="center" wrapText="1"/>
    </xf>
    <xf numFmtId="178" fontId="14" fillId="2" borderId="13" xfId="0" applyNumberFormat="1" applyFont="1" applyFill="1" applyBorder="1" applyAlignment="1">
      <alignment horizontal="center" vertical="center" wrapText="1"/>
    </xf>
    <xf numFmtId="177" fontId="14" fillId="2" borderId="18" xfId="0" applyNumberFormat="1" applyFont="1" applyFill="1" applyBorder="1" applyAlignment="1">
      <alignment horizontal="center" vertical="center" wrapText="1"/>
    </xf>
    <xf numFmtId="178" fontId="14" fillId="2" borderId="18" xfId="0" applyNumberFormat="1" applyFont="1" applyFill="1" applyBorder="1" applyAlignment="1">
      <alignment horizontal="center" vertical="center" wrapText="1"/>
    </xf>
    <xf numFmtId="0" fontId="16" fillId="2" borderId="14" xfId="7" applyFont="1" applyFill="1" applyBorder="1" applyAlignment="1">
      <alignment horizontal="center" vertical="center" wrapText="1"/>
    </xf>
    <xf numFmtId="0" fontId="14" fillId="2" borderId="18" xfId="0" applyFont="1" applyFill="1" applyBorder="1" applyAlignment="1">
      <alignment horizontal="center" vertical="center" wrapText="1"/>
    </xf>
    <xf numFmtId="177" fontId="10" fillId="2" borderId="16" xfId="0" applyNumberFormat="1" applyFont="1" applyFill="1" applyBorder="1" applyAlignment="1">
      <alignment horizontal="center" vertical="center" wrapText="1"/>
    </xf>
    <xf numFmtId="177" fontId="10" fillId="2" borderId="0" xfId="0" applyNumberFormat="1" applyFont="1" applyFill="1" applyAlignment="1">
      <alignment horizontal="center" vertical="center" wrapText="1"/>
    </xf>
    <xf numFmtId="0" fontId="0" fillId="2" borderId="11" xfId="0" applyFill="1" applyBorder="1" applyAlignment="1">
      <alignment horizontal="center" vertical="center" wrapText="1"/>
    </xf>
    <xf numFmtId="0" fontId="10" fillId="2" borderId="17" xfId="0" applyFont="1" applyFill="1" applyBorder="1" applyAlignment="1">
      <alignment horizontal="center" vertical="center" wrapText="1"/>
    </xf>
    <xf numFmtId="0" fontId="10" fillId="0" borderId="17" xfId="0" applyFont="1" applyBorder="1" applyAlignment="1">
      <alignment horizontal="center" vertical="center"/>
    </xf>
    <xf numFmtId="0" fontId="17" fillId="2" borderId="17" xfId="7" applyFont="1" applyFill="1" applyBorder="1" applyAlignment="1">
      <alignment horizontal="center" vertical="center" wrapText="1"/>
    </xf>
    <xf numFmtId="0" fontId="0" fillId="2" borderId="14" xfId="0" applyFill="1" applyBorder="1" applyAlignment="1">
      <alignment horizontal="center" vertical="center" wrapText="1"/>
    </xf>
    <xf numFmtId="0" fontId="11" fillId="0" borderId="0" xfId="0" applyFont="1" applyAlignment="1">
      <alignment vertical="center" wrapText="1"/>
    </xf>
    <xf numFmtId="0" fontId="4" fillId="0" borderId="0" xfId="5" applyFont="1">
      <alignment vertical="center"/>
    </xf>
    <xf numFmtId="0" fontId="20" fillId="7" borderId="19" xfId="0" applyFont="1" applyFill="1" applyBorder="1" applyAlignment="1">
      <alignment horizontal="center" vertical="center"/>
    </xf>
    <xf numFmtId="0" fontId="21" fillId="8" borderId="20" xfId="0" applyFont="1" applyFill="1" applyBorder="1">
      <alignment vertical="center"/>
    </xf>
    <xf numFmtId="0" fontId="21" fillId="8" borderId="20" xfId="0" applyFont="1" applyFill="1" applyBorder="1" applyAlignment="1">
      <alignment horizontal="justify" vertical="center"/>
    </xf>
    <xf numFmtId="0" fontId="21" fillId="8" borderId="20" xfId="0" applyFont="1" applyFill="1" applyBorder="1" applyAlignment="1">
      <alignment horizontal="left" vertical="center" indent="2"/>
    </xf>
    <xf numFmtId="0" fontId="22" fillId="8" borderId="20" xfId="0" applyFont="1" applyFill="1" applyBorder="1" applyAlignment="1">
      <alignment horizontal="left" vertical="center" wrapText="1" indent="2"/>
    </xf>
    <xf numFmtId="0" fontId="21" fillId="8" borderId="20" xfId="0" applyFont="1" applyFill="1" applyBorder="1" applyAlignment="1">
      <alignment horizontal="left" vertical="center" wrapText="1" indent="2"/>
    </xf>
    <xf numFmtId="0" fontId="23" fillId="8" borderId="20" xfId="0" applyFont="1" applyFill="1" applyBorder="1" applyAlignment="1">
      <alignment horizontal="left" vertical="center" wrapText="1" indent="2"/>
    </xf>
    <xf numFmtId="0" fontId="19" fillId="8" borderId="20" xfId="0" applyFont="1" applyFill="1" applyBorder="1" applyAlignment="1">
      <alignment horizontal="left" vertical="center" indent="2"/>
    </xf>
    <xf numFmtId="0" fontId="19" fillId="8" borderId="20" xfId="0" applyFont="1" applyFill="1" applyBorder="1" applyAlignment="1">
      <alignment horizontal="left" vertical="center" wrapText="1" indent="2"/>
    </xf>
    <xf numFmtId="0" fontId="21" fillId="8" borderId="20" xfId="0" applyFont="1" applyFill="1" applyBorder="1" applyAlignment="1">
      <alignment horizontal="left" vertical="center" wrapText="1"/>
    </xf>
    <xf numFmtId="0" fontId="21" fillId="8" borderId="21" xfId="0" applyFont="1" applyFill="1" applyBorder="1" applyAlignment="1">
      <alignment horizontal="justify" vertical="center"/>
    </xf>
    <xf numFmtId="0" fontId="26" fillId="7" borderId="19" xfId="0" applyFont="1" applyFill="1" applyBorder="1" applyAlignment="1">
      <alignment horizontal="center" vertical="center"/>
    </xf>
    <xf numFmtId="0" fontId="28" fillId="8" borderId="20" xfId="0" applyFont="1" applyFill="1" applyBorder="1" applyAlignment="1">
      <alignment horizontal="left" vertical="center" indent="2"/>
    </xf>
    <xf numFmtId="0" fontId="28" fillId="8" borderId="20" xfId="0" applyFont="1" applyFill="1" applyBorder="1" applyAlignment="1">
      <alignment horizontal="justify" vertical="center"/>
    </xf>
    <xf numFmtId="0" fontId="28" fillId="8" borderId="20" xfId="0" applyFont="1" applyFill="1" applyBorder="1" applyAlignment="1">
      <alignment horizontal="left" vertical="center" wrapText="1" indent="2"/>
    </xf>
    <xf numFmtId="0" fontId="28" fillId="8" borderId="20" xfId="0" applyFont="1" applyFill="1" applyBorder="1" applyAlignment="1">
      <alignment horizontal="left" vertical="center" wrapText="1"/>
    </xf>
    <xf numFmtId="0" fontId="31" fillId="8" borderId="20" xfId="0" applyFont="1" applyFill="1" applyBorder="1" applyAlignment="1">
      <alignment horizontal="left" vertical="center" wrapText="1" indent="2"/>
    </xf>
    <xf numFmtId="0" fontId="28" fillId="8" borderId="21" xfId="0" applyFont="1" applyFill="1" applyBorder="1" applyAlignment="1">
      <alignment horizontal="justify" vertical="center"/>
    </xf>
    <xf numFmtId="0" fontId="23" fillId="8" borderId="20" xfId="0" applyFont="1" applyFill="1" applyBorder="1">
      <alignment vertical="center"/>
    </xf>
    <xf numFmtId="0" fontId="34" fillId="8" borderId="20" xfId="0" applyFont="1" applyFill="1" applyBorder="1" applyAlignment="1">
      <alignment horizontal="left" vertical="center" wrapText="1" indent="2"/>
    </xf>
    <xf numFmtId="0" fontId="23" fillId="8" borderId="20" xfId="0" applyFont="1" applyFill="1" applyBorder="1" applyAlignment="1">
      <alignment horizontal="left" vertical="center" indent="2"/>
    </xf>
    <xf numFmtId="0" fontId="23" fillId="8" borderId="20" xfId="0" applyFont="1" applyFill="1" applyBorder="1" applyAlignment="1">
      <alignment horizontal="justify" vertical="center"/>
    </xf>
    <xf numFmtId="0" fontId="21" fillId="9" borderId="22" xfId="13" applyFont="1" applyFill="1" applyBorder="1" applyAlignment="1">
      <alignment horizontal="left" vertical="center" wrapText="1" indent="2"/>
    </xf>
    <xf numFmtId="0" fontId="28" fillId="9" borderId="22" xfId="13" applyFont="1" applyFill="1" applyBorder="1" applyAlignment="1">
      <alignment horizontal="left" vertical="center" wrapText="1" indent="2"/>
    </xf>
    <xf numFmtId="0" fontId="28" fillId="9" borderId="22" xfId="13" applyFont="1" applyFill="1" applyBorder="1" applyAlignment="1">
      <alignment horizontal="left" vertical="center" indent="2"/>
    </xf>
    <xf numFmtId="0" fontId="23" fillId="0" borderId="0" xfId="0" applyFont="1" applyAlignment="1">
      <alignment vertical="center" wrapText="1"/>
    </xf>
    <xf numFmtId="0" fontId="28" fillId="9" borderId="22" xfId="13" applyFont="1" applyFill="1" applyBorder="1" applyAlignment="1">
      <alignment horizontal="justify" vertical="center"/>
    </xf>
    <xf numFmtId="0" fontId="28" fillId="9" borderId="22" xfId="13" applyFont="1" applyFill="1" applyBorder="1" applyAlignment="1">
      <alignment horizontal="left" vertical="center" wrapText="1"/>
    </xf>
    <xf numFmtId="0" fontId="21" fillId="9" borderId="23" xfId="13" applyFont="1" applyFill="1" applyBorder="1" applyAlignment="1">
      <alignment horizontal="justify" vertical="center"/>
    </xf>
    <xf numFmtId="0" fontId="35" fillId="8" borderId="20" xfId="0" applyFont="1" applyFill="1" applyBorder="1" applyAlignment="1">
      <alignment horizontal="left" vertical="center" wrapText="1" indent="2"/>
    </xf>
    <xf numFmtId="0" fontId="22" fillId="8" borderId="20" xfId="0" applyFont="1" applyFill="1" applyBorder="1" applyAlignment="1">
      <alignment horizontal="left" vertical="center" indent="2"/>
    </xf>
    <xf numFmtId="0" fontId="19" fillId="9" borderId="22" xfId="13" applyFont="1" applyFill="1" applyBorder="1" applyAlignment="1">
      <alignment horizontal="left" vertical="center" indent="2"/>
    </xf>
    <xf numFmtId="0" fontId="19" fillId="9" borderId="22" xfId="13" applyFont="1" applyFill="1" applyBorder="1" applyAlignment="1">
      <alignment horizontal="left" vertical="center" wrapText="1" indent="2"/>
    </xf>
    <xf numFmtId="0" fontId="23" fillId="6" borderId="10" xfId="0" applyFont="1" applyFill="1" applyBorder="1" applyAlignment="1">
      <alignment horizontal="left" vertical="center" indent="2"/>
    </xf>
    <xf numFmtId="0" fontId="23" fillId="8" borderId="20" xfId="12" applyFont="1" applyFill="1" applyBorder="1" applyAlignment="1">
      <alignment horizontal="left" vertical="center" indent="2"/>
    </xf>
    <xf numFmtId="0" fontId="23" fillId="8" borderId="20" xfId="12" applyFont="1" applyFill="1" applyBorder="1" applyAlignment="1">
      <alignment horizontal="justify" vertical="center"/>
    </xf>
    <xf numFmtId="0" fontId="0" fillId="0" borderId="0" xfId="0" applyAlignment="1">
      <alignment horizontal="center" vertical="center"/>
    </xf>
    <xf numFmtId="0" fontId="40" fillId="0" borderId="34" xfId="0" applyFont="1" applyBorder="1" applyAlignment="1">
      <alignment horizontal="center" vertical="center" wrapText="1"/>
    </xf>
    <xf numFmtId="0" fontId="40" fillId="0" borderId="34" xfId="0" applyFont="1" applyBorder="1" applyAlignment="1">
      <alignment horizontal="center" vertical="center"/>
    </xf>
    <xf numFmtId="0" fontId="40" fillId="0" borderId="37" xfId="0" applyFont="1" applyBorder="1" applyAlignment="1">
      <alignment horizontal="center" vertical="center"/>
    </xf>
    <xf numFmtId="3" fontId="40" fillId="0" borderId="37" xfId="0" applyNumberFormat="1" applyFont="1" applyBorder="1" applyAlignment="1">
      <alignment horizontal="center" vertical="center" wrapText="1"/>
    </xf>
    <xf numFmtId="0" fontId="40" fillId="0" borderId="34" xfId="0" applyFont="1" applyBorder="1" applyAlignment="1">
      <alignment vertical="center" wrapText="1"/>
    </xf>
    <xf numFmtId="181" fontId="40" fillId="0" borderId="37" xfId="1" applyNumberFormat="1" applyFont="1" applyBorder="1" applyAlignment="1">
      <alignment horizontal="left" vertical="center" wrapText="1"/>
    </xf>
    <xf numFmtId="181" fontId="40" fillId="0" borderId="37" xfId="1" applyNumberFormat="1" applyFont="1" applyBorder="1" applyAlignment="1">
      <alignment horizontal="right" vertical="center" wrapText="1"/>
    </xf>
    <xf numFmtId="181" fontId="40" fillId="0" borderId="36" xfId="1" applyNumberFormat="1" applyFont="1" applyBorder="1" applyAlignment="1">
      <alignment horizontal="right" vertical="center"/>
    </xf>
    <xf numFmtId="0" fontId="40" fillId="0" borderId="34" xfId="0" applyFont="1" applyBorder="1">
      <alignment vertical="center"/>
    </xf>
    <xf numFmtId="3" fontId="40" fillId="0" borderId="37" xfId="0" applyNumberFormat="1" applyFont="1" applyBorder="1" applyAlignment="1">
      <alignment horizontal="left" vertical="center" wrapText="1"/>
    </xf>
    <xf numFmtId="3" fontId="40" fillId="0" borderId="37" xfId="0" applyNumberFormat="1" applyFont="1" applyBorder="1" applyAlignment="1">
      <alignment horizontal="right" vertical="center" wrapText="1"/>
    </xf>
    <xf numFmtId="3" fontId="40" fillId="0" borderId="36" xfId="0" applyNumberFormat="1" applyFont="1" applyBorder="1" applyAlignment="1">
      <alignment horizontal="right" vertical="center"/>
    </xf>
    <xf numFmtId="0" fontId="43" fillId="0" borderId="13" xfId="5" applyFont="1" applyBorder="1">
      <alignment vertical="center"/>
    </xf>
    <xf numFmtId="0" fontId="44" fillId="0" borderId="0" xfId="0" applyFont="1" applyAlignment="1"/>
    <xf numFmtId="0" fontId="44" fillId="0" borderId="38" xfId="0" applyFont="1" applyBorder="1" applyAlignment="1">
      <alignment horizontal="center"/>
    </xf>
    <xf numFmtId="0" fontId="44" fillId="0" borderId="38" xfId="0" applyFont="1" applyBorder="1" applyAlignment="1">
      <alignment horizontal="center" vertical="center"/>
    </xf>
    <xf numFmtId="0" fontId="44" fillId="0" borderId="42" xfId="0" applyFont="1" applyBorder="1" applyAlignment="1"/>
    <xf numFmtId="0" fontId="45" fillId="0" borderId="43" xfId="0" applyFont="1" applyBorder="1" applyAlignment="1"/>
    <xf numFmtId="0" fontId="44" fillId="0" borderId="43" xfId="0" applyFont="1" applyBorder="1" applyAlignment="1"/>
    <xf numFmtId="0" fontId="44" fillId="0" borderId="21" xfId="0" applyFont="1" applyBorder="1" applyAlignment="1" applyProtection="1">
      <alignment horizontal="center" vertical="center"/>
      <protection locked="0"/>
    </xf>
    <xf numFmtId="0" fontId="44" fillId="0" borderId="44" xfId="0" applyFont="1" applyBorder="1" applyAlignment="1">
      <alignment horizontal="left"/>
    </xf>
    <xf numFmtId="0" fontId="46" fillId="0" borderId="45" xfId="0" applyFont="1" applyBorder="1" applyAlignment="1"/>
    <xf numFmtId="0" fontId="44" fillId="0" borderId="46" xfId="0" applyFont="1" applyBorder="1" applyAlignment="1"/>
    <xf numFmtId="0" fontId="44" fillId="0" borderId="47" xfId="0" applyFont="1" applyBorder="1" applyAlignment="1"/>
    <xf numFmtId="0" fontId="44" fillId="0" borderId="43" xfId="0" applyFont="1" applyBorder="1" applyAlignment="1">
      <alignment horizontal="center"/>
    </xf>
    <xf numFmtId="0" fontId="44" fillId="0" borderId="0" xfId="0" applyFont="1" applyAlignment="1">
      <alignment horizontal="center"/>
    </xf>
    <xf numFmtId="0" fontId="41" fillId="0" borderId="48" xfId="0" applyFont="1" applyBorder="1" applyAlignment="1"/>
    <xf numFmtId="0" fontId="41" fillId="0" borderId="51" xfId="0" applyFont="1" applyBorder="1" applyAlignment="1"/>
    <xf numFmtId="0" fontId="41" fillId="0" borderId="52" xfId="0" applyFont="1" applyBorder="1" applyAlignment="1" applyProtection="1">
      <alignment horizontal="center"/>
      <protection locked="0"/>
    </xf>
    <xf numFmtId="0" fontId="41" fillId="0" borderId="52" xfId="0" applyFont="1" applyBorder="1" applyAlignment="1" applyProtection="1">
      <alignment horizontal="center" vertical="top"/>
      <protection locked="0"/>
    </xf>
    <xf numFmtId="0" fontId="41" fillId="0" borderId="55" xfId="0" applyFont="1" applyBorder="1" applyAlignment="1"/>
    <xf numFmtId="0" fontId="41" fillId="0" borderId="56" xfId="0" applyFont="1" applyBorder="1" applyAlignment="1">
      <alignment horizontal="center" vertical="center"/>
    </xf>
    <xf numFmtId="0" fontId="41" fillId="0" borderId="52" xfId="0" applyFont="1" applyBorder="1" applyAlignment="1"/>
    <xf numFmtId="0" fontId="41" fillId="0" borderId="54" xfId="0" applyFont="1" applyBorder="1" applyAlignment="1"/>
    <xf numFmtId="0" fontId="41" fillId="0" borderId="57" xfId="0" applyFont="1" applyBorder="1" applyAlignment="1"/>
    <xf numFmtId="182" fontId="41" fillId="0" borderId="52" xfId="1" applyNumberFormat="1" applyFont="1" applyBorder="1" applyAlignment="1">
      <alignment horizontal="right"/>
    </xf>
    <xf numFmtId="182" fontId="41" fillId="0" borderId="53" xfId="1" applyNumberFormat="1" applyFont="1" applyBorder="1" applyAlignment="1">
      <alignment horizontal="right"/>
    </xf>
    <xf numFmtId="182" fontId="41" fillId="0" borderId="52" xfId="1" applyNumberFormat="1" applyFont="1" applyBorder="1" applyAlignment="1"/>
    <xf numFmtId="182" fontId="41" fillId="0" borderId="53" xfId="1" applyNumberFormat="1" applyFont="1" applyBorder="1" applyAlignment="1"/>
    <xf numFmtId="182" fontId="41" fillId="0" borderId="52" xfId="0" applyNumberFormat="1" applyFont="1" applyBorder="1" applyAlignment="1"/>
    <xf numFmtId="182" fontId="44" fillId="0" borderId="52" xfId="1" applyNumberFormat="1" applyFont="1" applyBorder="1" applyAlignment="1">
      <alignment horizontal="right"/>
    </xf>
    <xf numFmtId="182" fontId="44" fillId="0" borderId="52" xfId="0" applyNumberFormat="1" applyFont="1" applyBorder="1" applyAlignment="1"/>
    <xf numFmtId="182" fontId="44" fillId="0" borderId="53" xfId="0" applyNumberFormat="1" applyFont="1" applyBorder="1" applyAlignment="1"/>
    <xf numFmtId="182" fontId="44" fillId="0" borderId="53" xfId="1" applyNumberFormat="1" applyFont="1" applyBorder="1" applyAlignment="1">
      <alignment horizontal="right"/>
    </xf>
    <xf numFmtId="182" fontId="44" fillId="0" borderId="58" xfId="1" applyNumberFormat="1" applyFont="1" applyBorder="1" applyAlignment="1">
      <alignment horizontal="right"/>
    </xf>
    <xf numFmtId="181" fontId="44" fillId="0" borderId="0" xfId="1" applyNumberFormat="1" applyFont="1" applyBorder="1" applyAlignment="1"/>
    <xf numFmtId="0" fontId="35" fillId="0" borderId="0" xfId="0" applyFont="1" applyAlignment="1" applyProtection="1">
      <alignment horizontal="left"/>
      <protection locked="0"/>
    </xf>
    <xf numFmtId="0" fontId="35" fillId="0" borderId="0" xfId="0" applyFont="1" applyAlignment="1">
      <alignment horizontal="left"/>
    </xf>
    <xf numFmtId="0" fontId="0" fillId="0" borderId="0" xfId="0" applyAlignment="1"/>
    <xf numFmtId="0" fontId="35" fillId="0" borderId="0" xfId="0" applyFont="1" applyAlignment="1">
      <alignment horizontal="right"/>
    </xf>
    <xf numFmtId="0" fontId="35" fillId="0" borderId="0" xfId="0" applyFont="1" applyAlignment="1">
      <alignment horizontal="center"/>
    </xf>
    <xf numFmtId="0" fontId="35" fillId="0" borderId="0" xfId="0" applyFont="1" applyAlignment="1" applyProtection="1">
      <alignment horizontal="right"/>
      <protection locked="0"/>
    </xf>
    <xf numFmtId="0" fontId="35" fillId="0" borderId="0" xfId="0" applyFont="1" applyAlignment="1"/>
    <xf numFmtId="0" fontId="48" fillId="0" borderId="0" xfId="0" applyFont="1" applyAlignment="1"/>
    <xf numFmtId="0" fontId="48" fillId="0" borderId="0" xfId="0" applyFont="1" applyAlignment="1">
      <alignment horizontal="center"/>
    </xf>
    <xf numFmtId="0" fontId="49" fillId="0" borderId="0" xfId="0" applyFont="1" applyAlignment="1"/>
    <xf numFmtId="0" fontId="43" fillId="0" borderId="13" xfId="5" applyFont="1" applyBorder="1" applyAlignment="1">
      <alignment horizontal="center" vertical="center"/>
    </xf>
    <xf numFmtId="0" fontId="41" fillId="0" borderId="38" xfId="0" applyFont="1" applyBorder="1" applyAlignment="1">
      <alignment horizontal="center" vertical="center"/>
    </xf>
    <xf numFmtId="0" fontId="41" fillId="0" borderId="0" xfId="0" applyFont="1">
      <alignment vertical="center"/>
    </xf>
    <xf numFmtId="0" fontId="41" fillId="0" borderId="42" xfId="0" applyFont="1" applyBorder="1" applyAlignment="1">
      <alignment horizontal="left" vertical="center"/>
    </xf>
    <xf numFmtId="0" fontId="41" fillId="0" borderId="43" xfId="0" applyFont="1" applyBorder="1" applyAlignment="1">
      <alignment horizontal="left" vertical="center"/>
    </xf>
    <xf numFmtId="0" fontId="52" fillId="0" borderId="60" xfId="0" applyFont="1" applyBorder="1" applyAlignment="1">
      <alignment horizontal="center" vertical="center" wrapText="1"/>
    </xf>
    <xf numFmtId="0" fontId="52" fillId="0" borderId="61" xfId="0" applyFont="1" applyBorder="1" applyAlignment="1">
      <alignment horizontal="center" vertical="center" wrapText="1"/>
    </xf>
    <xf numFmtId="0" fontId="52" fillId="0" borderId="19" xfId="0" applyFont="1" applyBorder="1" applyAlignment="1">
      <alignment horizontal="center" vertical="center" wrapText="1"/>
    </xf>
    <xf numFmtId="183" fontId="23" fillId="10" borderId="36" xfId="0" applyNumberFormat="1" applyFont="1" applyFill="1" applyBorder="1" applyAlignment="1">
      <alignment horizontal="center" vertical="center"/>
    </xf>
    <xf numFmtId="183" fontId="23" fillId="0" borderId="65" xfId="0" applyNumberFormat="1" applyFont="1" applyBorder="1" applyAlignment="1">
      <alignment horizontal="center" vertical="center"/>
    </xf>
    <xf numFmtId="183" fontId="23" fillId="0" borderId="66" xfId="0" applyNumberFormat="1" applyFont="1" applyBorder="1" applyAlignment="1">
      <alignment horizontal="center" vertical="center"/>
    </xf>
    <xf numFmtId="183" fontId="23" fillId="0" borderId="37" xfId="0" applyNumberFormat="1" applyFont="1" applyBorder="1" applyAlignment="1">
      <alignment horizontal="center" vertical="center"/>
    </xf>
    <xf numFmtId="183" fontId="23" fillId="0" borderId="35" xfId="0" applyNumberFormat="1" applyFont="1" applyBorder="1" applyAlignment="1">
      <alignment horizontal="center" vertical="center"/>
    </xf>
    <xf numFmtId="183" fontId="23" fillId="0" borderId="36" xfId="0" applyNumberFormat="1" applyFont="1" applyBorder="1" applyAlignment="1">
      <alignment horizontal="center" vertical="center"/>
    </xf>
    <xf numFmtId="183" fontId="23" fillId="11" borderId="35" xfId="0" applyNumberFormat="1" applyFont="1" applyFill="1" applyBorder="1" applyAlignment="1">
      <alignment horizontal="center" vertical="center"/>
    </xf>
    <xf numFmtId="183" fontId="23" fillId="0" borderId="69" xfId="0" applyNumberFormat="1" applyFont="1" applyBorder="1" applyAlignment="1">
      <alignment horizontal="center" vertical="center"/>
    </xf>
    <xf numFmtId="183" fontId="23" fillId="0" borderId="72" xfId="0" applyNumberFormat="1" applyFont="1" applyBorder="1" applyAlignment="1">
      <alignment horizontal="center" vertical="center"/>
    </xf>
    <xf numFmtId="183" fontId="23" fillId="0" borderId="68" xfId="0" applyNumberFormat="1" applyFont="1" applyBorder="1" applyAlignment="1">
      <alignment horizontal="center" vertical="center"/>
    </xf>
    <xf numFmtId="183" fontId="23" fillId="11" borderId="69" xfId="0" applyNumberFormat="1" applyFont="1" applyFill="1" applyBorder="1" applyAlignment="1">
      <alignment horizontal="center" vertical="center"/>
    </xf>
    <xf numFmtId="0" fontId="23" fillId="0" borderId="66" xfId="0" applyFont="1" applyBorder="1">
      <alignment vertical="center"/>
    </xf>
    <xf numFmtId="183" fontId="23" fillId="12" borderId="73" xfId="0" applyNumberFormat="1" applyFont="1" applyFill="1" applyBorder="1" applyAlignment="1">
      <alignment horizontal="center" vertical="center"/>
    </xf>
    <xf numFmtId="183" fontId="23" fillId="0" borderId="56" xfId="0" applyNumberFormat="1" applyFont="1" applyBorder="1" applyAlignment="1">
      <alignment horizontal="center" vertical="center"/>
    </xf>
    <xf numFmtId="183" fontId="23" fillId="0" borderId="55" xfId="0" applyNumberFormat="1" applyFont="1" applyBorder="1" applyAlignment="1">
      <alignment horizontal="center" vertical="center"/>
    </xf>
    <xf numFmtId="0" fontId="52" fillId="0" borderId="69" xfId="0" applyFont="1" applyBorder="1">
      <alignment vertical="center"/>
    </xf>
    <xf numFmtId="0" fontId="23" fillId="0" borderId="69" xfId="0" applyFont="1" applyBorder="1">
      <alignment vertical="center"/>
    </xf>
    <xf numFmtId="183" fontId="23" fillId="11" borderId="36" xfId="0" applyNumberFormat="1" applyFont="1" applyFill="1" applyBorder="1" applyAlignment="1">
      <alignment horizontal="center" vertical="center"/>
    </xf>
    <xf numFmtId="183" fontId="23" fillId="11" borderId="37" xfId="0" applyNumberFormat="1" applyFont="1" applyFill="1" applyBorder="1" applyAlignment="1">
      <alignment horizontal="center" vertical="center"/>
    </xf>
    <xf numFmtId="184" fontId="23" fillId="0" borderId="36" xfId="0" applyNumberFormat="1" applyFont="1" applyBorder="1">
      <alignment vertical="center"/>
    </xf>
    <xf numFmtId="184" fontId="23" fillId="0" borderId="37" xfId="0" applyNumberFormat="1" applyFont="1" applyBorder="1">
      <alignment vertical="center"/>
    </xf>
    <xf numFmtId="184" fontId="23" fillId="0" borderId="35" xfId="0" applyNumberFormat="1" applyFont="1" applyBorder="1">
      <alignment vertical="center"/>
    </xf>
    <xf numFmtId="184" fontId="23" fillId="11" borderId="69" xfId="0" applyNumberFormat="1" applyFont="1" applyFill="1" applyBorder="1">
      <alignment vertical="center"/>
    </xf>
    <xf numFmtId="0" fontId="23" fillId="0" borderId="76" xfId="0" applyFont="1" applyBorder="1">
      <alignment vertical="center"/>
    </xf>
    <xf numFmtId="183" fontId="23" fillId="0" borderId="77" xfId="0" applyNumberFormat="1" applyFont="1" applyBorder="1" applyAlignment="1">
      <alignment horizontal="center" vertical="center"/>
    </xf>
    <xf numFmtId="183" fontId="23" fillId="0" borderId="45" xfId="0" applyNumberFormat="1" applyFont="1" applyBorder="1" applyAlignment="1">
      <alignment horizontal="center" vertical="center"/>
    </xf>
    <xf numFmtId="183" fontId="23" fillId="0" borderId="78" xfId="0" applyNumberFormat="1" applyFont="1" applyBorder="1" applyAlignment="1">
      <alignment horizontal="center" vertical="center"/>
    </xf>
    <xf numFmtId="183" fontId="23" fillId="11" borderId="76" xfId="0" applyNumberFormat="1" applyFont="1" applyFill="1" applyBorder="1" applyAlignment="1">
      <alignment horizontal="center" vertical="center"/>
    </xf>
    <xf numFmtId="0" fontId="41" fillId="0" borderId="0" xfId="0" applyFont="1" applyAlignment="1">
      <alignment horizontal="right" vertical="center"/>
    </xf>
    <xf numFmtId="0" fontId="41" fillId="0" borderId="0" xfId="0" applyFont="1" applyAlignment="1">
      <alignment horizontal="center" vertical="center"/>
    </xf>
    <xf numFmtId="0" fontId="35" fillId="0" borderId="0" xfId="0" applyFont="1">
      <alignment vertical="center"/>
    </xf>
    <xf numFmtId="184" fontId="35" fillId="0" borderId="0" xfId="0" applyNumberFormat="1" applyFont="1">
      <alignment vertical="center"/>
    </xf>
    <xf numFmtId="184" fontId="54" fillId="0" borderId="0" xfId="0" applyNumberFormat="1" applyFont="1">
      <alignment vertical="center"/>
    </xf>
    <xf numFmtId="0" fontId="9" fillId="0" borderId="0" xfId="0" applyFont="1" applyAlignment="1"/>
    <xf numFmtId="0" fontId="9" fillId="0" borderId="0" xfId="0" applyFont="1" applyAlignment="1">
      <alignment horizont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center" vertical="center"/>
    </xf>
    <xf numFmtId="185" fontId="35" fillId="0" borderId="38" xfId="0" applyNumberFormat="1" applyFont="1" applyBorder="1" applyAlignment="1">
      <alignment horizontal="center" vertical="center"/>
    </xf>
    <xf numFmtId="185" fontId="35" fillId="0" borderId="0" xfId="0" applyNumberFormat="1" applyFont="1" applyAlignment="1">
      <alignment horizontal="center" vertical="center"/>
    </xf>
    <xf numFmtId="185" fontId="35" fillId="0" borderId="0" xfId="0" applyNumberFormat="1" applyFont="1">
      <alignment vertical="center"/>
    </xf>
    <xf numFmtId="185" fontId="41" fillId="0" borderId="0" xfId="0" applyNumberFormat="1" applyFont="1">
      <alignment vertical="center"/>
    </xf>
    <xf numFmtId="185" fontId="35" fillId="0" borderId="42" xfId="0" applyNumberFormat="1" applyFont="1" applyBorder="1" applyAlignment="1">
      <alignment horizontal="left" vertical="center"/>
    </xf>
    <xf numFmtId="185" fontId="35" fillId="0" borderId="43" xfId="0" applyNumberFormat="1" applyFont="1" applyBorder="1" applyAlignment="1">
      <alignment horizontal="left" vertical="center"/>
    </xf>
    <xf numFmtId="185" fontId="35" fillId="0" borderId="47" xfId="0" applyNumberFormat="1" applyFont="1" applyBorder="1" applyAlignment="1">
      <alignment horizontal="distributed" vertical="center"/>
    </xf>
    <xf numFmtId="185" fontId="41" fillId="0" borderId="47" xfId="0" applyNumberFormat="1" applyFont="1" applyBorder="1">
      <alignment vertical="center"/>
    </xf>
    <xf numFmtId="185" fontId="57" fillId="0" borderId="47" xfId="0" quotePrefix="1" applyNumberFormat="1" applyFont="1" applyBorder="1" applyAlignment="1">
      <alignment horizontal="center" vertical="center"/>
    </xf>
    <xf numFmtId="185" fontId="58" fillId="0" borderId="47" xfId="0" quotePrefix="1" applyNumberFormat="1" applyFont="1" applyBorder="1" applyAlignment="1">
      <alignment horizontal="center" vertical="center"/>
    </xf>
    <xf numFmtId="185" fontId="23" fillId="0" borderId="0" xfId="0" applyNumberFormat="1" applyFont="1" applyAlignment="1">
      <alignment horizontal="center" vertical="center"/>
    </xf>
    <xf numFmtId="185" fontId="41" fillId="0" borderId="0" xfId="0" applyNumberFormat="1" applyFont="1" applyAlignment="1">
      <alignment horizontal="center" vertical="center"/>
    </xf>
    <xf numFmtId="185" fontId="35" fillId="0" borderId="43" xfId="0" applyNumberFormat="1" applyFont="1" applyBorder="1">
      <alignment vertical="center"/>
    </xf>
    <xf numFmtId="185" fontId="41" fillId="0" borderId="43" xfId="0" applyNumberFormat="1" applyFont="1" applyBorder="1" applyAlignment="1">
      <alignment horizontal="center" vertical="center"/>
    </xf>
    <xf numFmtId="185" fontId="35" fillId="0" borderId="43" xfId="0" applyNumberFormat="1" applyFont="1" applyBorder="1" applyAlignment="1">
      <alignment horizontal="center" vertical="center"/>
    </xf>
    <xf numFmtId="185" fontId="41" fillId="0" borderId="65" xfId="0" applyNumberFormat="1" applyFont="1" applyBorder="1" applyAlignment="1">
      <alignment horizontal="center" vertical="center"/>
    </xf>
    <xf numFmtId="185" fontId="41" fillId="0" borderId="50" xfId="0" applyNumberFormat="1" applyFont="1" applyBorder="1" applyAlignment="1">
      <alignment horizontal="center" vertical="center" wrapText="1"/>
    </xf>
    <xf numFmtId="185" fontId="48" fillId="0" borderId="49" xfId="0" applyNumberFormat="1" applyFont="1" applyBorder="1" applyAlignment="1">
      <alignment horizontal="center" vertical="center"/>
    </xf>
    <xf numFmtId="185" fontId="41" fillId="0" borderId="65" xfId="0" applyNumberFormat="1" applyFont="1" applyBorder="1" applyAlignment="1">
      <alignment horizontal="center" vertical="center" wrapText="1"/>
    </xf>
    <xf numFmtId="185" fontId="41" fillId="0" borderId="40" xfId="0" applyNumberFormat="1" applyFont="1" applyBorder="1" applyAlignment="1">
      <alignment horizontal="center" vertical="center" shrinkToFit="1"/>
    </xf>
    <xf numFmtId="185" fontId="35" fillId="0" borderId="79" xfId="0" applyNumberFormat="1" applyFont="1" applyBorder="1">
      <alignment vertical="center"/>
    </xf>
    <xf numFmtId="185" fontId="35" fillId="0" borderId="53" xfId="0" applyNumberFormat="1" applyFont="1" applyBorder="1">
      <alignment vertical="center"/>
    </xf>
    <xf numFmtId="185" fontId="35" fillId="0" borderId="52" xfId="0" applyNumberFormat="1" applyFont="1" applyBorder="1" applyAlignment="1">
      <alignment horizontal="center" vertical="center"/>
    </xf>
    <xf numFmtId="185" fontId="35" fillId="0" borderId="79" xfId="0" applyNumberFormat="1" applyFont="1" applyBorder="1" applyAlignment="1">
      <alignment horizontal="center" vertical="center"/>
    </xf>
    <xf numFmtId="0" fontId="35" fillId="0" borderId="79" xfId="0" applyFont="1" applyBorder="1" applyAlignment="1">
      <alignment horizontal="center" vertical="center"/>
    </xf>
    <xf numFmtId="0" fontId="35" fillId="0" borderId="53" xfId="0" applyFont="1" applyBorder="1" applyAlignment="1"/>
    <xf numFmtId="0" fontId="35" fillId="0" borderId="53" xfId="0" applyFont="1" applyBorder="1" applyAlignment="1">
      <alignment horizontal="center" vertical="center"/>
    </xf>
    <xf numFmtId="0" fontId="35" fillId="0" borderId="53" xfId="0" applyFont="1" applyBorder="1" applyAlignment="1">
      <alignment horizontal="left"/>
    </xf>
    <xf numFmtId="0" fontId="35" fillId="0" borderId="80" xfId="0" applyFont="1" applyBorder="1" applyAlignment="1">
      <alignment horizontal="center" vertical="center"/>
    </xf>
    <xf numFmtId="0" fontId="35" fillId="0" borderId="81" xfId="0" applyFont="1" applyBorder="1" applyAlignment="1">
      <alignment horizontal="center" vertical="center"/>
    </xf>
    <xf numFmtId="185" fontId="35" fillId="0" borderId="81" xfId="0" applyNumberFormat="1" applyFont="1" applyBorder="1">
      <alignment vertical="center"/>
    </xf>
    <xf numFmtId="185" fontId="35" fillId="0" borderId="58" xfId="0" applyNumberFormat="1" applyFont="1" applyBorder="1" applyAlignment="1">
      <alignment horizontal="center" vertical="center"/>
    </xf>
    <xf numFmtId="185" fontId="35" fillId="0" borderId="80" xfId="0" applyNumberFormat="1" applyFont="1" applyBorder="1" applyAlignment="1">
      <alignment horizontal="center" vertical="center"/>
    </xf>
    <xf numFmtId="0" fontId="35" fillId="0" borderId="47" xfId="0" applyFont="1" applyBorder="1" applyAlignment="1">
      <alignment horizontal="center"/>
    </xf>
    <xf numFmtId="0" fontId="36" fillId="0" borderId="47" xfId="0" applyFont="1" applyBorder="1" applyAlignment="1">
      <alignment horizontal="center"/>
    </xf>
    <xf numFmtId="0" fontId="41" fillId="0" borderId="0" xfId="0" applyFont="1" applyAlignment="1"/>
    <xf numFmtId="0" fontId="41" fillId="0" borderId="0" xfId="0" applyFont="1" applyAlignment="1">
      <alignment horizontal="center"/>
    </xf>
    <xf numFmtId="0" fontId="41" fillId="0" borderId="0" xfId="0" quotePrefix="1" applyFont="1">
      <alignment vertical="center"/>
    </xf>
    <xf numFmtId="0" fontId="61" fillId="0" borderId="0" xfId="0" applyFont="1" applyAlignment="1">
      <alignment horizontal="center" vertical="center"/>
    </xf>
    <xf numFmtId="0" fontId="23" fillId="0" borderId="0" xfId="0" applyFont="1">
      <alignment vertical="center"/>
    </xf>
    <xf numFmtId="0" fontId="23" fillId="0" borderId="0" xfId="0" applyFont="1" applyAlignment="1">
      <alignment horizontal="center" vertical="center"/>
    </xf>
    <xf numFmtId="0" fontId="61" fillId="0" borderId="0" xfId="0" applyFont="1">
      <alignment vertical="center"/>
    </xf>
    <xf numFmtId="0" fontId="62" fillId="0" borderId="0" xfId="0" applyFont="1" applyAlignment="1">
      <alignment horizontal="center"/>
    </xf>
    <xf numFmtId="0" fontId="62" fillId="0" borderId="0" xfId="0" applyFont="1" applyAlignment="1">
      <alignment horizontal="center" vertical="center"/>
    </xf>
    <xf numFmtId="0" fontId="62" fillId="0" borderId="0" xfId="0" applyFont="1">
      <alignment vertical="center"/>
    </xf>
    <xf numFmtId="0" fontId="65" fillId="0" borderId="82" xfId="0" applyFont="1" applyBorder="1" applyAlignment="1">
      <alignment horizontal="center" vertical="center" wrapText="1"/>
    </xf>
    <xf numFmtId="0" fontId="23" fillId="0" borderId="83" xfId="2" applyFont="1" applyBorder="1" applyAlignment="1">
      <alignment horizontal="center" vertical="center"/>
    </xf>
    <xf numFmtId="0" fontId="66" fillId="0" borderId="83" xfId="0" applyFont="1" applyBorder="1" applyAlignment="1">
      <alignment horizontal="center" vertical="center" wrapText="1"/>
    </xf>
    <xf numFmtId="0" fontId="66" fillId="13" borderId="83" xfId="0" applyFont="1" applyFill="1" applyBorder="1" applyAlignment="1">
      <alignment horizontal="center" vertical="center" wrapText="1"/>
    </xf>
    <xf numFmtId="0" fontId="66" fillId="0" borderId="84" xfId="0" applyFont="1" applyBorder="1" applyAlignment="1">
      <alignment horizontal="center" vertical="center" wrapText="1"/>
    </xf>
    <xf numFmtId="0" fontId="66" fillId="0" borderId="85" xfId="0" applyFont="1" applyBorder="1" applyAlignment="1">
      <alignment horizontal="center" vertical="center" wrapText="1"/>
    </xf>
    <xf numFmtId="0" fontId="62" fillId="0" borderId="0" xfId="0" applyFont="1" applyAlignment="1">
      <alignment horizontal="center" vertical="center" wrapText="1"/>
    </xf>
    <xf numFmtId="0" fontId="62" fillId="13" borderId="38" xfId="0" applyFont="1" applyFill="1" applyBorder="1" applyAlignment="1">
      <alignment horizontal="center" vertical="center" wrapText="1"/>
    </xf>
    <xf numFmtId="0" fontId="62" fillId="0" borderId="38" xfId="0" applyFont="1" applyBorder="1" applyAlignment="1">
      <alignment horizontal="center" vertical="center" wrapText="1"/>
    </xf>
    <xf numFmtId="0" fontId="68" fillId="0" borderId="38" xfId="0" applyFont="1" applyBorder="1" applyAlignment="1">
      <alignment horizontal="center" vertical="center" wrapText="1"/>
    </xf>
    <xf numFmtId="0" fontId="68" fillId="0" borderId="0" xfId="0" applyFont="1" applyAlignment="1">
      <alignment horizontal="center" vertical="center" wrapText="1"/>
    </xf>
    <xf numFmtId="0" fontId="69" fillId="0" borderId="38" xfId="0" applyFont="1" applyBorder="1" applyAlignment="1">
      <alignment horizontal="center" vertical="center" wrapText="1"/>
    </xf>
    <xf numFmtId="0" fontId="66" fillId="14" borderId="82" xfId="0" applyFont="1" applyFill="1" applyBorder="1" applyAlignment="1">
      <alignment horizontal="center" vertical="center" wrapText="1"/>
    </xf>
    <xf numFmtId="0" fontId="66" fillId="14" borderId="85" xfId="0" applyFont="1" applyFill="1" applyBorder="1" applyAlignment="1">
      <alignment horizontal="center" vertical="center" wrapText="1"/>
    </xf>
    <xf numFmtId="0" fontId="69" fillId="0" borderId="61" xfId="0" applyFont="1" applyBorder="1" applyAlignment="1">
      <alignment horizontal="center" vertical="center" wrapText="1"/>
    </xf>
    <xf numFmtId="0" fontId="63" fillId="0" borderId="82" xfId="0" applyFont="1" applyBorder="1" applyAlignment="1">
      <alignment horizontal="center" vertical="center"/>
    </xf>
    <xf numFmtId="186" fontId="47" fillId="15" borderId="83" xfId="0" applyNumberFormat="1" applyFont="1" applyFill="1" applyBorder="1" applyAlignment="1">
      <alignment horizontal="center" vertical="center"/>
    </xf>
    <xf numFmtId="186" fontId="47" fillId="16" borderId="83" xfId="0" applyNumberFormat="1" applyFont="1" applyFill="1" applyBorder="1" applyAlignment="1">
      <alignment horizontal="center" vertical="center"/>
    </xf>
    <xf numFmtId="186" fontId="47" fillId="15" borderId="85" xfId="0" applyNumberFormat="1" applyFont="1" applyFill="1" applyBorder="1" applyAlignment="1">
      <alignment horizontal="center" vertical="center"/>
    </xf>
    <xf numFmtId="186" fontId="23" fillId="0" borderId="0" xfId="0" applyNumberFormat="1" applyFont="1" applyAlignment="1">
      <alignment horizontal="center" vertical="center"/>
    </xf>
    <xf numFmtId="186" fontId="62" fillId="13" borderId="38" xfId="0" applyNumberFormat="1" applyFont="1" applyFill="1" applyBorder="1" applyAlignment="1">
      <alignment horizontal="center" vertical="center"/>
    </xf>
    <xf numFmtId="186" fontId="62" fillId="12" borderId="38" xfId="0" applyNumberFormat="1" applyFont="1" applyFill="1" applyBorder="1" applyAlignment="1">
      <alignment horizontal="center" vertical="center"/>
    </xf>
    <xf numFmtId="186" fontId="23" fillId="12" borderId="0" xfId="0" applyNumberFormat="1" applyFont="1" applyFill="1" applyAlignment="1">
      <alignment horizontal="center" vertical="center"/>
    </xf>
    <xf numFmtId="186" fontId="62" fillId="0" borderId="0" xfId="0" applyNumberFormat="1" applyFont="1" applyAlignment="1">
      <alignment horizontal="center" vertical="center"/>
    </xf>
    <xf numFmtId="186" fontId="62" fillId="12" borderId="86" xfId="0" applyNumberFormat="1" applyFont="1" applyFill="1" applyBorder="1" applyAlignment="1">
      <alignment horizontal="center" vertical="center"/>
    </xf>
    <xf numFmtId="186" fontId="62" fillId="12" borderId="87" xfId="0" applyNumberFormat="1" applyFont="1" applyFill="1" applyBorder="1" applyAlignment="1">
      <alignment horizontal="center" vertical="center"/>
    </xf>
    <xf numFmtId="186" fontId="62" fillId="12" borderId="61" xfId="0" applyNumberFormat="1" applyFont="1" applyFill="1" applyBorder="1" applyAlignment="1">
      <alignment horizontal="center" vertical="center"/>
    </xf>
    <xf numFmtId="0" fontId="62" fillId="0" borderId="88" xfId="0" applyFont="1" applyBorder="1" applyAlignment="1">
      <alignment horizontal="left" vertical="center"/>
    </xf>
    <xf numFmtId="186" fontId="47" fillId="15" borderId="65" xfId="0" applyNumberFormat="1" applyFont="1" applyFill="1" applyBorder="1" applyAlignment="1">
      <alignment horizontal="center" vertical="center"/>
    </xf>
    <xf numFmtId="186" fontId="47" fillId="15" borderId="89" xfId="0" applyNumberFormat="1" applyFont="1" applyFill="1" applyBorder="1" applyAlignment="1">
      <alignment horizontal="center" vertical="center"/>
    </xf>
    <xf numFmtId="186" fontId="62" fillId="12" borderId="82" xfId="0" applyNumberFormat="1" applyFont="1" applyFill="1" applyBorder="1" applyAlignment="1">
      <alignment horizontal="center" vertical="center"/>
    </xf>
    <xf numFmtId="186" fontId="62" fillId="12" borderId="85" xfId="0" applyNumberFormat="1" applyFont="1" applyFill="1" applyBorder="1" applyAlignment="1">
      <alignment horizontal="center" vertical="center"/>
    </xf>
    <xf numFmtId="0" fontId="70" fillId="0" borderId="72" xfId="0" applyFont="1" applyBorder="1" applyAlignment="1">
      <alignment horizontal="center" vertical="center" wrapText="1"/>
    </xf>
    <xf numFmtId="186" fontId="47" fillId="15" borderId="37" xfId="0" applyNumberFormat="1" applyFont="1" applyFill="1" applyBorder="1" applyAlignment="1">
      <alignment horizontal="center" vertical="center"/>
    </xf>
    <xf numFmtId="186" fontId="47" fillId="17" borderId="37" xfId="0" applyNumberFormat="1" applyFont="1" applyFill="1" applyBorder="1" applyAlignment="1">
      <alignment horizontal="center" vertical="center"/>
    </xf>
    <xf numFmtId="186" fontId="47" fillId="13" borderId="37" xfId="0" applyNumberFormat="1" applyFont="1" applyFill="1" applyBorder="1" applyAlignment="1">
      <alignment horizontal="center" vertical="center"/>
    </xf>
    <xf numFmtId="186" fontId="47" fillId="17" borderId="34" xfId="0" applyNumberFormat="1" applyFont="1" applyFill="1" applyBorder="1" applyAlignment="1">
      <alignment horizontal="center" vertical="center"/>
    </xf>
    <xf numFmtId="186" fontId="47" fillId="17" borderId="69" xfId="0" applyNumberFormat="1" applyFont="1" applyFill="1" applyBorder="1" applyAlignment="1">
      <alignment horizontal="center" vertical="center"/>
    </xf>
    <xf numFmtId="186" fontId="62" fillId="0" borderId="38" xfId="0" applyNumberFormat="1" applyFont="1" applyBorder="1" applyAlignment="1">
      <alignment horizontal="center" vertical="center"/>
    </xf>
    <xf numFmtId="186" fontId="62" fillId="17" borderId="38" xfId="0" applyNumberFormat="1" applyFont="1" applyFill="1" applyBorder="1" applyAlignment="1">
      <alignment horizontal="center" vertical="center"/>
    </xf>
    <xf numFmtId="186" fontId="62" fillId="14" borderId="86" xfId="0" applyNumberFormat="1" applyFont="1" applyFill="1" applyBorder="1" applyAlignment="1">
      <alignment horizontal="center" vertical="center"/>
    </xf>
    <xf numFmtId="186" fontId="62" fillId="14" borderId="66" xfId="0" applyNumberFormat="1" applyFont="1" applyFill="1" applyBorder="1" applyAlignment="1">
      <alignment horizontal="center" vertical="center"/>
    </xf>
    <xf numFmtId="186" fontId="62" fillId="17" borderId="61" xfId="0" applyNumberFormat="1" applyFont="1" applyFill="1" applyBorder="1" applyAlignment="1">
      <alignment horizontal="center" vertical="center"/>
    </xf>
    <xf numFmtId="0" fontId="71" fillId="0" borderId="77" xfId="0" applyFont="1" applyBorder="1" applyAlignment="1">
      <alignment horizontal="center" vertical="center" wrapText="1"/>
    </xf>
    <xf numFmtId="186" fontId="47" fillId="15" borderId="78" xfId="0" applyNumberFormat="1" applyFont="1" applyFill="1" applyBorder="1" applyAlignment="1">
      <alignment horizontal="center" vertical="center"/>
    </xf>
    <xf numFmtId="37" fontId="47" fillId="17" borderId="78" xfId="0" applyNumberFormat="1" applyFont="1" applyFill="1" applyBorder="1" applyAlignment="1">
      <alignment horizontal="center" vertical="center"/>
    </xf>
    <xf numFmtId="186" fontId="47" fillId="17" borderId="78" xfId="0" applyNumberFormat="1" applyFont="1" applyFill="1" applyBorder="1" applyAlignment="1">
      <alignment horizontal="center" vertical="center"/>
    </xf>
    <xf numFmtId="186" fontId="47" fillId="17" borderId="81" xfId="0" applyNumberFormat="1" applyFont="1" applyFill="1" applyBorder="1" applyAlignment="1">
      <alignment horizontal="center" vertical="center"/>
    </xf>
    <xf numFmtId="186" fontId="47" fillId="17" borderId="44" xfId="0" applyNumberFormat="1" applyFont="1" applyFill="1" applyBorder="1" applyAlignment="1">
      <alignment horizontal="center" vertical="center"/>
    </xf>
    <xf numFmtId="186" fontId="47" fillId="17" borderId="76" xfId="0" applyNumberFormat="1" applyFont="1" applyFill="1" applyBorder="1" applyAlignment="1">
      <alignment horizontal="center" vertical="center"/>
    </xf>
    <xf numFmtId="186" fontId="23" fillId="17" borderId="78" xfId="0" applyNumberFormat="1" applyFont="1" applyFill="1" applyBorder="1" applyAlignment="1">
      <alignment horizontal="center" vertical="center"/>
    </xf>
    <xf numFmtId="186" fontId="23" fillId="0" borderId="38" xfId="0" applyNumberFormat="1" applyFont="1" applyBorder="1" applyAlignment="1">
      <alignment horizontal="center" vertical="center"/>
    </xf>
    <xf numFmtId="186" fontId="62" fillId="14" borderId="90" xfId="0" applyNumberFormat="1" applyFont="1" applyFill="1" applyBorder="1" applyAlignment="1">
      <alignment horizontal="center" vertical="center"/>
    </xf>
    <xf numFmtId="0" fontId="23" fillId="0" borderId="72" xfId="0" applyFont="1" applyBorder="1" applyAlignment="1">
      <alignment horizontal="center" vertical="center"/>
    </xf>
    <xf numFmtId="186" fontId="72" fillId="18" borderId="37" xfId="0" applyNumberFormat="1" applyFont="1" applyFill="1" applyBorder="1" applyAlignment="1">
      <alignment horizontal="center" vertical="center" wrapText="1"/>
    </xf>
    <xf numFmtId="186" fontId="73" fillId="13" borderId="54" xfId="0" applyNumberFormat="1" applyFont="1" applyFill="1" applyBorder="1" applyAlignment="1">
      <alignment horizontal="center" vertical="center"/>
    </xf>
    <xf numFmtId="186" fontId="73" fillId="17" borderId="78" xfId="0" applyNumberFormat="1" applyFont="1" applyFill="1" applyBorder="1" applyAlignment="1">
      <alignment horizontal="center" vertical="center"/>
    </xf>
    <xf numFmtId="186" fontId="73" fillId="17" borderId="81" xfId="0" applyNumberFormat="1" applyFont="1" applyFill="1" applyBorder="1" applyAlignment="1">
      <alignment horizontal="center" vertical="center"/>
    </xf>
    <xf numFmtId="0" fontId="73" fillId="0" borderId="0" xfId="0" applyFont="1" applyAlignment="1">
      <alignment horizontal="center" vertical="center"/>
    </xf>
    <xf numFmtId="186" fontId="73" fillId="17" borderId="44" xfId="0" applyNumberFormat="1" applyFont="1" applyFill="1" applyBorder="1" applyAlignment="1">
      <alignment horizontal="center" vertical="center"/>
    </xf>
    <xf numFmtId="186" fontId="74" fillId="18" borderId="69" xfId="0" applyNumberFormat="1" applyFont="1" applyFill="1" applyBorder="1" applyAlignment="1">
      <alignment horizontal="center" vertical="center" wrapText="1"/>
    </xf>
    <xf numFmtId="186" fontId="65" fillId="18" borderId="38" xfId="0" applyNumberFormat="1" applyFont="1" applyFill="1" applyBorder="1" applyAlignment="1">
      <alignment horizontal="center" vertical="center" wrapText="1"/>
    </xf>
    <xf numFmtId="186" fontId="65" fillId="0" borderId="0" xfId="0" applyNumberFormat="1" applyFont="1" applyAlignment="1">
      <alignment horizontal="center" vertical="center" wrapText="1"/>
    </xf>
    <xf numFmtId="186" fontId="65" fillId="18" borderId="61" xfId="0" applyNumberFormat="1" applyFont="1" applyFill="1" applyBorder="1" applyAlignment="1">
      <alignment horizontal="center" vertical="center" wrapText="1"/>
    </xf>
    <xf numFmtId="186" fontId="74" fillId="18" borderId="37" xfId="0" applyNumberFormat="1" applyFont="1" applyFill="1" applyBorder="1" applyAlignment="1">
      <alignment horizontal="center" vertical="center" wrapText="1"/>
    </xf>
    <xf numFmtId="186" fontId="74" fillId="18" borderId="34" xfId="0" applyNumberFormat="1" applyFont="1" applyFill="1" applyBorder="1" applyAlignment="1">
      <alignment horizontal="center" vertical="center" wrapText="1"/>
    </xf>
    <xf numFmtId="186" fontId="62" fillId="14" borderId="69" xfId="0" applyNumberFormat="1" applyFont="1" applyFill="1" applyBorder="1" applyAlignment="1">
      <alignment horizontal="center" vertical="center"/>
    </xf>
    <xf numFmtId="0" fontId="23" fillId="0" borderId="77" xfId="0" applyFont="1" applyBorder="1" applyAlignment="1">
      <alignment horizontal="center" vertical="center"/>
    </xf>
    <xf numFmtId="0" fontId="47" fillId="0" borderId="0" xfId="0" applyFont="1" applyAlignment="1">
      <alignment horizontal="center" vertical="center"/>
    </xf>
    <xf numFmtId="186" fontId="62" fillId="17" borderId="78" xfId="0" applyNumberFormat="1" applyFont="1" applyFill="1" applyBorder="1" applyAlignment="1">
      <alignment horizontal="center" vertical="center"/>
    </xf>
    <xf numFmtId="186" fontId="62" fillId="17" borderId="44" xfId="0" applyNumberFormat="1" applyFont="1" applyFill="1" applyBorder="1" applyAlignment="1">
      <alignment horizontal="center" vertical="center"/>
    </xf>
    <xf numFmtId="186" fontId="62" fillId="17" borderId="76" xfId="0" applyNumberFormat="1" applyFont="1" applyFill="1" applyBorder="1" applyAlignment="1">
      <alignment horizontal="center" vertical="center"/>
    </xf>
    <xf numFmtId="0" fontId="35" fillId="0" borderId="72" xfId="0" applyFont="1" applyBorder="1" applyAlignment="1">
      <alignment horizontal="center" vertical="center"/>
    </xf>
    <xf numFmtId="186" fontId="75" fillId="0" borderId="37" xfId="0" applyNumberFormat="1" applyFont="1" applyBorder="1" applyAlignment="1">
      <alignment horizontal="center" vertical="center" wrapText="1"/>
    </xf>
    <xf numFmtId="186" fontId="75" fillId="0" borderId="34" xfId="0" applyNumberFormat="1" applyFont="1" applyBorder="1" applyAlignment="1">
      <alignment horizontal="center" vertical="center" wrapText="1"/>
    </xf>
    <xf numFmtId="186" fontId="75" fillId="0" borderId="69" xfId="0" applyNumberFormat="1" applyFont="1" applyBorder="1" applyAlignment="1">
      <alignment horizontal="center" vertical="center" wrapText="1"/>
    </xf>
    <xf numFmtId="186" fontId="8" fillId="0" borderId="0" xfId="0" applyNumberFormat="1" applyFont="1" applyAlignment="1">
      <alignment horizontal="center" vertical="center" wrapText="1"/>
    </xf>
    <xf numFmtId="186" fontId="76" fillId="13" borderId="38" xfId="0" applyNumberFormat="1" applyFont="1" applyFill="1" applyBorder="1" applyAlignment="1">
      <alignment horizontal="center" vertical="center" wrapText="1"/>
    </xf>
    <xf numFmtId="186" fontId="76" fillId="0" borderId="38" xfId="0" applyNumberFormat="1" applyFont="1" applyBorder="1" applyAlignment="1">
      <alignment horizontal="center" vertical="center" wrapText="1"/>
    </xf>
    <xf numFmtId="186" fontId="76" fillId="19" borderId="38" xfId="0" applyNumberFormat="1" applyFont="1" applyFill="1" applyBorder="1" applyAlignment="1">
      <alignment horizontal="center" vertical="center" wrapText="1"/>
    </xf>
    <xf numFmtId="186" fontId="76" fillId="0" borderId="0" xfId="0" applyNumberFormat="1" applyFont="1" applyAlignment="1">
      <alignment horizontal="center" vertical="center" wrapText="1"/>
    </xf>
    <xf numFmtId="186" fontId="76" fillId="19" borderId="61" xfId="0" applyNumberFormat="1" applyFont="1" applyFill="1" applyBorder="1" applyAlignment="1">
      <alignment horizontal="center" vertical="center" wrapText="1"/>
    </xf>
    <xf numFmtId="0" fontId="35" fillId="0" borderId="77" xfId="0" applyFont="1" applyBorder="1" applyAlignment="1">
      <alignment horizontal="center" vertical="center"/>
    </xf>
    <xf numFmtId="186" fontId="75" fillId="0" borderId="78" xfId="0" applyNumberFormat="1" applyFont="1" applyBorder="1" applyAlignment="1">
      <alignment horizontal="center" vertical="center" wrapText="1"/>
    </xf>
    <xf numFmtId="186" fontId="8" fillId="0" borderId="78" xfId="0" applyNumberFormat="1" applyFont="1" applyBorder="1" applyAlignment="1">
      <alignment horizontal="center" vertical="center" wrapText="1"/>
    </xf>
    <xf numFmtId="186" fontId="8" fillId="0" borderId="44" xfId="0" applyNumberFormat="1" applyFont="1" applyBorder="1" applyAlignment="1">
      <alignment horizontal="center" vertical="center" wrapText="1"/>
    </xf>
    <xf numFmtId="186" fontId="8" fillId="0" borderId="76" xfId="0" applyNumberFormat="1" applyFont="1" applyBorder="1" applyAlignment="1">
      <alignment horizontal="center" vertical="center" wrapText="1"/>
    </xf>
    <xf numFmtId="0" fontId="62" fillId="0" borderId="70" xfId="0" applyFont="1" applyBorder="1" applyAlignment="1">
      <alignment horizontal="left" vertical="center"/>
    </xf>
    <xf numFmtId="186" fontId="47" fillId="15" borderId="56" xfId="0" applyNumberFormat="1" applyFont="1" applyFill="1" applyBorder="1" applyAlignment="1">
      <alignment horizontal="center" vertical="center"/>
    </xf>
    <xf numFmtId="186" fontId="62" fillId="15" borderId="56" xfId="0" applyNumberFormat="1" applyFont="1" applyFill="1" applyBorder="1" applyAlignment="1">
      <alignment horizontal="center" vertical="center"/>
    </xf>
    <xf numFmtId="186" fontId="62" fillId="15" borderId="66" xfId="0" applyNumberFormat="1" applyFont="1" applyFill="1" applyBorder="1" applyAlignment="1">
      <alignment horizontal="center" vertical="center"/>
    </xf>
    <xf numFmtId="186" fontId="47" fillId="0" borderId="37" xfId="0" applyNumberFormat="1" applyFont="1" applyBorder="1" applyAlignment="1">
      <alignment horizontal="center" vertical="center"/>
    </xf>
    <xf numFmtId="186" fontId="76" fillId="0" borderId="37" xfId="0" applyNumberFormat="1" applyFont="1" applyBorder="1" applyAlignment="1">
      <alignment horizontal="center" vertical="center" wrapText="1"/>
    </xf>
    <xf numFmtId="186" fontId="76" fillId="0" borderId="34" xfId="0" applyNumberFormat="1" applyFont="1" applyBorder="1" applyAlignment="1">
      <alignment horizontal="center" vertical="center" wrapText="1"/>
    </xf>
    <xf numFmtId="186" fontId="76" fillId="0" borderId="69" xfId="0" applyNumberFormat="1" applyFont="1" applyBorder="1" applyAlignment="1">
      <alignment horizontal="center" vertical="center" wrapText="1"/>
    </xf>
    <xf numFmtId="186" fontId="8" fillId="0" borderId="37" xfId="0" applyNumberFormat="1" applyFont="1" applyBorder="1" applyAlignment="1">
      <alignment horizontal="center" vertical="center" wrapText="1"/>
    </xf>
    <xf numFmtId="186" fontId="8" fillId="0" borderId="34" xfId="0" applyNumberFormat="1" applyFont="1" applyBorder="1" applyAlignment="1">
      <alignment horizontal="center" vertical="center" wrapText="1"/>
    </xf>
    <xf numFmtId="186" fontId="8" fillId="0" borderId="69" xfId="0" applyNumberFormat="1" applyFont="1" applyBorder="1" applyAlignment="1">
      <alignment horizontal="center" vertical="center" wrapText="1"/>
    </xf>
    <xf numFmtId="0" fontId="35" fillId="0" borderId="72" xfId="0" applyFont="1" applyBorder="1" applyAlignment="1">
      <alignment horizontal="left" vertical="center" indent="2"/>
    </xf>
    <xf numFmtId="186" fontId="23" fillId="13" borderId="38" xfId="0" applyNumberFormat="1" applyFont="1" applyFill="1" applyBorder="1" applyAlignment="1">
      <alignment horizontal="center" vertical="center"/>
    </xf>
    <xf numFmtId="186" fontId="62" fillId="14" borderId="76" xfId="0" applyNumberFormat="1" applyFont="1" applyFill="1" applyBorder="1" applyAlignment="1">
      <alignment horizontal="center" vertical="center"/>
    </xf>
    <xf numFmtId="0" fontId="78" fillId="0" borderId="0" xfId="0" applyFont="1">
      <alignment vertical="center"/>
    </xf>
    <xf numFmtId="187" fontId="62" fillId="0" borderId="0" xfId="14" applyFont="1" applyAlignment="1" applyProtection="1">
      <alignment horizontal="left" vertical="center"/>
      <protection locked="0"/>
    </xf>
    <xf numFmtId="0" fontId="79" fillId="0" borderId="0" xfId="0" applyFont="1">
      <alignment vertical="center"/>
    </xf>
    <xf numFmtId="0" fontId="0" fillId="0" borderId="0" xfId="0" applyAlignment="1">
      <alignment horizontal="left" vertical="center"/>
    </xf>
    <xf numFmtId="187" fontId="62" fillId="0" borderId="0" xfId="14" applyFont="1" applyAlignment="1" applyProtection="1">
      <alignment horizontal="center" vertical="center"/>
      <protection locked="0"/>
    </xf>
    <xf numFmtId="187" fontId="23" fillId="0" borderId="0" xfId="14" quotePrefix="1" applyFont="1" applyAlignment="1" applyProtection="1">
      <alignment horizontal="left" vertical="center"/>
      <protection locked="0"/>
    </xf>
    <xf numFmtId="187" fontId="23" fillId="0" borderId="0" xfId="14" applyFont="1" applyAlignment="1" applyProtection="1">
      <alignment vertical="center"/>
      <protection locked="0"/>
    </xf>
    <xf numFmtId="0" fontId="25" fillId="0" borderId="0" xfId="0" applyFont="1">
      <alignment vertical="center"/>
    </xf>
    <xf numFmtId="187" fontId="23" fillId="0" borderId="0" xfId="14" applyFont="1" applyAlignment="1">
      <alignment vertical="center"/>
    </xf>
    <xf numFmtId="0" fontId="25" fillId="0" borderId="0" xfId="0" applyFont="1" applyAlignment="1">
      <alignment horizontal="center" vertical="center"/>
    </xf>
    <xf numFmtId="186" fontId="47" fillId="16" borderId="48" xfId="0" applyNumberFormat="1" applyFont="1" applyFill="1" applyBorder="1" applyAlignment="1">
      <alignment horizontal="center" vertical="center"/>
    </xf>
    <xf numFmtId="186" fontId="47" fillId="15" borderId="48" xfId="0" applyNumberFormat="1" applyFont="1" applyFill="1" applyBorder="1" applyAlignment="1">
      <alignment horizontal="center" vertical="center"/>
    </xf>
    <xf numFmtId="186" fontId="47" fillId="15" borderId="87" xfId="0" applyNumberFormat="1" applyFont="1" applyFill="1" applyBorder="1" applyAlignment="1">
      <alignment horizontal="center" vertical="center"/>
    </xf>
    <xf numFmtId="186" fontId="73" fillId="13" borderId="37" xfId="0" applyNumberFormat="1" applyFont="1" applyFill="1" applyBorder="1" applyAlignment="1">
      <alignment horizontal="center" vertical="center"/>
    </xf>
    <xf numFmtId="186" fontId="73" fillId="17" borderId="37" xfId="0" applyNumberFormat="1" applyFont="1" applyFill="1" applyBorder="1" applyAlignment="1">
      <alignment horizontal="center" vertical="center"/>
    </xf>
    <xf numFmtId="0" fontId="73" fillId="0" borderId="35" xfId="0" applyFont="1" applyBorder="1" applyAlignment="1">
      <alignment horizontal="center" vertical="center"/>
    </xf>
    <xf numFmtId="186" fontId="73" fillId="17" borderId="34" xfId="0" applyNumberFormat="1" applyFont="1" applyFill="1" applyBorder="1" applyAlignment="1">
      <alignment horizontal="center" vertical="center"/>
    </xf>
    <xf numFmtId="186" fontId="47" fillId="16" borderId="53" xfId="0" applyNumberFormat="1" applyFont="1" applyFill="1" applyBorder="1" applyAlignment="1">
      <alignment horizontal="center" vertical="center"/>
    </xf>
    <xf numFmtId="186" fontId="74" fillId="18" borderId="56" xfId="0" applyNumberFormat="1" applyFont="1" applyFill="1" applyBorder="1" applyAlignment="1">
      <alignment horizontal="center" vertical="center" wrapText="1"/>
    </xf>
    <xf numFmtId="186" fontId="74" fillId="18" borderId="55" xfId="0" applyNumberFormat="1" applyFont="1" applyFill="1" applyBorder="1" applyAlignment="1">
      <alignment horizontal="center" vertical="center" wrapText="1"/>
    </xf>
    <xf numFmtId="186" fontId="74" fillId="18" borderId="66" xfId="0" applyNumberFormat="1" applyFont="1" applyFill="1" applyBorder="1" applyAlignment="1">
      <alignment horizontal="center" vertical="center" wrapText="1"/>
    </xf>
    <xf numFmtId="186" fontId="47" fillId="16" borderId="37" xfId="0" applyNumberFormat="1" applyFont="1" applyFill="1" applyBorder="1" applyAlignment="1">
      <alignment horizontal="center" vertical="center"/>
    </xf>
    <xf numFmtId="186" fontId="47" fillId="13" borderId="56" xfId="0" applyNumberFormat="1" applyFont="1" applyFill="1" applyBorder="1" applyAlignment="1">
      <alignment horizontal="center" vertical="center"/>
    </xf>
    <xf numFmtId="186" fontId="73" fillId="16" borderId="37" xfId="0" applyNumberFormat="1" applyFont="1" applyFill="1" applyBorder="1" applyAlignment="1">
      <alignment horizontal="center" vertical="center"/>
    </xf>
    <xf numFmtId="186" fontId="73" fillId="0" borderId="78" xfId="0" applyNumberFormat="1" applyFont="1" applyBorder="1" applyAlignment="1">
      <alignment horizontal="center" vertical="center"/>
    </xf>
    <xf numFmtId="186" fontId="73" fillId="0" borderId="44" xfId="0" applyNumberFormat="1" applyFont="1" applyBorder="1" applyAlignment="1">
      <alignment horizontal="center" vertical="center"/>
    </xf>
    <xf numFmtId="186" fontId="73" fillId="0" borderId="76" xfId="0" applyNumberFormat="1" applyFont="1" applyBorder="1" applyAlignment="1">
      <alignment horizontal="center" vertical="center"/>
    </xf>
    <xf numFmtId="0" fontId="80" fillId="0" borderId="0" xfId="0" applyFont="1">
      <alignment vertical="center"/>
    </xf>
    <xf numFmtId="186" fontId="47" fillId="16" borderId="81" xfId="0" applyNumberFormat="1" applyFont="1" applyFill="1" applyBorder="1" applyAlignment="1">
      <alignment horizontal="center" vertical="center"/>
    </xf>
    <xf numFmtId="0" fontId="35" fillId="0" borderId="77" xfId="0" applyFont="1" applyBorder="1" applyAlignment="1">
      <alignment horizontal="left" vertical="center" indent="2"/>
    </xf>
    <xf numFmtId="0" fontId="35" fillId="0" borderId="37" xfId="15" applyNumberFormat="1" applyFont="1" applyBorder="1" applyAlignment="1">
      <alignment horizontal="distributed"/>
    </xf>
    <xf numFmtId="188" fontId="35" fillId="0" borderId="52" xfId="15" applyNumberFormat="1" applyFont="1" applyBorder="1" applyAlignment="1">
      <alignment vertical="center"/>
    </xf>
    <xf numFmtId="37" fontId="35" fillId="0" borderId="0" xfId="15" applyFont="1"/>
    <xf numFmtId="37" fontId="35" fillId="0" borderId="0" xfId="15" applyFont="1" applyAlignment="1">
      <alignment vertical="center"/>
    </xf>
    <xf numFmtId="0" fontId="35" fillId="0" borderId="0" xfId="16" applyFont="1" applyAlignment="1">
      <alignment horizontal="left" vertical="center"/>
    </xf>
    <xf numFmtId="37" fontId="35" fillId="0" borderId="0" xfId="15" applyFont="1" applyAlignment="1">
      <alignment horizontal="centerContinuous" vertical="center"/>
    </xf>
    <xf numFmtId="0" fontId="35" fillId="0" borderId="91" xfId="16" quotePrefix="1" applyFont="1" applyBorder="1" applyAlignment="1">
      <alignment horizontal="left" vertical="center"/>
    </xf>
    <xf numFmtId="37" fontId="83" fillId="0" borderId="91" xfId="15" applyFont="1" applyBorder="1"/>
    <xf numFmtId="37" fontId="35" fillId="0" borderId="91" xfId="15" applyFont="1" applyBorder="1"/>
    <xf numFmtId="37" fontId="35" fillId="0" borderId="91" xfId="15" applyFont="1" applyBorder="1" applyAlignment="1">
      <alignment horizontal="centerContinuous" vertical="center"/>
    </xf>
    <xf numFmtId="37" fontId="86" fillId="0" borderId="0" xfId="15" applyFont="1" applyAlignment="1">
      <alignment horizontal="centerContinuous"/>
    </xf>
    <xf numFmtId="37" fontId="35" fillId="0" borderId="0" xfId="15" applyFont="1" applyAlignment="1">
      <alignment horizontal="centerContinuous"/>
    </xf>
    <xf numFmtId="37" fontId="35" fillId="0" borderId="0" xfId="15" applyFont="1" applyAlignment="1">
      <alignment horizontal="center" vertical="center"/>
    </xf>
    <xf numFmtId="37" fontId="87" fillId="0" borderId="81" xfId="15" applyFont="1" applyBorder="1" applyAlignment="1">
      <alignment horizontal="center" vertical="center"/>
    </xf>
    <xf numFmtId="37" fontId="35" fillId="0" borderId="81" xfId="15" applyFont="1" applyBorder="1" applyAlignment="1">
      <alignment horizontal="center" vertical="center" wrapText="1"/>
    </xf>
    <xf numFmtId="37" fontId="35" fillId="0" borderId="80" xfId="15" applyFont="1" applyBorder="1" applyAlignment="1">
      <alignment horizontal="center" vertical="center" wrapText="1"/>
    </xf>
    <xf numFmtId="37" fontId="35" fillId="0" borderId="58" xfId="15" applyFont="1" applyBorder="1" applyAlignment="1">
      <alignment horizontal="center" vertical="center" wrapText="1"/>
    </xf>
    <xf numFmtId="37" fontId="35" fillId="0" borderId="75" xfId="15" quotePrefix="1" applyFont="1" applyBorder="1" applyAlignment="1">
      <alignment horizontal="center"/>
    </xf>
    <xf numFmtId="189" fontId="35" fillId="0" borderId="78" xfId="15" applyNumberFormat="1" applyFont="1" applyBorder="1"/>
    <xf numFmtId="189" fontId="35" fillId="0" borderId="34" xfId="15" applyNumberFormat="1" applyFont="1" applyBorder="1"/>
    <xf numFmtId="189" fontId="35" fillId="0" borderId="98" xfId="15" applyNumberFormat="1" applyFont="1" applyBorder="1"/>
    <xf numFmtId="37" fontId="35" fillId="0" borderId="0" xfId="15" quotePrefix="1" applyFont="1" applyAlignment="1">
      <alignment horizontal="center"/>
    </xf>
    <xf numFmtId="189" fontId="35" fillId="0" borderId="0" xfId="15" applyNumberFormat="1" applyFont="1"/>
    <xf numFmtId="37" fontId="87" fillId="0" borderId="75" xfId="15" applyFont="1" applyBorder="1" applyAlignment="1">
      <alignment horizontal="center" vertical="center"/>
    </xf>
    <xf numFmtId="37" fontId="35" fillId="0" borderId="45" xfId="15" applyFont="1" applyBorder="1" applyAlignment="1">
      <alignment vertical="center"/>
    </xf>
    <xf numFmtId="37" fontId="35" fillId="0" borderId="45" xfId="15" applyFont="1" applyBorder="1"/>
    <xf numFmtId="37" fontId="35" fillId="0" borderId="45" xfId="15" applyFont="1" applyBorder="1" applyAlignment="1">
      <alignment horizontal="right" vertical="center"/>
    </xf>
    <xf numFmtId="37" fontId="35" fillId="0" borderId="45" xfId="15" quotePrefix="1" applyFont="1" applyBorder="1" applyAlignment="1">
      <alignment horizontal="right" vertical="center"/>
    </xf>
    <xf numFmtId="37" fontId="35" fillId="0" borderId="45" xfId="15" applyFont="1" applyBorder="1" applyAlignment="1">
      <alignment horizontal="right"/>
    </xf>
    <xf numFmtId="0" fontId="35" fillId="0" borderId="45" xfId="16" applyFont="1" applyBorder="1" applyAlignment="1">
      <alignment vertical="center"/>
    </xf>
    <xf numFmtId="0" fontId="35" fillId="0" borderId="0" xfId="17" quotePrefix="1" applyFont="1" applyAlignment="1">
      <alignment horizontal="left" vertical="center"/>
    </xf>
    <xf numFmtId="37" fontId="83" fillId="0" borderId="0" xfId="15" applyFont="1"/>
    <xf numFmtId="37" fontId="35" fillId="0" borderId="37" xfId="15" applyFont="1" applyBorder="1" applyAlignment="1">
      <alignment horizontal="centerContinuous" vertical="center"/>
    </xf>
    <xf numFmtId="0" fontId="35" fillId="0" borderId="55" xfId="16" applyFont="1" applyBorder="1" applyAlignment="1">
      <alignment horizontal="left" vertical="center"/>
    </xf>
    <xf numFmtId="37" fontId="35" fillId="0" borderId="95" xfId="15" applyFont="1" applyBorder="1" applyAlignment="1">
      <alignment vertical="center"/>
    </xf>
    <xf numFmtId="37" fontId="35" fillId="0" borderId="37" xfId="15" applyFont="1" applyBorder="1" applyAlignment="1">
      <alignment horizontal="center" vertical="center" wrapText="1"/>
    </xf>
    <xf numFmtId="37" fontId="44" fillId="0" borderId="37" xfId="15" applyFont="1" applyBorder="1" applyAlignment="1">
      <alignment horizontal="center" vertical="center" wrapText="1"/>
    </xf>
    <xf numFmtId="37" fontId="36" fillId="0" borderId="34" xfId="15" applyFont="1" applyBorder="1" applyAlignment="1">
      <alignment horizontal="center" vertical="center" wrapText="1"/>
    </xf>
    <xf numFmtId="37" fontId="35" fillId="0" borderId="36" xfId="15" applyFont="1" applyBorder="1" applyAlignment="1">
      <alignment horizontal="center" vertical="center"/>
    </xf>
    <xf numFmtId="37" fontId="35" fillId="0" borderId="35" xfId="15" applyFont="1" applyBorder="1" applyAlignment="1">
      <alignment horizontal="center" vertical="center"/>
    </xf>
    <xf numFmtId="189" fontId="35" fillId="0" borderId="37" xfId="15" applyNumberFormat="1" applyFont="1" applyBorder="1"/>
    <xf numFmtId="0" fontId="35" fillId="0" borderId="0" xfId="0" applyFont="1" applyAlignment="1">
      <alignment horizontal="right" vertical="center" indent="1"/>
    </xf>
    <xf numFmtId="37" fontId="35" fillId="0" borderId="0" xfId="15" quotePrefix="1" applyFont="1" applyAlignment="1">
      <alignment vertical="center"/>
    </xf>
    <xf numFmtId="37" fontId="35" fillId="0" borderId="37" xfId="15" applyFont="1" applyBorder="1" applyAlignment="1">
      <alignment horizontal="center" vertical="center"/>
    </xf>
    <xf numFmtId="37" fontId="35" fillId="0" borderId="95" xfId="15" quotePrefix="1" applyFont="1" applyBorder="1" applyAlignment="1">
      <alignment vertical="center"/>
    </xf>
    <xf numFmtId="0" fontId="35" fillId="0" borderId="35" xfId="0" applyFont="1" applyBorder="1" applyAlignment="1">
      <alignment horizontal="center" vertical="center" wrapText="1"/>
    </xf>
    <xf numFmtId="37" fontId="35" fillId="0" borderId="44" xfId="15" applyFont="1" applyBorder="1" applyAlignment="1">
      <alignment horizontal="center" vertical="center" wrapText="1"/>
    </xf>
    <xf numFmtId="0" fontId="35" fillId="0" borderId="36" xfId="0" applyFont="1" applyBorder="1" applyAlignment="1">
      <alignment horizontal="right" vertical="center"/>
    </xf>
    <xf numFmtId="189" fontId="35" fillId="0" borderId="37" xfId="15" applyNumberFormat="1" applyFont="1" applyBorder="1" applyAlignment="1">
      <alignment vertical="center"/>
    </xf>
    <xf numFmtId="189" fontId="35" fillId="0" borderId="34" xfId="15" applyNumberFormat="1" applyFont="1" applyBorder="1" applyAlignment="1">
      <alignment vertical="center"/>
    </xf>
    <xf numFmtId="189" fontId="35" fillId="0" borderId="104" xfId="15" applyNumberFormat="1" applyFont="1" applyBorder="1" applyAlignment="1">
      <alignment vertical="center"/>
    </xf>
    <xf numFmtId="37" fontId="35" fillId="0" borderId="0" xfId="15" applyFont="1" applyAlignment="1">
      <alignment vertical="top" wrapText="1"/>
    </xf>
    <xf numFmtId="37" fontId="35" fillId="0" borderId="0" xfId="15" applyFont="1" applyAlignment="1">
      <alignment horizontal="left" vertical="top" wrapText="1"/>
    </xf>
    <xf numFmtId="0" fontId="35" fillId="0" borderId="0" xfId="15" applyNumberFormat="1" applyFont="1"/>
    <xf numFmtId="0" fontId="35" fillId="0" borderId="38" xfId="20" applyFont="1" applyBorder="1" applyAlignment="1">
      <alignment horizontal="center" vertical="center"/>
    </xf>
    <xf numFmtId="0" fontId="35" fillId="0" borderId="32" xfId="20" applyFont="1" applyBorder="1" applyAlignment="1">
      <alignment horizontal="center" vertical="center"/>
    </xf>
    <xf numFmtId="0" fontId="35" fillId="0" borderId="0" xfId="20" applyFont="1" applyAlignment="1">
      <alignment horizontal="center" vertical="center"/>
    </xf>
    <xf numFmtId="0" fontId="35" fillId="0" borderId="0" xfId="20" applyFont="1" applyAlignment="1">
      <alignment vertical="center"/>
    </xf>
    <xf numFmtId="0" fontId="35" fillId="0" borderId="38" xfId="20" quotePrefix="1" applyFont="1" applyBorder="1" applyAlignment="1">
      <alignment horizontal="center" vertical="center"/>
    </xf>
    <xf numFmtId="0" fontId="35" fillId="0" borderId="42" xfId="20" quotePrefix="1" applyFont="1" applyBorder="1" applyAlignment="1">
      <alignment horizontal="left" vertical="center"/>
    </xf>
    <xf numFmtId="0" fontId="35" fillId="0" borderId="43" xfId="20" quotePrefix="1" applyFont="1" applyBorder="1" applyAlignment="1">
      <alignment horizontal="left" vertical="center"/>
    </xf>
    <xf numFmtId="0" fontId="35" fillId="0" borderId="43" xfId="20" applyFont="1" applyBorder="1"/>
    <xf numFmtId="0" fontId="97" fillId="0" borderId="0" xfId="20" applyFont="1" applyAlignment="1">
      <alignment horizontal="center" vertical="center"/>
    </xf>
    <xf numFmtId="0" fontId="47" fillId="0" borderId="0" xfId="20" applyFont="1" applyAlignment="1">
      <alignment vertical="center"/>
    </xf>
    <xf numFmtId="0" fontId="23" fillId="0" borderId="0" xfId="20" applyFont="1" applyAlignment="1">
      <alignment vertical="center"/>
    </xf>
    <xf numFmtId="0" fontId="23" fillId="0" borderId="95" xfId="20" applyFont="1" applyBorder="1" applyAlignment="1">
      <alignment vertical="center"/>
    </xf>
    <xf numFmtId="0" fontId="35" fillId="0" borderId="62" xfId="20" applyFont="1" applyBorder="1" applyAlignment="1">
      <alignment vertical="center"/>
    </xf>
    <xf numFmtId="0" fontId="35" fillId="0" borderId="47" xfId="20" applyFont="1" applyBorder="1" applyAlignment="1">
      <alignment vertical="center"/>
    </xf>
    <xf numFmtId="0" fontId="35" fillId="0" borderId="35" xfId="20" applyFont="1" applyBorder="1" applyAlignment="1">
      <alignment horizontal="left" vertical="center"/>
    </xf>
    <xf numFmtId="0" fontId="23" fillId="0" borderId="35" xfId="20" applyFont="1" applyBorder="1" applyAlignment="1">
      <alignment horizontal="left" vertical="center"/>
    </xf>
    <xf numFmtId="0" fontId="0" fillId="0" borderId="35" xfId="0" applyBorder="1" applyAlignment="1"/>
    <xf numFmtId="0" fontId="0" fillId="0" borderId="68" xfId="0" applyBorder="1" applyAlignment="1"/>
    <xf numFmtId="0" fontId="35" fillId="0" borderId="32" xfId="20" applyFont="1" applyBorder="1" applyAlignment="1">
      <alignment vertical="center"/>
    </xf>
    <xf numFmtId="0" fontId="35" fillId="0" borderId="55" xfId="20" applyFont="1" applyBorder="1" applyAlignment="1">
      <alignment vertical="center"/>
    </xf>
    <xf numFmtId="0" fontId="23" fillId="0" borderId="55" xfId="20" applyFont="1" applyBorder="1" applyAlignment="1">
      <alignment vertical="center"/>
    </xf>
    <xf numFmtId="0" fontId="78" fillId="0" borderId="35" xfId="20" applyFont="1" applyBorder="1" applyAlignment="1">
      <alignment horizontal="left" vertical="center"/>
    </xf>
    <xf numFmtId="0" fontId="23" fillId="0" borderId="35" xfId="20" applyFont="1" applyBorder="1" applyAlignment="1">
      <alignment vertical="center"/>
    </xf>
    <xf numFmtId="0" fontId="36" fillId="0" borderId="0" xfId="20" applyFont="1" applyAlignment="1">
      <alignment vertical="center"/>
    </xf>
    <xf numFmtId="0" fontId="35" fillId="0" borderId="32" xfId="20" applyFont="1" applyBorder="1" applyAlignment="1">
      <alignment horizontal="left" vertical="center"/>
    </xf>
    <xf numFmtId="0" fontId="35" fillId="0" borderId="57" xfId="20" applyFont="1" applyBorder="1" applyAlignment="1">
      <alignment vertical="center"/>
    </xf>
    <xf numFmtId="0" fontId="23" fillId="0" borderId="91" xfId="20" applyFont="1" applyBorder="1" applyAlignment="1">
      <alignment vertical="center"/>
    </xf>
    <xf numFmtId="0" fontId="78" fillId="0" borderId="32" xfId="20" applyFont="1" applyBorder="1" applyAlignment="1">
      <alignment vertical="center"/>
    </xf>
    <xf numFmtId="0" fontId="78" fillId="0" borderId="0" xfId="20" applyFont="1" applyAlignment="1">
      <alignment vertical="center"/>
    </xf>
    <xf numFmtId="0" fontId="35" fillId="0" borderId="34" xfId="20" quotePrefix="1" applyFont="1" applyBorder="1" applyAlignment="1">
      <alignment horizontal="left" vertical="center"/>
    </xf>
    <xf numFmtId="0" fontId="23" fillId="0" borderId="35" xfId="20" quotePrefix="1" applyFont="1" applyBorder="1" applyAlignment="1">
      <alignment horizontal="left" vertical="center"/>
    </xf>
    <xf numFmtId="0" fontId="23" fillId="0" borderId="35" xfId="20" applyFont="1" applyBorder="1" applyAlignment="1">
      <alignment horizontal="centerContinuous" vertical="center"/>
    </xf>
    <xf numFmtId="0" fontId="35" fillId="0" borderId="35" xfId="20" quotePrefix="1" applyFont="1" applyBorder="1" applyAlignment="1">
      <alignment horizontal="left" vertical="center"/>
    </xf>
    <xf numFmtId="0" fontId="35" fillId="0" borderId="34" xfId="20" applyFont="1" applyBorder="1" applyAlignment="1">
      <alignment vertical="center"/>
    </xf>
    <xf numFmtId="0" fontId="35" fillId="0" borderId="75" xfId="20" applyFont="1" applyBorder="1" applyAlignment="1">
      <alignment horizontal="left" vertical="center"/>
    </xf>
    <xf numFmtId="0" fontId="23" fillId="0" borderId="45" xfId="20" applyFont="1" applyBorder="1" applyAlignment="1">
      <alignment horizontal="left" vertical="center"/>
    </xf>
    <xf numFmtId="0" fontId="23" fillId="0" borderId="45" xfId="20" applyFont="1" applyBorder="1" applyAlignment="1">
      <alignment vertical="center"/>
    </xf>
    <xf numFmtId="0" fontId="78" fillId="0" borderId="42" xfId="20" applyFont="1" applyBorder="1" applyAlignment="1">
      <alignment vertical="center"/>
    </xf>
    <xf numFmtId="0" fontId="78" fillId="0" borderId="43" xfId="20" applyFont="1" applyBorder="1" applyAlignment="1">
      <alignment vertical="center"/>
    </xf>
    <xf numFmtId="0" fontId="78" fillId="0" borderId="0" xfId="20" applyFont="1"/>
    <xf numFmtId="0" fontId="78" fillId="0" borderId="0" xfId="20" quotePrefix="1" applyFont="1" applyAlignment="1">
      <alignment horizontal="left"/>
    </xf>
    <xf numFmtId="0" fontId="78" fillId="0" borderId="0" xfId="20" applyFont="1" applyAlignment="1">
      <alignment horizontal="left"/>
    </xf>
    <xf numFmtId="0" fontId="78" fillId="0" borderId="0" xfId="20" applyFont="1" applyAlignment="1">
      <alignment horizontal="right"/>
    </xf>
    <xf numFmtId="0" fontId="98" fillId="0" borderId="0" xfId="20" quotePrefix="1" applyFont="1" applyAlignment="1">
      <alignment horizontal="left" vertical="center"/>
    </xf>
    <xf numFmtId="0" fontId="35" fillId="0" borderId="0" xfId="20" applyFont="1"/>
    <xf numFmtId="0" fontId="41" fillId="0" borderId="0" xfId="20" quotePrefix="1" applyFont="1" applyAlignment="1">
      <alignment horizontal="left" vertical="top"/>
    </xf>
    <xf numFmtId="0" fontId="23" fillId="0" borderId="0" xfId="20" applyFont="1" applyAlignment="1">
      <alignment horizontal="left" vertical="center"/>
    </xf>
    <xf numFmtId="181" fontId="40" fillId="0" borderId="34" xfId="1" applyNumberFormat="1" applyFont="1" applyBorder="1" applyAlignment="1">
      <alignment horizontal="center" vertical="center" wrapText="1"/>
    </xf>
    <xf numFmtId="181" fontId="40" fillId="0" borderId="34" xfId="1" applyNumberFormat="1" applyFont="1" applyBorder="1" applyAlignment="1">
      <alignment horizontal="center" vertical="center"/>
    </xf>
    <xf numFmtId="181" fontId="40" fillId="0" borderId="37" xfId="1" applyNumberFormat="1" applyFont="1" applyBorder="1" applyAlignment="1">
      <alignment horizontal="center" vertical="center"/>
    </xf>
    <xf numFmtId="181" fontId="40" fillId="0" borderId="37" xfId="1" applyNumberFormat="1" applyFont="1" applyBorder="1" applyAlignment="1">
      <alignment horizontal="center" vertical="center" wrapText="1"/>
    </xf>
    <xf numFmtId="181" fontId="40" fillId="0" borderId="34" xfId="1" applyNumberFormat="1" applyFont="1" applyBorder="1" applyAlignment="1">
      <alignment vertical="center" wrapText="1"/>
    </xf>
    <xf numFmtId="181" fontId="40" fillId="0" borderId="34" xfId="1" applyNumberFormat="1" applyFont="1" applyBorder="1">
      <alignment vertical="center"/>
    </xf>
    <xf numFmtId="181" fontId="40" fillId="0" borderId="0" xfId="1" applyNumberFormat="1" applyFont="1" applyBorder="1" applyAlignment="1">
      <alignment vertical="center" wrapText="1"/>
    </xf>
    <xf numFmtId="181" fontId="40" fillId="0" borderId="0" xfId="1" applyNumberFormat="1" applyFont="1" applyBorder="1">
      <alignment vertical="center"/>
    </xf>
    <xf numFmtId="181" fontId="40" fillId="0" borderId="0" xfId="1" applyNumberFormat="1" applyFont="1" applyBorder="1" applyAlignment="1">
      <alignment horizontal="left" vertical="center" wrapText="1"/>
    </xf>
    <xf numFmtId="181" fontId="40" fillId="0" borderId="0" xfId="1" applyNumberFormat="1" applyFont="1" applyBorder="1" applyAlignment="1">
      <alignment horizontal="right" vertical="center" wrapText="1"/>
    </xf>
    <xf numFmtId="181" fontId="40" fillId="0" borderId="0" xfId="1" applyNumberFormat="1" applyFont="1" applyBorder="1" applyAlignment="1">
      <alignment horizontal="right" vertical="center"/>
    </xf>
    <xf numFmtId="0" fontId="40" fillId="0" borderId="0" xfId="0" applyFont="1" applyAlignment="1">
      <alignment vertical="center" wrapText="1"/>
    </xf>
    <xf numFmtId="0" fontId="40" fillId="0" borderId="0" xfId="0" applyFont="1">
      <alignment vertical="center"/>
    </xf>
    <xf numFmtId="3" fontId="40" fillId="0" borderId="0" xfId="0" applyNumberFormat="1" applyFont="1" applyAlignment="1">
      <alignment horizontal="left" vertical="center" wrapText="1"/>
    </xf>
    <xf numFmtId="3" fontId="40" fillId="0" borderId="0" xfId="0" applyNumberFormat="1" applyFont="1" applyAlignment="1">
      <alignment horizontal="right" vertical="center" wrapText="1"/>
    </xf>
    <xf numFmtId="3" fontId="40" fillId="0" borderId="0" xfId="0" applyNumberFormat="1" applyFont="1" applyAlignment="1">
      <alignment horizontal="right" vertical="center"/>
    </xf>
    <xf numFmtId="0" fontId="43" fillId="0" borderId="33" xfId="5" applyFont="1" applyBorder="1">
      <alignment vertical="center"/>
    </xf>
    <xf numFmtId="0" fontId="35" fillId="0" borderId="37" xfId="0" applyFont="1" applyBorder="1" applyAlignment="1">
      <alignment horizontal="distributed"/>
    </xf>
    <xf numFmtId="0" fontId="35" fillId="0" borderId="0" xfId="0" applyFont="1" applyAlignment="1">
      <alignment horizontal="distributed"/>
    </xf>
    <xf numFmtId="0" fontId="35" fillId="0" borderId="95" xfId="0" applyFont="1" applyBorder="1" applyAlignment="1"/>
    <xf numFmtId="0" fontId="35" fillId="0" borderId="54" xfId="0" applyFont="1" applyBorder="1" applyAlignment="1">
      <alignment horizontal="center" vertical="center" wrapText="1"/>
    </xf>
    <xf numFmtId="0" fontId="35" fillId="0" borderId="88" xfId="0" applyFont="1" applyBorder="1">
      <alignment vertical="center"/>
    </xf>
    <xf numFmtId="0" fontId="35" fillId="0" borderId="65" xfId="0" applyFont="1" applyBorder="1">
      <alignment vertical="center"/>
    </xf>
    <xf numFmtId="0" fontId="35" fillId="0" borderId="89" xfId="0" applyFont="1" applyBorder="1">
      <alignment vertical="center"/>
    </xf>
    <xf numFmtId="0" fontId="35" fillId="0" borderId="50" xfId="0" applyFont="1" applyBorder="1">
      <alignment vertical="center"/>
    </xf>
    <xf numFmtId="0" fontId="35" fillId="0" borderId="49" xfId="0" applyFont="1" applyBorder="1">
      <alignment vertical="center"/>
    </xf>
    <xf numFmtId="0" fontId="35" fillId="0" borderId="108" xfId="0" applyFont="1" applyBorder="1">
      <alignment vertical="center"/>
    </xf>
    <xf numFmtId="0" fontId="35" fillId="0" borderId="55" xfId="0" applyFont="1" applyBorder="1">
      <alignment vertical="center"/>
    </xf>
    <xf numFmtId="0" fontId="35" fillId="0" borderId="66" xfId="0" applyFont="1" applyBorder="1">
      <alignment vertical="center"/>
    </xf>
    <xf numFmtId="0" fontId="35" fillId="0" borderId="95" xfId="0" applyFont="1" applyBorder="1">
      <alignment vertical="center"/>
    </xf>
    <xf numFmtId="0" fontId="35" fillId="0" borderId="42" xfId="0" applyFont="1" applyBorder="1">
      <alignment vertical="center"/>
    </xf>
    <xf numFmtId="0" fontId="35" fillId="0" borderId="58" xfId="0" applyFont="1" applyBorder="1">
      <alignment vertical="center"/>
    </xf>
    <xf numFmtId="0" fontId="35" fillId="0" borderId="106" xfId="0" applyFont="1" applyBorder="1">
      <alignment vertical="center"/>
    </xf>
    <xf numFmtId="0" fontId="35" fillId="0" borderId="43" xfId="0" applyFont="1" applyBorder="1">
      <alignment vertical="center"/>
    </xf>
    <xf numFmtId="0" fontId="35" fillId="0" borderId="0" xfId="0" applyFont="1" applyAlignment="1">
      <alignment horizontal="left" vertical="center"/>
    </xf>
    <xf numFmtId="0" fontId="10" fillId="0" borderId="112" xfId="0" applyFont="1" applyBorder="1">
      <alignment vertical="center"/>
    </xf>
    <xf numFmtId="0" fontId="10" fillId="0" borderId="113" xfId="0" applyFont="1" applyBorder="1">
      <alignment vertical="center"/>
    </xf>
    <xf numFmtId="0" fontId="10" fillId="0" borderId="113" xfId="0" applyFont="1" applyBorder="1" applyAlignment="1">
      <alignment horizontal="center"/>
    </xf>
    <xf numFmtId="0" fontId="0" fillId="0" borderId="113" xfId="0" applyBorder="1">
      <alignment vertical="center"/>
    </xf>
    <xf numFmtId="0" fontId="0" fillId="0" borderId="5" xfId="0" applyBorder="1">
      <alignment vertical="center"/>
    </xf>
    <xf numFmtId="0" fontId="4" fillId="0" borderId="12" xfId="5" applyFont="1" applyBorder="1">
      <alignment vertical="center"/>
    </xf>
    <xf numFmtId="0" fontId="10" fillId="0" borderId="117" xfId="0" applyFont="1" applyBorder="1">
      <alignment vertical="center"/>
    </xf>
    <xf numFmtId="0" fontId="10" fillId="0" borderId="0" xfId="0" applyFont="1">
      <alignment vertical="center"/>
    </xf>
    <xf numFmtId="0" fontId="10" fillId="0" borderId="118" xfId="0" applyFont="1" applyBorder="1" applyAlignment="1">
      <alignment horizontal="center"/>
    </xf>
    <xf numFmtId="0" fontId="101" fillId="0" borderId="118" xfId="0" applyFont="1" applyBorder="1">
      <alignment vertical="center"/>
    </xf>
    <xf numFmtId="0" fontId="14" fillId="0" borderId="125" xfId="2" applyFont="1" applyBorder="1" applyAlignment="1">
      <alignment horizontal="center" vertical="center" wrapText="1"/>
    </xf>
    <xf numFmtId="0" fontId="14" fillId="0" borderId="114" xfId="2" applyFont="1" applyBorder="1" applyAlignment="1">
      <alignment horizontal="center" vertical="center" wrapText="1"/>
    </xf>
    <xf numFmtId="0" fontId="14" fillId="0" borderId="115" xfId="2" applyFont="1" applyBorder="1" applyAlignment="1">
      <alignment horizontal="center" vertical="center" wrapText="1"/>
    </xf>
    <xf numFmtId="0" fontId="14" fillId="0" borderId="121" xfId="2" applyFont="1" applyBorder="1" applyAlignment="1">
      <alignment horizontal="center" vertical="center" wrapText="1"/>
    </xf>
    <xf numFmtId="0" fontId="14" fillId="0" borderId="122" xfId="2" applyFont="1" applyBorder="1" applyAlignment="1">
      <alignment horizontal="center" vertical="center" wrapText="1"/>
    </xf>
    <xf numFmtId="0" fontId="100" fillId="0" borderId="118" xfId="0" applyFont="1" applyBorder="1" applyAlignment="1">
      <alignment horizontal="center" vertical="center"/>
    </xf>
    <xf numFmtId="0" fontId="10" fillId="0" borderId="118" xfId="0" applyFont="1" applyBorder="1" applyAlignment="1">
      <alignment horizontal="center" vertical="center"/>
    </xf>
    <xf numFmtId="0" fontId="9" fillId="0" borderId="118" xfId="0" applyFont="1" applyBorder="1" applyAlignment="1">
      <alignment horizontal="center" vertical="center"/>
    </xf>
    <xf numFmtId="0" fontId="9" fillId="0" borderId="17" xfId="0" applyFont="1" applyBorder="1" applyAlignment="1">
      <alignment horizontal="center" vertical="center"/>
    </xf>
    <xf numFmtId="0" fontId="10" fillId="0" borderId="0" xfId="0" applyFont="1" applyAlignment="1">
      <alignment horizontal="left" vertical="center"/>
    </xf>
    <xf numFmtId="0" fontId="10" fillId="0" borderId="0" xfId="0" applyFont="1" applyAlignment="1"/>
    <xf numFmtId="0" fontId="10" fillId="0" borderId="0" xfId="0" applyFont="1" applyAlignment="1">
      <alignment horizontal="center" vertical="center"/>
    </xf>
    <xf numFmtId="0" fontId="10" fillId="0" borderId="0" xfId="0" applyFont="1" applyAlignment="1">
      <alignment horizontal="left"/>
    </xf>
    <xf numFmtId="0" fontId="10" fillId="0" borderId="0" xfId="0" applyFont="1" applyAlignment="1">
      <alignment horizontal="center"/>
    </xf>
    <xf numFmtId="0" fontId="107" fillId="0" borderId="55" xfId="0" applyFont="1" applyBorder="1" applyAlignment="1"/>
    <xf numFmtId="0" fontId="107" fillId="0" borderId="0" xfId="0" applyFont="1" applyAlignment="1"/>
    <xf numFmtId="0" fontId="107" fillId="0" borderId="95" xfId="0" applyFont="1" applyBorder="1" applyAlignment="1"/>
    <xf numFmtId="0" fontId="63" fillId="0" borderId="91" xfId="0" applyFont="1" applyBorder="1">
      <alignment vertical="center"/>
    </xf>
    <xf numFmtId="0" fontId="63" fillId="0" borderId="0" xfId="0" applyFont="1" applyAlignment="1"/>
    <xf numFmtId="0" fontId="35" fillId="0" borderId="0" xfId="0" applyFont="1" applyAlignment="1">
      <alignment horizontal="distributed" vertical="distributed" textRotation="255"/>
    </xf>
    <xf numFmtId="0" fontId="35" fillId="0" borderId="0" xfId="0" applyFont="1" applyAlignment="1">
      <alignment horizontal="distributed" vertical="distributed"/>
    </xf>
    <xf numFmtId="0" fontId="35" fillId="0" borderId="0" xfId="0" applyFont="1" applyAlignment="1">
      <alignment vertical="top" textRotation="255"/>
    </xf>
    <xf numFmtId="0" fontId="35" fillId="0" borderId="0" xfId="0" applyFont="1" applyAlignment="1">
      <alignment vertical="distributed" textRotation="255"/>
    </xf>
    <xf numFmtId="0" fontId="35" fillId="0" borderId="0" xfId="0" applyFont="1" applyAlignment="1">
      <alignment vertical="distributed"/>
    </xf>
    <xf numFmtId="0" fontId="36" fillId="0" borderId="79" xfId="0" applyFont="1" applyBorder="1" applyAlignment="1">
      <alignment horizontal="center" vertical="top"/>
    </xf>
    <xf numFmtId="0" fontId="36" fillId="0" borderId="53" xfId="0" applyFont="1" applyBorder="1" applyAlignment="1">
      <alignment horizontal="center" vertical="top"/>
    </xf>
    <xf numFmtId="0" fontId="58" fillId="0" borderId="53" xfId="0" applyFont="1" applyBorder="1" applyAlignment="1">
      <alignment horizontal="center" vertical="top"/>
    </xf>
    <xf numFmtId="0" fontId="45" fillId="0" borderId="53" xfId="0" applyFont="1" applyBorder="1" applyAlignment="1">
      <alignment horizontal="center" vertical="top" shrinkToFit="1"/>
    </xf>
    <xf numFmtId="0" fontId="45" fillId="0" borderId="105" xfId="0" applyFont="1" applyBorder="1" applyAlignment="1">
      <alignment horizontal="center" vertical="top" shrinkToFit="1"/>
    </xf>
    <xf numFmtId="0" fontId="35" fillId="0" borderId="0" xfId="0" applyFont="1" applyAlignment="1">
      <alignment horizontal="center" vertical="top"/>
    </xf>
    <xf numFmtId="3" fontId="35" fillId="0" borderId="37" xfId="0" applyNumberFormat="1" applyFont="1" applyBorder="1" applyAlignment="1">
      <alignment horizontal="center" vertical="center"/>
    </xf>
    <xf numFmtId="3" fontId="35" fillId="0" borderId="69" xfId="0" applyNumberFormat="1" applyFont="1" applyBorder="1" applyAlignment="1">
      <alignment horizontal="center" vertical="center"/>
    </xf>
    <xf numFmtId="0" fontId="78" fillId="0" borderId="72" xfId="0" applyFont="1" applyBorder="1" applyAlignment="1">
      <alignment horizontal="center" vertical="center"/>
    </xf>
    <xf numFmtId="3" fontId="78" fillId="0" borderId="37" xfId="0" applyNumberFormat="1" applyFont="1" applyBorder="1" applyAlignment="1">
      <alignment horizontal="center" vertical="center"/>
    </xf>
    <xf numFmtId="3" fontId="78" fillId="0" borderId="37" xfId="1" applyNumberFormat="1" applyFont="1" applyBorder="1" applyAlignment="1">
      <alignment horizontal="center" vertical="center"/>
    </xf>
    <xf numFmtId="3" fontId="78" fillId="0" borderId="69" xfId="1" applyNumberFormat="1" applyFont="1" applyBorder="1" applyAlignment="1">
      <alignment horizontal="center" vertical="center"/>
    </xf>
    <xf numFmtId="3" fontId="78" fillId="0" borderId="69" xfId="0" applyNumberFormat="1" applyFont="1" applyBorder="1" applyAlignment="1">
      <alignment horizontal="center" vertical="center"/>
    </xf>
    <xf numFmtId="3" fontId="35" fillId="0" borderId="37" xfId="21" applyNumberFormat="1" applyFont="1" applyBorder="1" applyAlignment="1">
      <alignment horizontal="center" vertical="center"/>
    </xf>
    <xf numFmtId="3" fontId="35" fillId="0" borderId="37" xfId="0" applyNumberFormat="1" applyFont="1" applyBorder="1" applyAlignment="1">
      <alignment horizontal="center" vertical="center" textRotation="255"/>
    </xf>
    <xf numFmtId="3" fontId="35" fillId="0" borderId="37" xfId="0" quotePrefix="1" applyNumberFormat="1" applyFont="1" applyBorder="1" applyAlignment="1">
      <alignment horizontal="center" vertical="center"/>
    </xf>
    <xf numFmtId="0" fontId="78" fillId="0" borderId="72" xfId="0" applyFont="1" applyBorder="1" applyAlignment="1">
      <alignment horizontal="center" vertical="center" wrapText="1"/>
    </xf>
    <xf numFmtId="0" fontId="35" fillId="0" borderId="72" xfId="0" applyFont="1" applyBorder="1" applyAlignment="1">
      <alignment horizontal="distributed"/>
    </xf>
    <xf numFmtId="0" fontId="35" fillId="0" borderId="36" xfId="0" applyFont="1" applyBorder="1" applyAlignment="1">
      <alignment vertical="top" textRotation="255"/>
    </xf>
    <xf numFmtId="0" fontId="35" fillId="0" borderId="37" xfId="0" applyFont="1" applyBorder="1" applyAlignment="1">
      <alignment vertical="top" textRotation="255"/>
    </xf>
    <xf numFmtId="0" fontId="35" fillId="0" borderId="69" xfId="0" applyFont="1" applyBorder="1" applyAlignment="1">
      <alignment vertical="top" textRotation="255"/>
    </xf>
    <xf numFmtId="0" fontId="35" fillId="0" borderId="36" xfId="0" applyFont="1" applyBorder="1" applyAlignment="1">
      <alignment horizontal="distributed"/>
    </xf>
    <xf numFmtId="0" fontId="35" fillId="0" borderId="34" xfId="0" applyFont="1" applyBorder="1" applyAlignment="1">
      <alignment vertical="top" textRotation="255"/>
    </xf>
    <xf numFmtId="0" fontId="35" fillId="0" borderId="72" xfId="0" applyFont="1" applyBorder="1" applyAlignment="1"/>
    <xf numFmtId="0" fontId="35" fillId="0" borderId="36" xfId="0" applyFont="1" applyBorder="1" applyAlignment="1"/>
    <xf numFmtId="0" fontId="35" fillId="0" borderId="37" xfId="0" applyFont="1" applyBorder="1" applyAlignment="1"/>
    <xf numFmtId="0" fontId="35" fillId="0" borderId="69" xfId="0" applyFont="1" applyBorder="1" applyAlignment="1"/>
    <xf numFmtId="0" fontId="35" fillId="0" borderId="34" xfId="0" applyFont="1" applyBorder="1" applyAlignment="1"/>
    <xf numFmtId="0" fontId="35" fillId="0" borderId="71" xfId="0" applyFont="1" applyBorder="1" applyAlignment="1"/>
    <xf numFmtId="0" fontId="35" fillId="0" borderId="99" xfId="0" applyFont="1" applyBorder="1" applyAlignment="1"/>
    <xf numFmtId="0" fontId="35" fillId="0" borderId="54" xfId="0" applyFont="1" applyBorder="1" applyAlignment="1"/>
    <xf numFmtId="0" fontId="35" fillId="0" borderId="90" xfId="0" applyFont="1" applyBorder="1" applyAlignment="1"/>
    <xf numFmtId="0" fontId="35" fillId="0" borderId="57" xfId="0" applyFont="1" applyBorder="1" applyAlignment="1"/>
    <xf numFmtId="0" fontId="35" fillId="0" borderId="77" xfId="0" applyFont="1" applyBorder="1" applyAlignment="1">
      <alignment horizontal="distributed"/>
    </xf>
    <xf numFmtId="0" fontId="35" fillId="0" borderId="45" xfId="0" applyFont="1" applyBorder="1" applyAlignment="1"/>
    <xf numFmtId="0" fontId="35" fillId="0" borderId="46" xfId="0" applyFont="1" applyBorder="1" applyAlignment="1"/>
    <xf numFmtId="0" fontId="35" fillId="0" borderId="45" xfId="0" applyFont="1" applyBorder="1" applyAlignment="1">
      <alignment horizontal="distributed"/>
    </xf>
    <xf numFmtId="0" fontId="35" fillId="0" borderId="0" xfId="0" applyFont="1" applyAlignment="1">
      <alignment horizontal="right" vertical="center"/>
    </xf>
    <xf numFmtId="0" fontId="35" fillId="0" borderId="47" xfId="0" applyFont="1" applyBorder="1" applyAlignment="1">
      <alignment horizontal="left" vertical="center"/>
    </xf>
    <xf numFmtId="0" fontId="35" fillId="0" borderId="79" xfId="0" applyFont="1" applyBorder="1" applyAlignment="1"/>
    <xf numFmtId="0" fontId="35" fillId="0" borderId="80" xfId="0" applyFont="1" applyBorder="1" applyAlignment="1"/>
    <xf numFmtId="0" fontId="23" fillId="0" borderId="38" xfId="0" applyFont="1" applyBorder="1" applyAlignment="1" applyProtection="1">
      <alignment horizontal="center"/>
      <protection locked="0"/>
    </xf>
    <xf numFmtId="0" fontId="35" fillId="0" borderId="0" xfId="0" applyFont="1" applyAlignment="1" applyProtection="1">
      <protection locked="0"/>
    </xf>
    <xf numFmtId="0" fontId="23" fillId="0" borderId="59" xfId="0" applyFont="1" applyBorder="1" applyAlignment="1" applyProtection="1">
      <alignment horizontal="center"/>
      <protection locked="0"/>
    </xf>
    <xf numFmtId="0" fontId="35" fillId="0" borderId="43" xfId="0" applyFont="1" applyBorder="1" applyAlignment="1" applyProtection="1">
      <protection locked="0"/>
    </xf>
    <xf numFmtId="0" fontId="62" fillId="0" borderId="0" xfId="0" applyFont="1" applyAlignment="1" applyProtection="1">
      <alignment horizontal="left"/>
      <protection locked="0"/>
    </xf>
    <xf numFmtId="0" fontId="23" fillId="0" borderId="77" xfId="0" applyFont="1" applyBorder="1" applyAlignment="1" applyProtection="1">
      <alignment horizontal="center" vertical="center"/>
      <protection locked="0"/>
    </xf>
    <xf numFmtId="0" fontId="23" fillId="0" borderId="78" xfId="0" applyFont="1" applyBorder="1" applyAlignment="1" applyProtection="1">
      <alignment horizontal="center" vertical="center"/>
      <protection locked="0"/>
    </xf>
    <xf numFmtId="0" fontId="23" fillId="0" borderId="78" xfId="0" applyFont="1" applyBorder="1" applyAlignment="1" applyProtection="1">
      <alignment horizontal="center"/>
      <protection locked="0"/>
    </xf>
    <xf numFmtId="0" fontId="23" fillId="0" borderId="44" xfId="0" applyFont="1" applyBorder="1" applyAlignment="1" applyProtection="1">
      <alignment horizontal="center"/>
      <protection locked="0"/>
    </xf>
    <xf numFmtId="9" fontId="23" fillId="0" borderId="26" xfId="19" applyFont="1" applyBorder="1" applyAlignment="1" applyProtection="1">
      <protection locked="0"/>
    </xf>
    <xf numFmtId="191" fontId="20" fillId="21" borderId="38" xfId="0" applyNumberFormat="1" applyFont="1" applyFill="1" applyBorder="1" applyAlignment="1">
      <alignment horizontal="center" vertical="center"/>
    </xf>
    <xf numFmtId="191" fontId="20" fillId="21" borderId="59" xfId="0" applyNumberFormat="1" applyFont="1" applyFill="1" applyBorder="1" applyAlignment="1">
      <alignment horizontal="center" vertical="center"/>
    </xf>
    <xf numFmtId="9" fontId="23" fillId="0" borderId="28" xfId="19" applyFont="1" applyBorder="1" applyAlignment="1" applyProtection="1">
      <protection locked="0"/>
    </xf>
    <xf numFmtId="191" fontId="23" fillId="0" borderId="38" xfId="0" applyNumberFormat="1" applyFont="1" applyBorder="1" applyAlignment="1" applyProtection="1">
      <alignment horizontal="center" vertical="center"/>
      <protection locked="0"/>
    </xf>
    <xf numFmtId="191" fontId="23" fillId="0" borderId="59" xfId="0" applyNumberFormat="1" applyFont="1" applyBorder="1" applyAlignment="1" applyProtection="1">
      <alignment horizontal="center" vertical="center"/>
      <protection locked="0"/>
    </xf>
    <xf numFmtId="9" fontId="52" fillId="17" borderId="30" xfId="19" applyFont="1" applyFill="1" applyBorder="1" applyAlignment="1" applyProtection="1">
      <protection locked="0"/>
    </xf>
    <xf numFmtId="0" fontId="23" fillId="0" borderId="43" xfId="0" applyFont="1" applyBorder="1" applyAlignment="1" applyProtection="1">
      <protection locked="0"/>
    </xf>
    <xf numFmtId="0" fontId="23" fillId="0" borderId="43" xfId="0" applyFont="1" applyBorder="1" applyAlignment="1" applyProtection="1">
      <alignment horizontal="right"/>
      <protection locked="0"/>
    </xf>
    <xf numFmtId="0" fontId="23" fillId="0" borderId="43" xfId="0" applyFont="1" applyBorder="1" applyAlignment="1" applyProtection="1">
      <alignment horizontal="center" vertical="center"/>
      <protection locked="0"/>
    </xf>
    <xf numFmtId="0" fontId="23" fillId="0" borderId="130" xfId="0" applyFont="1" applyBorder="1" applyAlignment="1" applyProtection="1">
      <alignment horizontal="center" vertical="center" wrapText="1"/>
      <protection locked="0"/>
    </xf>
    <xf numFmtId="0" fontId="107" fillId="17" borderId="83" xfId="0" applyFont="1" applyFill="1" applyBorder="1" applyAlignment="1">
      <alignment horizontal="center" vertical="center" wrapText="1"/>
    </xf>
    <xf numFmtId="0" fontId="107" fillId="17" borderId="80" xfId="0" applyFont="1" applyFill="1" applyBorder="1" applyAlignment="1">
      <alignment horizontal="center" vertical="center" wrapText="1"/>
    </xf>
    <xf numFmtId="0" fontId="107" fillId="17" borderId="80" xfId="0" applyFont="1" applyFill="1" applyBorder="1" applyAlignment="1" applyProtection="1">
      <alignment horizontal="center" vertical="center" wrapText="1"/>
      <protection locked="0"/>
    </xf>
    <xf numFmtId="0" fontId="35" fillId="0" borderId="80" xfId="0" applyFont="1" applyBorder="1" applyAlignment="1" applyProtection="1">
      <alignment horizontal="center" vertical="center" wrapText="1"/>
      <protection locked="0"/>
    </xf>
    <xf numFmtId="0" fontId="35" fillId="0" borderId="81" xfId="0" applyFont="1" applyBorder="1" applyAlignment="1" applyProtection="1">
      <alignment horizontal="center" vertical="center" wrapText="1"/>
      <protection locked="0"/>
    </xf>
    <xf numFmtId="0" fontId="107" fillId="17" borderId="83" xfId="0" applyFont="1" applyFill="1" applyBorder="1" applyAlignment="1" applyProtection="1">
      <alignment horizontal="center" vertical="center" wrapText="1"/>
      <protection locked="0"/>
    </xf>
    <xf numFmtId="0" fontId="107" fillId="17" borderId="43" xfId="0" applyFont="1" applyFill="1" applyBorder="1" applyAlignment="1">
      <alignment horizontal="center" vertical="center" wrapText="1"/>
    </xf>
    <xf numFmtId="0" fontId="35" fillId="0" borderId="26" xfId="0" applyFont="1" applyBorder="1" applyAlignment="1" applyProtection="1">
      <alignment horizontal="left"/>
      <protection locked="0"/>
    </xf>
    <xf numFmtId="191" fontId="80" fillId="21" borderId="38" xfId="0" applyNumberFormat="1" applyFont="1" applyFill="1" applyBorder="1" applyAlignment="1">
      <alignment horizontal="center"/>
    </xf>
    <xf numFmtId="191" fontId="80" fillId="21" borderId="59" xfId="0" applyNumberFormat="1" applyFont="1" applyFill="1" applyBorder="1" applyAlignment="1">
      <alignment horizontal="center"/>
    </xf>
    <xf numFmtId="0" fontId="35" fillId="0" borderId="28" xfId="0" applyFont="1" applyBorder="1" applyAlignment="1" applyProtection="1">
      <alignment horizontal="left"/>
      <protection locked="0"/>
    </xf>
    <xf numFmtId="191" fontId="80" fillId="17" borderId="38" xfId="0" applyNumberFormat="1" applyFont="1" applyFill="1" applyBorder="1" applyAlignment="1" applyProtection="1">
      <alignment horizontal="center"/>
      <protection locked="0"/>
    </xf>
    <xf numFmtId="191" fontId="80" fillId="17" borderId="59" xfId="0" applyNumberFormat="1" applyFont="1" applyFill="1" applyBorder="1" applyAlignment="1" applyProtection="1">
      <alignment horizontal="center"/>
      <protection locked="0"/>
    </xf>
    <xf numFmtId="191" fontId="35" fillId="17" borderId="38" xfId="0" applyNumberFormat="1" applyFont="1" applyFill="1" applyBorder="1" applyAlignment="1" applyProtection="1">
      <alignment horizontal="center" vertical="center"/>
      <protection locked="0"/>
    </xf>
    <xf numFmtId="191" fontId="35" fillId="17" borderId="59" xfId="0" applyNumberFormat="1" applyFont="1" applyFill="1" applyBorder="1" applyAlignment="1" applyProtection="1">
      <alignment horizontal="center" vertical="center"/>
      <protection locked="0"/>
    </xf>
    <xf numFmtId="0" fontId="35" fillId="0" borderId="38" xfId="0" applyFont="1" applyBorder="1" applyAlignment="1" applyProtection="1">
      <alignment horizontal="center"/>
      <protection locked="0"/>
    </xf>
    <xf numFmtId="0" fontId="52" fillId="17" borderId="28" xfId="0" applyFont="1" applyFill="1" applyBorder="1" applyAlignment="1" applyProtection="1">
      <alignment horizontal="left"/>
      <protection locked="0"/>
    </xf>
    <xf numFmtId="0" fontId="35" fillId="0" borderId="28" xfId="0" applyFont="1" applyBorder="1" applyAlignment="1" applyProtection="1">
      <alignment horizontal="left" wrapText="1"/>
      <protection locked="0"/>
    </xf>
    <xf numFmtId="0" fontId="35" fillId="0" borderId="30" xfId="0" applyFont="1" applyBorder="1" applyAlignment="1" applyProtection="1">
      <alignment horizontal="left"/>
      <protection locked="0"/>
    </xf>
    <xf numFmtId="0" fontId="23" fillId="0" borderId="0" xfId="0" applyFont="1" applyAlignment="1" applyProtection="1">
      <alignment horizontal="left"/>
      <protection locked="0"/>
    </xf>
    <xf numFmtId="0" fontId="115" fillId="0" borderId="0" xfId="0" applyFont="1" applyAlignment="1" applyProtection="1">
      <alignment horizontal="center"/>
      <protection locked="0"/>
    </xf>
    <xf numFmtId="0" fontId="23" fillId="0" borderId="0" xfId="0" applyFont="1" applyAlignment="1" applyProtection="1">
      <alignment horizontal="right"/>
      <protection locked="0"/>
    </xf>
    <xf numFmtId="0" fontId="24" fillId="0" borderId="78" xfId="0" applyFont="1" applyBorder="1" applyAlignment="1" applyProtection="1">
      <alignment horizontal="center" vertical="center" wrapText="1"/>
      <protection locked="0"/>
    </xf>
    <xf numFmtId="0" fontId="23" fillId="0" borderId="78" xfId="0" applyFont="1" applyBorder="1" applyAlignment="1" applyProtection="1">
      <alignment horizontal="center" vertical="center" wrapText="1"/>
      <protection locked="0"/>
    </xf>
    <xf numFmtId="0" fontId="23" fillId="0" borderId="44" xfId="0" applyFont="1" applyBorder="1" applyAlignment="1" applyProtection="1">
      <alignment horizontal="center" vertical="center" wrapText="1"/>
      <protection locked="0"/>
    </xf>
    <xf numFmtId="0" fontId="35" fillId="0" borderId="47" xfId="0" applyFont="1" applyBorder="1" applyAlignment="1" applyProtection="1">
      <alignment horizontal="left"/>
      <protection locked="0"/>
    </xf>
    <xf numFmtId="191" fontId="35" fillId="0" borderId="38" xfId="0" applyNumberFormat="1" applyFont="1" applyBorder="1" applyAlignment="1" applyProtection="1">
      <alignment horizontal="center" vertical="center"/>
      <protection locked="0"/>
    </xf>
    <xf numFmtId="191" fontId="35" fillId="0" borderId="59" xfId="0" applyNumberFormat="1" applyFont="1" applyBorder="1" applyAlignment="1" applyProtection="1">
      <alignment horizontal="center" vertical="center"/>
      <protection locked="0"/>
    </xf>
    <xf numFmtId="0" fontId="23" fillId="0" borderId="0" xfId="0" applyFont="1" applyAlignment="1" applyProtection="1">
      <protection locked="0"/>
    </xf>
    <xf numFmtId="0" fontId="107" fillId="17" borderId="0" xfId="0" applyFont="1" applyFill="1" applyAlignment="1" applyProtection="1">
      <protection locked="0"/>
    </xf>
    <xf numFmtId="9" fontId="52" fillId="17" borderId="0" xfId="19" applyFont="1" applyFill="1" applyBorder="1" applyAlignment="1" applyProtection="1">
      <protection locked="0"/>
    </xf>
    <xf numFmtId="191" fontId="20" fillId="21" borderId="0" xfId="0" applyNumberFormat="1" applyFont="1" applyFill="1" applyAlignment="1">
      <alignment horizontal="center" vertical="center"/>
    </xf>
    <xf numFmtId="191" fontId="23" fillId="0" borderId="0" xfId="0" applyNumberFormat="1" applyFont="1" applyAlignment="1" applyProtection="1">
      <alignment horizontal="center" vertical="center"/>
      <protection locked="0"/>
    </xf>
    <xf numFmtId="0" fontId="35" fillId="0" borderId="42" xfId="0" applyFont="1" applyBorder="1" applyAlignment="1" applyProtection="1">
      <protection locked="0"/>
    </xf>
    <xf numFmtId="0" fontId="116" fillId="0" borderId="0" xfId="0" applyFont="1" applyAlignment="1" applyProtection="1">
      <alignment horizontal="center" vertical="center"/>
      <protection locked="0"/>
    </xf>
    <xf numFmtId="0" fontId="116" fillId="0" borderId="0" xfId="0" applyFont="1" applyProtection="1">
      <alignment vertical="center"/>
      <protection locked="0"/>
    </xf>
    <xf numFmtId="0" fontId="8" fillId="0" borderId="117" xfId="0" applyFont="1" applyBorder="1" applyProtection="1">
      <alignment vertical="center"/>
      <protection locked="0"/>
    </xf>
    <xf numFmtId="0" fontId="116" fillId="0" borderId="118" xfId="0" applyFont="1" applyBorder="1" applyProtection="1">
      <alignment vertical="center"/>
      <protection locked="0"/>
    </xf>
    <xf numFmtId="0" fontId="118" fillId="0" borderId="0" xfId="0" applyFont="1" applyProtection="1">
      <alignment vertical="center"/>
      <protection locked="0"/>
    </xf>
    <xf numFmtId="0" fontId="104" fillId="0" borderId="0" xfId="0" applyFont="1" applyAlignment="1" applyProtection="1">
      <protection locked="0"/>
    </xf>
    <xf numFmtId="0" fontId="104" fillId="0" borderId="0" xfId="0" applyFont="1" applyAlignment="1" applyProtection="1">
      <alignment horizontal="center" vertical="center"/>
      <protection locked="0"/>
    </xf>
    <xf numFmtId="0" fontId="10" fillId="0" borderId="124" xfId="0" applyFont="1" applyBorder="1" applyAlignment="1" applyProtection="1">
      <alignment horizontal="center" vertical="center"/>
      <protection locked="0"/>
    </xf>
    <xf numFmtId="0" fontId="10" fillId="0" borderId="134" xfId="0" applyFont="1" applyBorder="1" applyAlignment="1" applyProtection="1">
      <alignment horizontal="center" vertical="center"/>
      <protection locked="0"/>
    </xf>
    <xf numFmtId="0" fontId="104" fillId="0" borderId="131" xfId="0" applyFont="1" applyBorder="1" applyAlignment="1" applyProtection="1">
      <alignment horizontal="center" vertical="center"/>
      <protection locked="0"/>
    </xf>
    <xf numFmtId="0" fontId="10" fillId="0" borderId="135" xfId="0" applyFont="1" applyBorder="1" applyAlignment="1" applyProtection="1">
      <alignment horizontal="center" vertical="center"/>
      <protection locked="0"/>
    </xf>
    <xf numFmtId="0" fontId="10" fillId="0" borderId="136" xfId="0" applyFont="1" applyBorder="1" applyAlignment="1" applyProtection="1">
      <alignment horizontal="center" vertical="center"/>
      <protection locked="0"/>
    </xf>
    <xf numFmtId="0" fontId="104" fillId="0" borderId="0" xfId="0" applyFont="1" applyAlignment="1" applyProtection="1">
      <alignment horizontal="left"/>
      <protection locked="0"/>
    </xf>
    <xf numFmtId="0" fontId="104" fillId="0" borderId="0" xfId="0" applyFont="1" applyAlignment="1" applyProtection="1">
      <alignment horizontal="center"/>
      <protection locked="0"/>
    </xf>
    <xf numFmtId="0" fontId="119" fillId="0" borderId="0" xfId="0" applyFont="1" applyAlignment="1" applyProtection="1">
      <protection locked="0"/>
    </xf>
    <xf numFmtId="0" fontId="120" fillId="0" borderId="0" xfId="0" applyFont="1" applyAlignment="1" applyProtection="1">
      <protection locked="0"/>
    </xf>
    <xf numFmtId="0" fontId="120" fillId="0" borderId="0" xfId="0" applyFont="1" applyAlignment="1" applyProtection="1">
      <alignment horizontal="center"/>
      <protection locked="0"/>
    </xf>
    <xf numFmtId="0" fontId="8" fillId="0" borderId="116"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116" fillId="0" borderId="52" xfId="0" applyFont="1" applyBorder="1" applyAlignment="1" applyProtection="1">
      <alignment horizontal="center" vertical="center"/>
      <protection locked="0"/>
    </xf>
    <xf numFmtId="0" fontId="104" fillId="0" borderId="118" xfId="0" applyFont="1" applyBorder="1" applyAlignment="1" applyProtection="1">
      <alignment horizontal="center" vertical="center"/>
      <protection locked="0"/>
    </xf>
    <xf numFmtId="0" fontId="104" fillId="0" borderId="137" xfId="0" applyFont="1" applyBorder="1" applyAlignment="1" applyProtection="1">
      <alignment horizontal="center" vertical="center"/>
      <protection locked="0"/>
    </xf>
    <xf numFmtId="0" fontId="35" fillId="0" borderId="81" xfId="0" applyFont="1" applyBorder="1" applyAlignment="1">
      <alignment horizontal="distributed" vertical="center" wrapText="1" justifyLastLine="1"/>
    </xf>
    <xf numFmtId="0" fontId="8" fillId="0" borderId="114" xfId="0" applyFont="1" applyBorder="1" applyProtection="1">
      <alignment vertical="center"/>
      <protection locked="0"/>
    </xf>
    <xf numFmtId="0" fontId="35" fillId="0" borderId="58" xfId="0" applyFont="1" applyBorder="1" applyAlignment="1">
      <alignment horizontal="distributed" vertical="center" wrapText="1" justifyLastLine="1"/>
    </xf>
    <xf numFmtId="0" fontId="35" fillId="0" borderId="0" xfId="0" applyFont="1" applyAlignment="1">
      <alignment horizontal="center" vertical="center" wrapText="1"/>
    </xf>
    <xf numFmtId="0" fontId="80" fillId="0" borderId="41" xfId="0" applyFont="1" applyBorder="1" applyAlignment="1">
      <alignment horizontal="center" vertical="center" wrapText="1"/>
    </xf>
    <xf numFmtId="0" fontId="35" fillId="0" borderId="64" xfId="0" applyFont="1" applyBorder="1" applyAlignment="1">
      <alignment horizontal="center" vertical="center" wrapText="1"/>
    </xf>
    <xf numFmtId="0" fontId="10" fillId="0" borderId="0" xfId="0" applyFont="1" applyAlignment="1" applyProtection="1">
      <alignment horizontal="center" vertical="center"/>
      <protection locked="0"/>
    </xf>
    <xf numFmtId="0" fontId="10" fillId="0" borderId="118" xfId="0" applyFont="1" applyBorder="1" applyProtection="1">
      <alignment vertical="center"/>
      <protection locked="0"/>
    </xf>
    <xf numFmtId="0" fontId="35" fillId="0" borderId="68" xfId="0" applyFont="1" applyBorder="1" applyAlignment="1">
      <alignment horizontal="center" vertical="center" wrapText="1"/>
    </xf>
    <xf numFmtId="0" fontId="10" fillId="0" borderId="114" xfId="0" applyFont="1" applyBorder="1" applyProtection="1">
      <alignment vertical="center"/>
      <protection locked="0"/>
    </xf>
    <xf numFmtId="0" fontId="10" fillId="0" borderId="137" xfId="0" applyFont="1" applyBorder="1" applyAlignment="1" applyProtection="1">
      <alignment horizontal="center" vertical="center"/>
      <protection locked="0"/>
    </xf>
    <xf numFmtId="0" fontId="35" fillId="0" borderId="46" xfId="0" applyFont="1" applyBorder="1" applyAlignment="1">
      <alignment horizontal="center" vertical="center" wrapText="1"/>
    </xf>
    <xf numFmtId="0" fontId="104" fillId="0" borderId="0" xfId="0" applyFont="1" applyAlignment="1" applyProtection="1">
      <alignment horizontal="right" vertical="center"/>
      <protection locked="0"/>
    </xf>
    <xf numFmtId="187" fontId="62" fillId="0" borderId="0" xfId="14" quotePrefix="1" applyFont="1" applyAlignment="1" applyProtection="1">
      <alignment horizontal="left" vertical="center"/>
      <protection locked="0"/>
    </xf>
    <xf numFmtId="187" fontId="62" fillId="0" borderId="0" xfId="14" applyFont="1" applyAlignment="1">
      <alignment horizontal="left" vertical="center"/>
    </xf>
    <xf numFmtId="187" fontId="62" fillId="0" borderId="0" xfId="14" applyFont="1" applyAlignment="1">
      <alignment vertical="center"/>
    </xf>
    <xf numFmtId="0" fontId="23" fillId="0" borderId="37" xfId="0" applyFont="1" applyBorder="1" applyAlignment="1" applyProtection="1">
      <protection locked="0"/>
    </xf>
    <xf numFmtId="0" fontId="23" fillId="0" borderId="0" xfId="0" applyFont="1" applyAlignment="1" applyProtection="1">
      <alignment horizontal="center" vertical="center"/>
      <protection locked="0"/>
    </xf>
    <xf numFmtId="0" fontId="23" fillId="0" borderId="79" xfId="0" applyFont="1" applyBorder="1" applyAlignment="1" applyProtection="1">
      <alignment horizontal="center" vertical="center"/>
      <protection locked="0"/>
    </xf>
    <xf numFmtId="0" fontId="23" fillId="0" borderId="36" xfId="0" applyFont="1" applyBorder="1" applyAlignment="1" applyProtection="1">
      <alignment horizontal="center" vertical="center"/>
      <protection locked="0"/>
    </xf>
    <xf numFmtId="181" fontId="55" fillId="0" borderId="37" xfId="22" applyNumberFormat="1" applyFont="1" applyBorder="1" applyAlignment="1" applyProtection="1">
      <alignment horizontal="center" vertical="center" wrapText="1"/>
      <protection locked="0"/>
    </xf>
    <xf numFmtId="0" fontId="23" fillId="0" borderId="95" xfId="0" applyFont="1" applyBorder="1" applyAlignment="1" applyProtection="1">
      <protection locked="0"/>
    </xf>
    <xf numFmtId="0" fontId="23" fillId="0" borderId="95" xfId="0" applyFont="1" applyBorder="1" applyAlignment="1" applyProtection="1">
      <alignment horizontal="center" vertical="center"/>
      <protection locked="0"/>
    </xf>
    <xf numFmtId="0" fontId="23" fillId="0" borderId="73" xfId="0" applyFont="1" applyBorder="1" applyAlignment="1" applyProtection="1">
      <alignment horizontal="center" vertical="center"/>
      <protection locked="0"/>
    </xf>
    <xf numFmtId="49" fontId="122" fillId="0" borderId="56" xfId="0" applyNumberFormat="1" applyFont="1" applyBorder="1" applyAlignment="1" applyProtection="1">
      <alignment horizontal="center"/>
      <protection locked="0"/>
    </xf>
    <xf numFmtId="0" fontId="23" fillId="0" borderId="0" xfId="0" applyFont="1" applyProtection="1">
      <alignment vertical="center"/>
      <protection locked="0"/>
    </xf>
    <xf numFmtId="0" fontId="23" fillId="0" borderId="95" xfId="0" applyFont="1" applyBorder="1" applyAlignment="1" applyProtection="1">
      <alignment horizontal="right" vertical="center"/>
      <protection locked="0"/>
    </xf>
    <xf numFmtId="0" fontId="23" fillId="0" borderId="35" xfId="0" applyFont="1" applyBorder="1" applyProtection="1">
      <alignment vertical="center"/>
      <protection locked="0"/>
    </xf>
    <xf numFmtId="0" fontId="23" fillId="0" borderId="35" xfId="0" applyFont="1" applyBorder="1" applyAlignment="1" applyProtection="1">
      <alignment horizontal="center" vertical="center"/>
      <protection locked="0"/>
    </xf>
    <xf numFmtId="0" fontId="23" fillId="0" borderId="35" xfId="0" applyFont="1" applyBorder="1" applyAlignment="1" applyProtection="1">
      <protection locked="0"/>
    </xf>
    <xf numFmtId="0" fontId="23" fillId="0" borderId="100" xfId="0" applyFont="1" applyBorder="1" applyAlignment="1" applyProtection="1">
      <protection locked="0"/>
    </xf>
    <xf numFmtId="0" fontId="23" fillId="0" borderId="144" xfId="0" applyFont="1" applyBorder="1" applyAlignment="1">
      <alignment horizontal="center" vertical="center"/>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23" fillId="0" borderId="35" xfId="0" applyFont="1" applyBorder="1" applyAlignment="1">
      <alignment horizontal="center" vertical="center"/>
    </xf>
    <xf numFmtId="0" fontId="23" fillId="0" borderId="145" xfId="0" applyFont="1" applyBorder="1" applyAlignment="1" applyProtection="1">
      <protection locked="0"/>
    </xf>
    <xf numFmtId="0" fontId="0" fillId="0" borderId="102" xfId="0" applyBorder="1">
      <alignment vertical="center"/>
    </xf>
    <xf numFmtId="0" fontId="23" fillId="0" borderId="53" xfId="0" applyFont="1" applyBorder="1" applyAlignment="1" applyProtection="1">
      <alignment horizontal="center" vertical="center"/>
      <protection locked="0"/>
    </xf>
    <xf numFmtId="0" fontId="0" fillId="0" borderId="91" xfId="0" applyBorder="1">
      <alignment vertical="center"/>
    </xf>
    <xf numFmtId="0" fontId="23" fillId="0" borderId="37" xfId="0" applyFont="1" applyBorder="1" applyAlignment="1" applyProtection="1">
      <alignment horizontal="center" vertical="center"/>
      <protection locked="0"/>
    </xf>
    <xf numFmtId="0" fontId="0" fillId="0" borderId="104" xfId="0" applyBorder="1">
      <alignment vertical="center"/>
    </xf>
    <xf numFmtId="0" fontId="0" fillId="0" borderId="35" xfId="0" applyBorder="1">
      <alignment vertical="center"/>
    </xf>
    <xf numFmtId="0" fontId="23" fillId="0" borderId="56" xfId="0" applyFont="1" applyBorder="1" applyAlignment="1" applyProtection="1">
      <alignment horizontal="center" vertical="center"/>
      <protection locked="0"/>
    </xf>
    <xf numFmtId="0" fontId="0" fillId="0" borderId="141" xfId="0" applyBorder="1">
      <alignment vertical="center"/>
    </xf>
    <xf numFmtId="0" fontId="0" fillId="0" borderId="143" xfId="0" applyBorder="1">
      <alignment vertical="center"/>
    </xf>
    <xf numFmtId="0" fontId="0" fillId="0" borderId="95" xfId="0" applyBorder="1">
      <alignment vertical="center"/>
    </xf>
    <xf numFmtId="0" fontId="23" fillId="0" borderId="54" xfId="0" applyFont="1" applyBorder="1" applyAlignment="1" applyProtection="1">
      <alignment horizontal="center" vertical="center"/>
      <protection locked="0"/>
    </xf>
    <xf numFmtId="0" fontId="23" fillId="0" borderId="146" xfId="0" applyFont="1" applyBorder="1" applyAlignment="1">
      <alignment horizontal="center" vertical="center"/>
    </xf>
    <xf numFmtId="0" fontId="23" fillId="0" borderId="99" xfId="0" applyFont="1" applyBorder="1" applyAlignment="1" applyProtection="1">
      <alignment horizontal="center" vertical="center"/>
      <protection locked="0"/>
    </xf>
    <xf numFmtId="0" fontId="23" fillId="0" borderId="91" xfId="0" applyFont="1" applyBorder="1" applyAlignment="1" applyProtection="1">
      <alignment horizontal="center" vertical="center"/>
      <protection locked="0"/>
    </xf>
    <xf numFmtId="0" fontId="23" fillId="0" borderId="54" xfId="0" applyFont="1" applyBorder="1" applyAlignment="1" applyProtection="1">
      <protection locked="0"/>
    </xf>
    <xf numFmtId="0" fontId="23" fillId="0" borderId="147" xfId="0" applyFont="1" applyBorder="1" applyAlignment="1" applyProtection="1">
      <protection locked="0"/>
    </xf>
    <xf numFmtId="0" fontId="0" fillId="0" borderId="34" xfId="0" applyBorder="1">
      <alignment vertical="center"/>
    </xf>
    <xf numFmtId="0" fontId="23" fillId="0" borderId="151" xfId="0" applyFont="1" applyBorder="1" applyAlignment="1">
      <alignment horizontal="center" vertical="center"/>
    </xf>
    <xf numFmtId="0" fontId="23" fillId="0" borderId="150" xfId="0" applyFont="1" applyBorder="1" applyAlignment="1" applyProtection="1">
      <alignment horizontal="center" vertical="center"/>
      <protection locked="0"/>
    </xf>
    <xf numFmtId="0" fontId="23" fillId="0" borderId="152" xfId="0" applyFont="1" applyBorder="1" applyAlignment="1" applyProtection="1">
      <alignment horizontal="center" vertical="center"/>
      <protection locked="0"/>
    </xf>
    <xf numFmtId="0" fontId="23" fillId="0" borderId="153" xfId="0" applyFont="1" applyBorder="1" applyAlignment="1" applyProtection="1">
      <alignment horizontal="center" vertical="center"/>
      <protection locked="0"/>
    </xf>
    <xf numFmtId="0" fontId="23" fillId="0" borderId="152" xfId="0" applyFont="1" applyBorder="1" applyAlignment="1" applyProtection="1">
      <protection locked="0"/>
    </xf>
    <xf numFmtId="0" fontId="23" fillId="0" borderId="154" xfId="0" applyFont="1" applyBorder="1" applyAlignment="1" applyProtection="1">
      <protection locked="0"/>
    </xf>
    <xf numFmtId="0" fontId="0" fillId="0" borderId="155" xfId="0" applyBorder="1">
      <alignment vertical="center"/>
    </xf>
    <xf numFmtId="0" fontId="0" fillId="0" borderId="153" xfId="0" applyBorder="1">
      <alignment vertical="center"/>
    </xf>
    <xf numFmtId="3" fontId="23" fillId="0" borderId="56" xfId="0" applyNumberFormat="1" applyFont="1" applyBorder="1" applyAlignment="1">
      <alignment horizontal="center" vertical="center"/>
    </xf>
    <xf numFmtId="3" fontId="23" fillId="0" borderId="53" xfId="0" applyNumberFormat="1" applyFont="1" applyBorder="1" applyProtection="1">
      <alignment vertical="center"/>
      <protection locked="0"/>
    </xf>
    <xf numFmtId="0" fontId="23" fillId="0" borderId="156" xfId="0" applyFont="1" applyBorder="1" applyAlignment="1" applyProtection="1">
      <alignment horizontal="center" vertical="center"/>
      <protection locked="0"/>
    </xf>
    <xf numFmtId="0" fontId="23" fillId="0" borderId="157" xfId="0" applyFont="1" applyBorder="1" applyAlignment="1" applyProtection="1">
      <alignment horizontal="center" vertical="center"/>
      <protection locked="0"/>
    </xf>
    <xf numFmtId="0" fontId="23" fillId="0" borderId="157" xfId="0" applyFont="1" applyBorder="1" applyAlignment="1" applyProtection="1">
      <alignment horizontal="center"/>
      <protection locked="0"/>
    </xf>
    <xf numFmtId="0" fontId="23" fillId="0" borderId="158" xfId="0" applyFont="1" applyBorder="1" applyAlignment="1" applyProtection="1">
      <alignment horizontal="center"/>
      <protection locked="0"/>
    </xf>
    <xf numFmtId="0" fontId="23" fillId="0" borderId="159" xfId="0" applyFont="1" applyBorder="1" applyAlignment="1" applyProtection="1">
      <alignment horizontal="center"/>
      <protection locked="0"/>
    </xf>
    <xf numFmtId="0" fontId="0" fillId="0" borderId="156" xfId="0" applyBorder="1">
      <alignment vertical="center"/>
    </xf>
    <xf numFmtId="0" fontId="23" fillId="0" borderId="34" xfId="0" applyFont="1" applyBorder="1" applyAlignment="1">
      <alignment horizontal="center" vertical="center"/>
    </xf>
    <xf numFmtId="0" fontId="23" fillId="0" borderId="52" xfId="0" applyFont="1" applyBorder="1" applyAlignment="1" applyProtection="1">
      <alignment horizontal="center" vertical="center"/>
      <protection locked="0"/>
    </xf>
    <xf numFmtId="0" fontId="23" fillId="0" borderId="34" xfId="0" applyFont="1" applyBorder="1" applyAlignment="1" applyProtection="1">
      <alignment horizontal="center" vertical="center"/>
      <protection locked="0"/>
    </xf>
    <xf numFmtId="0" fontId="23" fillId="0" borderId="55" xfId="0" applyFont="1" applyBorder="1" applyAlignment="1" applyProtection="1">
      <alignment horizontal="center" vertical="center"/>
      <protection locked="0"/>
    </xf>
    <xf numFmtId="0" fontId="23" fillId="0" borderId="57" xfId="0" applyFont="1" applyBorder="1" applyAlignment="1" applyProtection="1">
      <alignment horizontal="center" vertical="center"/>
      <protection locked="0"/>
    </xf>
    <xf numFmtId="0" fontId="23" fillId="0" borderId="140" xfId="0" applyFont="1" applyBorder="1" applyAlignment="1" applyProtection="1">
      <protection locked="0"/>
    </xf>
    <xf numFmtId="0" fontId="23" fillId="0" borderId="149" xfId="0" applyFont="1" applyBorder="1" applyAlignment="1" applyProtection="1">
      <alignment horizontal="center" vertical="center"/>
      <protection locked="0"/>
    </xf>
    <xf numFmtId="3" fontId="23" fillId="0" borderId="160" xfId="0" applyNumberFormat="1" applyFont="1" applyBorder="1" applyProtection="1">
      <alignment vertical="center"/>
      <protection locked="0"/>
    </xf>
    <xf numFmtId="0" fontId="23" fillId="0" borderId="0" xfId="0" applyFont="1" applyAlignment="1" applyProtection="1">
      <alignment horizontal="right" vertical="center"/>
      <protection locked="0"/>
    </xf>
    <xf numFmtId="0" fontId="23" fillId="0" borderId="34" xfId="0" applyFont="1" applyBorder="1" applyAlignment="1" applyProtection="1">
      <protection locked="0"/>
    </xf>
    <xf numFmtId="0" fontId="23" fillId="0" borderId="161" xfId="0" applyFont="1" applyBorder="1" applyAlignment="1" applyProtection="1">
      <alignment horizontal="center" vertical="center"/>
      <protection locked="0"/>
    </xf>
    <xf numFmtId="0" fontId="23" fillId="0" borderId="149" xfId="0" applyFont="1" applyBorder="1" applyAlignment="1" applyProtection="1">
      <protection locked="0"/>
    </xf>
    <xf numFmtId="0" fontId="23" fillId="0" borderId="56" xfId="0" applyFont="1" applyBorder="1" applyAlignment="1">
      <alignment horizontal="center" vertical="center"/>
    </xf>
    <xf numFmtId="0" fontId="23" fillId="0" borderId="160" xfId="0" applyFont="1" applyBorder="1" applyProtection="1">
      <alignment vertical="center"/>
      <protection locked="0"/>
    </xf>
    <xf numFmtId="0" fontId="23" fillId="0" borderId="162" xfId="0" applyFont="1" applyBorder="1" applyAlignment="1" applyProtection="1">
      <alignment horizontal="center"/>
      <protection locked="0"/>
    </xf>
    <xf numFmtId="0" fontId="35" fillId="0" borderId="43" xfId="0" applyFont="1" applyBorder="1" applyAlignment="1" applyProtection="1">
      <alignment horizontal="right" vertical="center" wrapText="1"/>
      <protection locked="0"/>
    </xf>
    <xf numFmtId="0" fontId="36" fillId="0" borderId="43" xfId="0" applyFont="1" applyBorder="1" applyAlignment="1" applyProtection="1">
      <alignment vertical="center" wrapText="1"/>
      <protection locked="0"/>
    </xf>
    <xf numFmtId="181" fontId="125" fillId="0" borderId="83" xfId="22" applyNumberFormat="1" applyFont="1" applyBorder="1" applyAlignment="1" applyProtection="1">
      <alignment horizontal="center" vertical="center" wrapText="1"/>
      <protection locked="0"/>
    </xf>
    <xf numFmtId="181" fontId="125" fillId="0" borderId="163" xfId="22" applyNumberFormat="1" applyFont="1" applyBorder="1" applyAlignment="1" applyProtection="1">
      <alignment horizontal="center" vertical="center" wrapText="1"/>
      <protection locked="0"/>
    </xf>
    <xf numFmtId="181" fontId="125" fillId="0" borderId="60" xfId="22" applyNumberFormat="1" applyFont="1" applyBorder="1" applyAlignment="1" applyProtection="1">
      <alignment horizontal="center" vertical="center" wrapText="1"/>
      <protection locked="0"/>
    </xf>
    <xf numFmtId="181" fontId="125" fillId="0" borderId="84" xfId="22" applyNumberFormat="1" applyFont="1" applyBorder="1" applyAlignment="1" applyProtection="1">
      <alignment horizontal="center" vertical="center" wrapText="1"/>
      <protection locked="0"/>
    </xf>
    <xf numFmtId="0" fontId="35" fillId="0" borderId="50" xfId="0" applyFont="1" applyBorder="1" applyAlignment="1" applyProtection="1">
      <alignment horizontal="left" vertical="center" wrapText="1"/>
      <protection locked="0"/>
    </xf>
    <xf numFmtId="0" fontId="35" fillId="0" borderId="73" xfId="0" applyFont="1" applyBorder="1" applyAlignment="1" applyProtection="1">
      <alignment horizontal="left" vertical="center" wrapText="1"/>
      <protection locked="0"/>
    </xf>
    <xf numFmtId="0" fontId="35" fillId="0" borderId="56" xfId="0" applyFont="1" applyBorder="1">
      <alignment vertical="center"/>
    </xf>
    <xf numFmtId="0" fontId="35" fillId="0" borderId="36" xfId="0" applyFont="1" applyBorder="1" applyAlignment="1" applyProtection="1">
      <alignment horizontal="left" vertical="center" indent="1"/>
      <protection locked="0"/>
    </xf>
    <xf numFmtId="0" fontId="35" fillId="0" borderId="37" xfId="0" applyFont="1" applyBorder="1" applyAlignment="1" applyProtection="1">
      <alignment horizontal="right" vertical="center" wrapText="1"/>
      <protection locked="0"/>
    </xf>
    <xf numFmtId="0" fontId="35" fillId="0" borderId="35" xfId="0" applyFont="1" applyBorder="1" applyAlignment="1" applyProtection="1">
      <alignment horizontal="right" vertical="center" wrapText="1"/>
      <protection locked="0"/>
    </xf>
    <xf numFmtId="0" fontId="35" fillId="0" borderId="34" xfId="0" applyFont="1" applyBorder="1" applyAlignment="1" applyProtection="1">
      <alignment horizontal="right" vertical="center" wrapText="1"/>
      <protection locked="0"/>
    </xf>
    <xf numFmtId="0" fontId="35" fillId="0" borderId="36" xfId="0" applyFont="1" applyBorder="1" applyAlignment="1" applyProtection="1">
      <alignment horizontal="left" vertical="center" indent="2"/>
      <protection locked="0"/>
    </xf>
    <xf numFmtId="0" fontId="35" fillId="0" borderId="36" xfId="0" applyFont="1" applyBorder="1" applyAlignment="1" applyProtection="1">
      <alignment horizontal="left" vertical="center" indent="3"/>
      <protection locked="0"/>
    </xf>
    <xf numFmtId="0" fontId="35" fillId="0" borderId="36" xfId="0" applyFont="1" applyBorder="1" applyAlignment="1" applyProtection="1">
      <alignment horizontal="left" vertical="center" wrapText="1" indent="3"/>
      <protection locked="0"/>
    </xf>
    <xf numFmtId="0" fontId="35" fillId="0" borderId="170" xfId="0" applyFont="1" applyBorder="1" applyAlignment="1" applyProtection="1">
      <alignment horizontal="left" vertical="center" wrapText="1" indent="3"/>
      <protection locked="0"/>
    </xf>
    <xf numFmtId="0" fontId="35" fillId="0" borderId="73" xfId="0" applyFont="1" applyBorder="1" applyAlignment="1" applyProtection="1">
      <alignment horizontal="center" vertical="center"/>
      <protection locked="0"/>
    </xf>
    <xf numFmtId="0" fontId="35" fillId="0" borderId="56" xfId="0" applyFont="1" applyBorder="1" applyAlignment="1" applyProtection="1">
      <alignment horizontal="center" vertical="center"/>
      <protection locked="0"/>
    </xf>
    <xf numFmtId="0" fontId="35" fillId="0" borderId="95" xfId="0" applyFont="1" applyBorder="1" applyAlignment="1" applyProtection="1">
      <alignment horizontal="center" vertical="center"/>
      <protection locked="0"/>
    </xf>
    <xf numFmtId="0" fontId="35" fillId="0" borderId="55" xfId="0" applyFont="1" applyBorder="1" applyAlignment="1" applyProtection="1">
      <alignment horizontal="center" vertical="center"/>
      <protection locked="0"/>
    </xf>
    <xf numFmtId="0" fontId="35" fillId="0" borderId="37" xfId="0" applyFont="1" applyBorder="1" applyProtection="1">
      <alignment vertical="center"/>
      <protection locked="0"/>
    </xf>
    <xf numFmtId="0" fontId="35" fillId="0" borderId="35" xfId="0" applyFont="1" applyBorder="1" applyProtection="1">
      <alignment vertical="center"/>
      <protection locked="0"/>
    </xf>
    <xf numFmtId="0" fontId="35" fillId="0" borderId="34" xfId="0" applyFont="1" applyBorder="1" applyProtection="1">
      <alignment vertical="center"/>
      <protection locked="0"/>
    </xf>
    <xf numFmtId="0" fontId="35" fillId="0" borderId="36" xfId="0" applyFont="1" applyBorder="1" applyAlignment="1" applyProtection="1">
      <alignment horizontal="left" vertical="center" wrapText="1" indent="1"/>
      <protection locked="0"/>
    </xf>
    <xf numFmtId="0" fontId="35" fillId="0" borderId="36" xfId="0" applyFont="1" applyBorder="1" applyAlignment="1" applyProtection="1">
      <alignment horizontal="left" vertical="center" wrapText="1"/>
      <protection locked="0"/>
    </xf>
    <xf numFmtId="0" fontId="35" fillId="0" borderId="37" xfId="0" applyFont="1" applyBorder="1">
      <alignment vertical="center"/>
    </xf>
    <xf numFmtId="0" fontId="35" fillId="0" borderId="35" xfId="0" applyFont="1" applyBorder="1">
      <alignment vertical="center"/>
    </xf>
    <xf numFmtId="0" fontId="35" fillId="0" borderId="34" xfId="0" applyFont="1" applyBorder="1">
      <alignment vertical="center"/>
    </xf>
    <xf numFmtId="0" fontId="35" fillId="0" borderId="36" xfId="0" applyFont="1" applyBorder="1" applyAlignment="1" applyProtection="1">
      <alignment horizontal="left" vertical="center" wrapText="1" indent="2"/>
      <protection locked="0"/>
    </xf>
    <xf numFmtId="0" fontId="35" fillId="0" borderId="0" xfId="0" applyFont="1" applyAlignment="1" applyProtection="1">
      <alignment vertical="top"/>
      <protection locked="0"/>
    </xf>
    <xf numFmtId="0" fontId="35" fillId="0" borderId="0" xfId="0" applyFont="1" applyAlignment="1" applyProtection="1">
      <alignment horizontal="right" vertical="top"/>
      <protection locked="0"/>
    </xf>
    <xf numFmtId="0" fontId="35" fillId="0" borderId="0" xfId="0" applyFont="1" applyProtection="1">
      <alignment vertical="center"/>
      <protection locked="0"/>
    </xf>
    <xf numFmtId="0" fontId="127" fillId="0" borderId="13" xfId="5" applyFont="1" applyBorder="1" applyAlignment="1">
      <alignment horizontal="center" vertical="center"/>
    </xf>
    <xf numFmtId="0" fontId="23" fillId="0" borderId="37" xfId="0" applyFont="1" applyBorder="1" applyAlignment="1" applyProtection="1">
      <alignment horizontal="left"/>
      <protection locked="0"/>
    </xf>
    <xf numFmtId="0" fontId="36" fillId="0" borderId="0" xfId="0" applyFont="1" applyAlignment="1" applyProtection="1">
      <alignment horizontal="center"/>
      <protection locked="0"/>
    </xf>
    <xf numFmtId="0" fontId="36" fillId="0" borderId="79" xfId="0" applyFont="1" applyBorder="1" applyAlignment="1" applyProtection="1">
      <alignment horizontal="center"/>
      <protection locked="0"/>
    </xf>
    <xf numFmtId="0" fontId="44" fillId="0" borderId="37" xfId="0" applyFont="1" applyBorder="1" applyAlignment="1" applyProtection="1">
      <alignment horizontal="center"/>
      <protection locked="0"/>
    </xf>
    <xf numFmtId="0" fontId="128" fillId="0" borderId="0" xfId="0" applyFont="1">
      <alignment vertical="center"/>
    </xf>
    <xf numFmtId="49" fontId="24" fillId="0" borderId="95" xfId="0" applyNumberFormat="1" applyFont="1" applyBorder="1" applyAlignment="1" applyProtection="1">
      <alignment horizontal="center"/>
      <protection locked="0"/>
    </xf>
    <xf numFmtId="49" fontId="24" fillId="0" borderId="73" xfId="0" applyNumberFormat="1" applyFont="1" applyBorder="1" applyAlignment="1" applyProtection="1">
      <alignment horizontal="center"/>
      <protection locked="0"/>
    </xf>
    <xf numFmtId="49" fontId="122" fillId="0" borderId="37" xfId="0" applyNumberFormat="1" applyFont="1" applyBorder="1" applyAlignment="1" applyProtection="1">
      <alignment horizontal="center"/>
      <protection locked="0"/>
    </xf>
    <xf numFmtId="0" fontId="128" fillId="0" borderId="95" xfId="0" applyFont="1" applyBorder="1">
      <alignment vertical="center"/>
    </xf>
    <xf numFmtId="0" fontId="23" fillId="0" borderId="36" xfId="0" applyFont="1" applyBorder="1" applyAlignment="1" applyProtection="1">
      <protection locked="0"/>
    </xf>
    <xf numFmtId="0" fontId="23" fillId="0" borderId="171" xfId="0" applyFont="1" applyBorder="1" applyAlignment="1" applyProtection="1">
      <protection locked="0"/>
    </xf>
    <xf numFmtId="0" fontId="128" fillId="0" borderId="102" xfId="0" applyFont="1" applyBorder="1">
      <alignment vertical="center"/>
    </xf>
    <xf numFmtId="0" fontId="23" fillId="0" borderId="172" xfId="0" applyFont="1" applyBorder="1" applyAlignment="1" applyProtection="1">
      <protection locked="0"/>
    </xf>
    <xf numFmtId="0" fontId="128" fillId="0" borderId="91" xfId="0" applyFont="1" applyBorder="1">
      <alignment vertical="center"/>
    </xf>
    <xf numFmtId="0" fontId="128" fillId="0" borderId="104" xfId="0" applyFont="1" applyBorder="1">
      <alignment vertical="center"/>
    </xf>
    <xf numFmtId="0" fontId="128" fillId="0" borderId="35" xfId="0" applyFont="1" applyBorder="1">
      <alignment vertical="center"/>
    </xf>
    <xf numFmtId="0" fontId="128" fillId="0" borderId="141" xfId="0" applyFont="1" applyBorder="1">
      <alignment vertical="center"/>
    </xf>
    <xf numFmtId="0" fontId="23" fillId="0" borderId="173" xfId="0" applyFont="1" applyBorder="1" applyAlignment="1" applyProtection="1">
      <protection locked="0"/>
    </xf>
    <xf numFmtId="0" fontId="128" fillId="0" borderId="143" xfId="0" applyFont="1" applyBorder="1">
      <alignment vertical="center"/>
    </xf>
    <xf numFmtId="0" fontId="23" fillId="0" borderId="174" xfId="0" applyFont="1" applyBorder="1" applyAlignment="1" applyProtection="1">
      <protection locked="0"/>
    </xf>
    <xf numFmtId="0" fontId="128" fillId="0" borderId="155" xfId="0" applyFont="1" applyBorder="1">
      <alignment vertical="center"/>
    </xf>
    <xf numFmtId="0" fontId="128" fillId="0" borderId="153" xfId="0" applyFont="1" applyBorder="1">
      <alignment vertical="center"/>
    </xf>
    <xf numFmtId="0" fontId="23" fillId="0" borderId="176" xfId="0" applyFont="1" applyBorder="1" applyAlignment="1" applyProtection="1">
      <alignment horizontal="center" vertical="center"/>
      <protection locked="0"/>
    </xf>
    <xf numFmtId="3" fontId="23" fillId="0" borderId="177" xfId="0" applyNumberFormat="1" applyFont="1" applyBorder="1" applyAlignment="1">
      <alignment horizontal="center" vertical="center"/>
    </xf>
    <xf numFmtId="0" fontId="128" fillId="0" borderId="159" xfId="0" applyFont="1" applyBorder="1" applyAlignment="1">
      <alignment horizontal="center" vertical="center"/>
    </xf>
    <xf numFmtId="0" fontId="128" fillId="0" borderId="91" xfId="0" applyFont="1" applyBorder="1" applyAlignment="1">
      <alignment horizontal="center" vertical="center"/>
    </xf>
    <xf numFmtId="0" fontId="128" fillId="0" borderId="0" xfId="0" applyFont="1" applyAlignment="1">
      <alignment horizontal="center" vertical="center"/>
    </xf>
    <xf numFmtId="0" fontId="128" fillId="0" borderId="34" xfId="0" applyFont="1" applyBorder="1">
      <alignment vertical="center"/>
    </xf>
    <xf numFmtId="0" fontId="23" fillId="0" borderId="159" xfId="0" applyFont="1" applyBorder="1" applyAlignment="1">
      <alignment horizontal="center" vertical="center"/>
    </xf>
    <xf numFmtId="0" fontId="23" fillId="0" borderId="57" xfId="0" applyFont="1" applyBorder="1" applyAlignment="1" applyProtection="1">
      <protection locked="0"/>
    </xf>
    <xf numFmtId="0" fontId="23" fillId="0" borderId="52" xfId="0" applyFont="1" applyBorder="1" applyAlignment="1" applyProtection="1">
      <protection locked="0"/>
    </xf>
    <xf numFmtId="0" fontId="23" fillId="0" borderId="55" xfId="0" applyFont="1" applyBorder="1" applyAlignment="1" applyProtection="1">
      <protection locked="0"/>
    </xf>
    <xf numFmtId="0" fontId="23" fillId="0" borderId="160" xfId="0" applyFont="1" applyBorder="1" applyAlignment="1" applyProtection="1">
      <alignment horizontal="center" vertical="center"/>
      <protection locked="0"/>
    </xf>
    <xf numFmtId="0" fontId="128" fillId="0" borderId="156" xfId="0" applyFont="1" applyBorder="1" applyAlignment="1">
      <alignment horizontal="center" vertical="center"/>
    </xf>
    <xf numFmtId="181" fontId="125" fillId="0" borderId="83" xfId="22" applyNumberFormat="1" applyFont="1" applyFill="1" applyBorder="1" applyAlignment="1" applyProtection="1">
      <alignment horizontal="center" vertical="center" wrapText="1"/>
      <protection locked="0"/>
    </xf>
    <xf numFmtId="181" fontId="125" fillId="0" borderId="163" xfId="22" applyNumberFormat="1" applyFont="1" applyFill="1" applyBorder="1" applyAlignment="1" applyProtection="1">
      <alignment horizontal="center" vertical="center" wrapText="1"/>
      <protection locked="0"/>
    </xf>
    <xf numFmtId="181" fontId="125" fillId="0" borderId="60" xfId="22" applyNumberFormat="1" applyFont="1" applyFill="1" applyBorder="1" applyAlignment="1" applyProtection="1">
      <alignment horizontal="center" vertical="center" wrapText="1"/>
      <protection locked="0"/>
    </xf>
    <xf numFmtId="181" fontId="125" fillId="0" borderId="84" xfId="22" applyNumberFormat="1" applyFont="1" applyFill="1" applyBorder="1" applyAlignment="1" applyProtection="1">
      <alignment horizontal="center" vertical="center" wrapText="1"/>
      <protection locked="0"/>
    </xf>
    <xf numFmtId="0" fontId="35" fillId="0" borderId="99" xfId="0" applyFont="1" applyBorder="1" applyAlignment="1" applyProtection="1">
      <alignment horizontal="left" vertical="center" wrapText="1"/>
      <protection locked="0"/>
    </xf>
    <xf numFmtId="0" fontId="35" fillId="0" borderId="54" xfId="0" applyFont="1" applyBorder="1" applyProtection="1">
      <alignment vertical="center"/>
      <protection locked="0"/>
    </xf>
    <xf numFmtId="0" fontId="35" fillId="0" borderId="91" xfId="0" applyFont="1" applyBorder="1" applyProtection="1">
      <alignment vertical="center"/>
      <protection locked="0"/>
    </xf>
    <xf numFmtId="0" fontId="35" fillId="0" borderId="57" xfId="0" applyFont="1" applyBorder="1" applyProtection="1">
      <alignment vertical="center"/>
      <protection locked="0"/>
    </xf>
    <xf numFmtId="0" fontId="35" fillId="0" borderId="75" xfId="0" applyFont="1" applyBorder="1" applyAlignment="1" applyProtection="1">
      <alignment horizontal="left" vertical="center" wrapText="1"/>
      <protection locked="0"/>
    </xf>
    <xf numFmtId="0" fontId="35" fillId="0" borderId="78" xfId="0" applyFont="1" applyBorder="1" applyProtection="1">
      <alignment vertical="center"/>
      <protection locked="0"/>
    </xf>
    <xf numFmtId="0" fontId="35" fillId="0" borderId="75" xfId="0" applyFont="1" applyBorder="1" applyProtection="1">
      <alignment vertical="center"/>
      <protection locked="0"/>
    </xf>
    <xf numFmtId="0" fontId="35" fillId="0" borderId="44" xfId="0" applyFont="1" applyBorder="1" applyProtection="1">
      <alignment vertical="center"/>
      <protection locked="0"/>
    </xf>
    <xf numFmtId="192" fontId="10" fillId="0" borderId="178" xfId="23" applyFont="1" applyBorder="1" applyAlignment="1">
      <alignment horizontal="center"/>
    </xf>
    <xf numFmtId="192" fontId="10" fillId="0" borderId="16" xfId="23" applyFont="1" applyBorder="1"/>
    <xf numFmtId="192" fontId="10" fillId="0" borderId="1" xfId="23" applyFont="1" applyBorder="1" applyAlignment="1">
      <alignment horizontal="center"/>
    </xf>
    <xf numFmtId="192" fontId="10" fillId="0" borderId="13" xfId="23" applyFont="1" applyBorder="1" applyAlignment="1">
      <alignment horizontal="center"/>
    </xf>
    <xf numFmtId="192" fontId="10" fillId="0" borderId="17" xfId="23" applyFont="1" applyBorder="1" applyAlignment="1">
      <alignment horizontal="left"/>
    </xf>
    <xf numFmtId="192" fontId="10" fillId="0" borderId="17" xfId="23" applyFont="1" applyBorder="1"/>
    <xf numFmtId="192" fontId="10" fillId="0" borderId="12" xfId="23" applyFont="1" applyBorder="1"/>
    <xf numFmtId="192" fontId="10" fillId="0" borderId="0" xfId="23" applyFont="1"/>
    <xf numFmtId="192" fontId="10" fillId="0" borderId="11" xfId="23" applyFont="1" applyBorder="1"/>
    <xf numFmtId="192" fontId="10" fillId="0" borderId="0" xfId="23" applyFont="1" applyAlignment="1">
      <alignment horizontal="left"/>
    </xf>
    <xf numFmtId="192" fontId="10" fillId="0" borderId="11" xfId="23" applyFont="1" applyBorder="1" applyAlignment="1">
      <alignment horizontal="left"/>
    </xf>
    <xf numFmtId="192" fontId="10" fillId="0" borderId="179" xfId="23" applyFont="1" applyBorder="1" applyAlignment="1">
      <alignment horizontal="center"/>
    </xf>
    <xf numFmtId="192" fontId="10" fillId="0" borderId="180" xfId="23" applyFont="1" applyBorder="1" applyAlignment="1">
      <alignment horizontal="center" vertical="center"/>
    </xf>
    <xf numFmtId="192" fontId="10" fillId="0" borderId="15" xfId="23" applyFont="1" applyBorder="1"/>
    <xf numFmtId="192" fontId="10" fillId="0" borderId="181" xfId="23" applyFont="1" applyBorder="1" applyAlignment="1">
      <alignment horizontal="center" vertical="center"/>
    </xf>
    <xf numFmtId="192" fontId="10" fillId="0" borderId="132" xfId="23" applyFont="1" applyBorder="1" applyAlignment="1">
      <alignment horizontal="center" vertical="center"/>
    </xf>
    <xf numFmtId="192" fontId="10" fillId="0" borderId="182" xfId="23" applyFont="1" applyBorder="1" applyAlignment="1">
      <alignment horizontal="center" vertical="center"/>
    </xf>
    <xf numFmtId="192" fontId="10" fillId="0" borderId="119" xfId="23" applyFont="1" applyBorder="1" applyAlignment="1">
      <alignment horizontal="right"/>
    </xf>
    <xf numFmtId="192" fontId="130" fillId="0" borderId="183" xfId="23" applyFont="1" applyBorder="1" applyAlignment="1">
      <alignment horizontal="right"/>
    </xf>
    <xf numFmtId="192" fontId="130" fillId="0" borderId="16" xfId="23" applyFont="1" applyBorder="1" applyAlignment="1">
      <alignment horizontal="right"/>
    </xf>
    <xf numFmtId="192" fontId="131" fillId="0" borderId="16" xfId="23" applyFont="1" applyBorder="1"/>
    <xf numFmtId="192" fontId="10" fillId="0" borderId="18" xfId="23" applyFont="1" applyBorder="1" applyAlignment="1">
      <alignment vertical="center"/>
    </xf>
    <xf numFmtId="192" fontId="10" fillId="0" borderId="184" xfId="23" applyFont="1" applyBorder="1" applyAlignment="1">
      <alignment vertical="center"/>
    </xf>
    <xf numFmtId="192" fontId="10" fillId="0" borderId="0" xfId="23" applyFont="1" applyAlignment="1">
      <alignment vertical="center"/>
    </xf>
    <xf numFmtId="192" fontId="10" fillId="0" borderId="182" xfId="23" applyFont="1" applyBorder="1" applyAlignment="1">
      <alignment horizontal="center"/>
    </xf>
    <xf numFmtId="192" fontId="10" fillId="0" borderId="184" xfId="23" applyFont="1" applyBorder="1" applyAlignment="1">
      <alignment horizontal="right"/>
    </xf>
    <xf numFmtId="192" fontId="10" fillId="0" borderId="0" xfId="23" applyFont="1" applyAlignment="1">
      <alignment horizontal="right"/>
    </xf>
    <xf numFmtId="193" fontId="10" fillId="0" borderId="18" xfId="1" applyNumberFormat="1" applyFont="1" applyBorder="1">
      <alignment vertical="center"/>
    </xf>
    <xf numFmtId="193" fontId="10" fillId="0" borderId="184" xfId="1" applyNumberFormat="1" applyFont="1" applyBorder="1">
      <alignment vertical="center"/>
    </xf>
    <xf numFmtId="193" fontId="10" fillId="0" borderId="0" xfId="1" applyNumberFormat="1" applyFont="1">
      <alignment vertical="center"/>
    </xf>
    <xf numFmtId="0" fontId="132" fillId="0" borderId="0" xfId="1" applyNumberFormat="1" applyFont="1" applyAlignment="1">
      <alignment vertical="center" wrapText="1"/>
    </xf>
    <xf numFmtId="192" fontId="10" fillId="0" borderId="185" xfId="23" applyFont="1" applyBorder="1" applyAlignment="1">
      <alignment horizontal="center" vertical="center"/>
    </xf>
    <xf numFmtId="193" fontId="10" fillId="0" borderId="132" xfId="1" applyNumberFormat="1" applyFont="1" applyBorder="1">
      <alignment vertical="center"/>
    </xf>
    <xf numFmtId="193" fontId="10" fillId="0" borderId="186" xfId="1" applyNumberFormat="1" applyFont="1" applyBorder="1">
      <alignment vertical="center"/>
    </xf>
    <xf numFmtId="193" fontId="10" fillId="0" borderId="17" xfId="1" applyNumberFormat="1" applyFont="1" applyBorder="1">
      <alignment vertical="center"/>
    </xf>
    <xf numFmtId="0" fontId="132" fillId="0" borderId="17" xfId="1" applyNumberFormat="1" applyFont="1" applyBorder="1" applyAlignment="1">
      <alignment vertical="center" wrapText="1"/>
    </xf>
    <xf numFmtId="192" fontId="10" fillId="0" borderId="14" xfId="23" applyFont="1" applyBorder="1"/>
    <xf numFmtId="0" fontId="0" fillId="0" borderId="43" xfId="0" applyBorder="1" applyAlignment="1"/>
    <xf numFmtId="192" fontId="10" fillId="0" borderId="4" xfId="23" applyFont="1" applyBorder="1" applyAlignment="1">
      <alignment horizontal="center" vertical="center"/>
    </xf>
    <xf numFmtId="0" fontId="10" fillId="0" borderId="124" xfId="1" applyNumberFormat="1" applyFont="1" applyBorder="1" applyAlignment="1">
      <alignment horizontal="center" vertical="center" wrapText="1"/>
    </xf>
    <xf numFmtId="192" fontId="12" fillId="0" borderId="124" xfId="23" applyFont="1" applyBorder="1" applyAlignment="1">
      <alignment horizontal="center" vertical="center" wrapText="1"/>
    </xf>
    <xf numFmtId="192" fontId="130" fillId="0" borderId="183" xfId="23" applyFont="1" applyBorder="1" applyAlignment="1">
      <alignment horizontal="center"/>
    </xf>
    <xf numFmtId="192" fontId="130" fillId="0" borderId="16" xfId="23" applyFont="1" applyBorder="1" applyAlignment="1">
      <alignment horizontal="center"/>
    </xf>
    <xf numFmtId="192" fontId="131" fillId="0" borderId="16" xfId="23" applyFont="1" applyBorder="1" applyAlignment="1">
      <alignment horizontal="center"/>
    </xf>
    <xf numFmtId="0" fontId="130" fillId="0" borderId="16" xfId="0" applyFont="1" applyBorder="1" applyAlignment="1">
      <alignment horizontal="center" wrapText="1"/>
    </xf>
    <xf numFmtId="0" fontId="10" fillId="0" borderId="0" xfId="0" applyFont="1" applyAlignment="1">
      <alignment wrapText="1"/>
    </xf>
    <xf numFmtId="192" fontId="10" fillId="0" borderId="185" xfId="23" applyFont="1" applyBorder="1" applyAlignment="1">
      <alignment horizontal="center"/>
    </xf>
    <xf numFmtId="192" fontId="10" fillId="0" borderId="181" xfId="23" applyFont="1" applyBorder="1" applyAlignment="1">
      <alignment horizontal="left"/>
    </xf>
    <xf numFmtId="192" fontId="10" fillId="0" borderId="186" xfId="23" applyFont="1" applyBorder="1" applyAlignment="1">
      <alignment horizontal="left"/>
    </xf>
    <xf numFmtId="192" fontId="10" fillId="0" borderId="0" xfId="24" applyFont="1"/>
    <xf numFmtId="192" fontId="10" fillId="0" borderId="0" xfId="24" applyFont="1" applyAlignment="1">
      <alignment horizontal="left"/>
    </xf>
    <xf numFmtId="0" fontId="43" fillId="0" borderId="15" xfId="5" applyFont="1" applyBorder="1" applyAlignment="1">
      <alignment horizontal="center" vertical="center"/>
    </xf>
    <xf numFmtId="0" fontId="41" fillId="0" borderId="0" xfId="0" applyFont="1" applyAlignment="1">
      <alignment horizontal="left" vertical="center"/>
    </xf>
    <xf numFmtId="0" fontId="43" fillId="0" borderId="0" xfId="5" applyFont="1" applyAlignment="1">
      <alignment horizontal="center" vertical="center"/>
    </xf>
    <xf numFmtId="0" fontId="23" fillId="0" borderId="187" xfId="25" applyFont="1" applyBorder="1" applyAlignment="1" applyProtection="1">
      <alignment horizontal="right" vertical="center"/>
      <protection locked="0"/>
    </xf>
    <xf numFmtId="0" fontId="23" fillId="0" borderId="0" xfId="25" applyFont="1" applyAlignment="1" applyProtection="1">
      <alignment horizontal="right" vertical="center"/>
      <protection locked="0"/>
    </xf>
    <xf numFmtId="0" fontId="23" fillId="0" borderId="188" xfId="25" applyFont="1" applyBorder="1" applyAlignment="1" applyProtection="1">
      <alignment horizontal="right" vertical="center"/>
      <protection locked="0"/>
    </xf>
    <xf numFmtId="0" fontId="8" fillId="0" borderId="78" xfId="0" applyFont="1" applyBorder="1" applyAlignment="1" applyProtection="1">
      <alignment horizontal="center" vertical="center"/>
      <protection locked="0"/>
    </xf>
    <xf numFmtId="0" fontId="43" fillId="0" borderId="33" xfId="5" applyFont="1" applyBorder="1" applyAlignment="1">
      <alignment horizontal="center" vertical="center"/>
    </xf>
    <xf numFmtId="0" fontId="35" fillId="0" borderId="56" xfId="0" applyFont="1" applyBorder="1" applyAlignment="1">
      <alignment horizontal="distributed"/>
    </xf>
    <xf numFmtId="0" fontId="35" fillId="0" borderId="55" xfId="0" applyFont="1" applyBorder="1" applyAlignment="1"/>
    <xf numFmtId="0" fontId="0" fillId="0" borderId="95" xfId="0" applyBorder="1" applyAlignment="1"/>
    <xf numFmtId="0" fontId="63" fillId="0" borderId="91" xfId="0" applyFont="1" applyBorder="1" applyAlignment="1">
      <alignment horizontal="centerContinuous" vertical="center"/>
    </xf>
    <xf numFmtId="0" fontId="63" fillId="0" borderId="0" xfId="0" applyFont="1" applyAlignment="1">
      <alignment horizontal="centerContinuous" vertical="center"/>
    </xf>
    <xf numFmtId="0" fontId="133" fillId="0" borderId="0" xfId="0" applyFont="1" applyAlignment="1">
      <alignment horizontal="centerContinuous" vertical="center"/>
    </xf>
    <xf numFmtId="0" fontId="133" fillId="0" borderId="0" xfId="0" applyFont="1" applyAlignment="1"/>
    <xf numFmtId="0" fontId="41" fillId="0" borderId="43" xfId="0" applyFont="1" applyBorder="1" applyAlignment="1">
      <alignment horizontal="left"/>
    </xf>
    <xf numFmtId="0" fontId="0" fillId="0" borderId="43" xfId="0" applyBorder="1" applyAlignment="1">
      <alignment horizontal="centerContinuous"/>
    </xf>
    <xf numFmtId="0" fontId="0" fillId="0" borderId="0" xfId="0" applyAlignment="1">
      <alignment horizontal="centerContinuous"/>
    </xf>
    <xf numFmtId="0" fontId="41" fillId="0" borderId="43" xfId="0" applyFont="1" applyBorder="1" applyAlignment="1">
      <alignment horizontal="centerContinuous"/>
    </xf>
    <xf numFmtId="0" fontId="0" fillId="0" borderId="0" xfId="0" applyAlignment="1">
      <alignment horizontal="left"/>
    </xf>
    <xf numFmtId="0" fontId="35" fillId="0" borderId="43" xfId="26" applyFont="1" applyBorder="1" applyAlignment="1">
      <alignment horizontal="right"/>
    </xf>
    <xf numFmtId="0" fontId="35" fillId="0" borderId="189" xfId="0" applyFont="1" applyBorder="1" applyAlignment="1">
      <alignment horizontal="centerContinuous" vertical="center"/>
    </xf>
    <xf numFmtId="0" fontId="35" fillId="0" borderId="50" xfId="0" applyFont="1" applyBorder="1" applyAlignment="1">
      <alignment horizontal="centerContinuous" vertical="center"/>
    </xf>
    <xf numFmtId="0" fontId="35" fillId="0" borderId="65" xfId="0" applyFont="1" applyBorder="1" applyAlignment="1">
      <alignment horizontal="centerContinuous" vertical="center"/>
    </xf>
    <xf numFmtId="0" fontId="35" fillId="0" borderId="190" xfId="0" applyFont="1" applyBorder="1" applyAlignment="1">
      <alignment horizontal="centerContinuous" vertical="center"/>
    </xf>
    <xf numFmtId="0" fontId="35" fillId="0" borderId="37" xfId="0" applyFont="1" applyBorder="1" applyAlignment="1">
      <alignment horizontal="centerContinuous" vertical="center"/>
    </xf>
    <xf numFmtId="0" fontId="87" fillId="0" borderId="37" xfId="0" applyFont="1" applyBorder="1" applyAlignment="1">
      <alignment horizontal="centerContinuous" vertical="center"/>
    </xf>
    <xf numFmtId="0" fontId="35" fillId="0" borderId="54" xfId="0" applyFont="1" applyBorder="1" applyAlignment="1">
      <alignment horizontal="center" vertical="center"/>
    </xf>
    <xf numFmtId="0" fontId="35" fillId="0" borderId="99" xfId="0" applyFont="1" applyBorder="1" applyAlignment="1">
      <alignment horizontal="center" vertical="center" wrapText="1"/>
    </xf>
    <xf numFmtId="0" fontId="87" fillId="0" borderId="54" xfId="0" applyFont="1" applyBorder="1" applyAlignment="1">
      <alignment horizontal="center" vertical="center"/>
    </xf>
    <xf numFmtId="0" fontId="87" fillId="0" borderId="99" xfId="0" applyFont="1" applyBorder="1" applyAlignment="1">
      <alignment horizontal="center" vertical="center" wrapText="1"/>
    </xf>
    <xf numFmtId="0" fontId="87" fillId="0" borderId="54" xfId="0" applyFont="1" applyBorder="1" applyAlignment="1">
      <alignment horizontal="center" vertical="center" wrapText="1"/>
    </xf>
    <xf numFmtId="0" fontId="87" fillId="0" borderId="57" xfId="0" applyFont="1" applyBorder="1" applyAlignment="1">
      <alignment horizontal="center" vertical="center" wrapText="1"/>
    </xf>
    <xf numFmtId="0" fontId="87" fillId="0" borderId="102" xfId="0" applyFont="1" applyBorder="1" applyAlignment="1">
      <alignment horizontal="center" vertical="center"/>
    </xf>
    <xf numFmtId="0" fontId="41" fillId="0" borderId="95" xfId="0" applyFont="1" applyBorder="1" applyAlignment="1">
      <alignment horizontal="center" vertical="center"/>
    </xf>
    <xf numFmtId="49" fontId="0" fillId="0" borderId="37" xfId="0" applyNumberFormat="1" applyBorder="1" applyAlignment="1"/>
    <xf numFmtId="0" fontId="35" fillId="0" borderId="95" xfId="0" applyFont="1" applyBorder="1" applyAlignment="1">
      <alignment horizontal="center" vertical="center"/>
    </xf>
    <xf numFmtId="0" fontId="35" fillId="0" borderId="0" xfId="0" applyFont="1" applyAlignment="1">
      <alignment wrapText="1"/>
    </xf>
    <xf numFmtId="0" fontId="35" fillId="0" borderId="0" xfId="0" applyFont="1" applyAlignment="1">
      <alignment vertical="center" wrapText="1"/>
    </xf>
    <xf numFmtId="0" fontId="10" fillId="0" borderId="114" xfId="15" applyNumberFormat="1" applyFont="1" applyBorder="1" applyAlignment="1">
      <alignment horizontal="justify"/>
    </xf>
    <xf numFmtId="194" fontId="10" fillId="0" borderId="184" xfId="15" applyNumberFormat="1" applyFont="1" applyBorder="1" applyAlignment="1">
      <alignment vertical="center"/>
    </xf>
    <xf numFmtId="0" fontId="10" fillId="0" borderId="0" xfId="0" applyFont="1" applyAlignment="1">
      <alignment horizontal="justify" wrapText="1"/>
    </xf>
    <xf numFmtId="37" fontId="10" fillId="0" borderId="114" xfId="15" applyFont="1" applyBorder="1" applyAlignment="1">
      <alignment horizontal="center" vertical="center"/>
    </xf>
    <xf numFmtId="0" fontId="10" fillId="0" borderId="6" xfId="15" applyNumberFormat="1" applyFont="1" applyBorder="1" applyAlignment="1">
      <alignment horizontal="justify"/>
    </xf>
    <xf numFmtId="0" fontId="10" fillId="0" borderId="0" xfId="16" applyFont="1" applyAlignment="1">
      <alignment horizontal="left" vertical="center"/>
    </xf>
    <xf numFmtId="0" fontId="10" fillId="0" borderId="184" xfId="0" applyFont="1" applyBorder="1" applyAlignment="1">
      <alignment horizontal="justify" wrapText="1"/>
    </xf>
    <xf numFmtId="37" fontId="104" fillId="0" borderId="114" xfId="15" applyFont="1" applyBorder="1" applyAlignment="1">
      <alignment horizontal="center" vertical="center"/>
    </xf>
    <xf numFmtId="0" fontId="10" fillId="0" borderId="121" xfId="0" applyFont="1" applyBorder="1" applyAlignment="1">
      <alignment horizontal="center" vertical="center" wrapText="1"/>
    </xf>
    <xf numFmtId="0" fontId="10" fillId="0" borderId="114" xfId="0" applyFont="1" applyBorder="1" applyAlignment="1">
      <alignment horizontal="center" vertical="center" wrapText="1"/>
    </xf>
    <xf numFmtId="0" fontId="10" fillId="0" borderId="137" xfId="0" applyFont="1" applyBorder="1" applyAlignment="1">
      <alignment horizontal="center" vertical="center" wrapText="1"/>
    </xf>
    <xf numFmtId="0" fontId="104" fillId="0" borderId="0" xfId="0" applyFont="1" applyAlignment="1">
      <alignment horizontal="center" vertical="center"/>
    </xf>
    <xf numFmtId="0" fontId="104" fillId="0" borderId="121" xfId="0" applyFont="1" applyBorder="1" applyAlignment="1">
      <alignment horizontal="center" vertical="center"/>
    </xf>
    <xf numFmtId="0" fontId="9" fillId="0" borderId="116" xfId="0" applyFont="1" applyBorder="1" applyAlignment="1">
      <alignment horizontal="center" vertical="center" wrapText="1"/>
    </xf>
    <xf numFmtId="0" fontId="10" fillId="0" borderId="114" xfId="0" applyFont="1" applyBorder="1" applyAlignment="1">
      <alignment vertical="center" wrapText="1"/>
    </xf>
    <xf numFmtId="0" fontId="10" fillId="0" borderId="131" xfId="0" applyFont="1" applyBorder="1" applyAlignment="1">
      <alignment horizontal="center" vertical="center" wrapText="1"/>
    </xf>
    <xf numFmtId="195" fontId="105" fillId="0" borderId="116" xfId="0" applyNumberFormat="1" applyFont="1" applyBorder="1" applyAlignment="1">
      <alignment horizontal="right" wrapText="1"/>
    </xf>
    <xf numFmtId="196" fontId="105" fillId="0" borderId="114" xfId="0" applyNumberFormat="1" applyFont="1" applyBorder="1" applyAlignment="1">
      <alignment horizontal="right" wrapText="1"/>
    </xf>
    <xf numFmtId="195" fontId="105" fillId="0" borderId="114" xfId="0" applyNumberFormat="1" applyFont="1" applyBorder="1" applyAlignment="1">
      <alignment horizontal="right" wrapText="1"/>
    </xf>
    <xf numFmtId="195" fontId="105" fillId="0" borderId="137" xfId="0" applyNumberFormat="1" applyFont="1" applyBorder="1" applyAlignment="1">
      <alignment horizontal="right"/>
    </xf>
    <xf numFmtId="0" fontId="104" fillId="0" borderId="114" xfId="0" applyFont="1" applyBorder="1" applyAlignment="1">
      <alignment horizontal="center" wrapText="1"/>
    </xf>
    <xf numFmtId="0" fontId="0" fillId="0" borderId="137" xfId="0" applyBorder="1" applyAlignment="1">
      <alignment horizontal="center" vertical="center"/>
    </xf>
    <xf numFmtId="0" fontId="14" fillId="0" borderId="114" xfId="0" applyFont="1" applyBorder="1" applyAlignment="1">
      <alignment horizontal="justify" wrapText="1"/>
    </xf>
    <xf numFmtId="0" fontId="118" fillId="0" borderId="114" xfId="0" applyFont="1" applyBorder="1" applyAlignment="1">
      <alignment horizontal="center" wrapText="1"/>
    </xf>
    <xf numFmtId="0" fontId="0" fillId="0" borderId="137" xfId="0" applyBorder="1">
      <alignment vertical="center"/>
    </xf>
    <xf numFmtId="37" fontId="10" fillId="0" borderId="121" xfId="15" applyFont="1" applyBorder="1" applyAlignment="1">
      <alignment horizontal="center" vertical="center"/>
    </xf>
    <xf numFmtId="37" fontId="10" fillId="0" borderId="191" xfId="15" applyFont="1" applyBorder="1" applyAlignment="1">
      <alignment vertical="center"/>
    </xf>
    <xf numFmtId="37" fontId="10" fillId="0" borderId="191" xfId="15" applyFont="1" applyBorder="1"/>
    <xf numFmtId="37" fontId="10" fillId="0" borderId="191" xfId="15" applyFont="1" applyBorder="1" applyAlignment="1">
      <alignment horizontal="right" vertical="center"/>
    </xf>
    <xf numFmtId="37" fontId="10" fillId="0" borderId="191" xfId="15" applyFont="1" applyBorder="1" applyAlignment="1">
      <alignment horizontal="right"/>
    </xf>
    <xf numFmtId="37" fontId="10" fillId="0" borderId="0" xfId="15" applyFont="1"/>
    <xf numFmtId="37" fontId="10" fillId="0" borderId="0" xfId="15" applyFont="1" applyAlignment="1">
      <alignment horizontal="center" vertical="center"/>
    </xf>
    <xf numFmtId="37" fontId="10" fillId="0" borderId="0" xfId="15" applyFont="1" applyAlignment="1">
      <alignment vertical="center"/>
    </xf>
    <xf numFmtId="37" fontId="10" fillId="0" borderId="0" xfId="15" applyFont="1" applyAlignment="1">
      <alignment horizontal="right" vertical="center"/>
    </xf>
    <xf numFmtId="37" fontId="10" fillId="0" borderId="0" xfId="15" applyFont="1" applyAlignment="1">
      <alignment horizontal="right"/>
    </xf>
    <xf numFmtId="37" fontId="10" fillId="0" borderId="0" xfId="15" applyFont="1" applyAlignment="1">
      <alignment horizontal="left" vertical="center"/>
    </xf>
    <xf numFmtId="0" fontId="10" fillId="0" borderId="0" xfId="17" applyFont="1" applyAlignment="1">
      <alignment horizontal="left" vertical="center"/>
    </xf>
    <xf numFmtId="0" fontId="0" fillId="0" borderId="0" xfId="0" applyAlignment="1">
      <alignment wrapText="1"/>
    </xf>
    <xf numFmtId="0" fontId="10" fillId="0" borderId="0" xfId="0" applyFont="1" applyAlignment="1">
      <alignment horizontal="center" vertical="center" wrapText="1"/>
    </xf>
    <xf numFmtId="0" fontId="10" fillId="0" borderId="116" xfId="0" applyFont="1" applyBorder="1" applyAlignment="1">
      <alignment horizontal="center" vertical="center" wrapText="1"/>
    </xf>
    <xf numFmtId="195" fontId="10" fillId="0" borderId="131" xfId="0" applyNumberFormat="1" applyFont="1" applyBorder="1" applyAlignment="1">
      <alignment horizontal="right" wrapText="1"/>
    </xf>
    <xf numFmtId="0" fontId="104" fillId="0" borderId="137" xfId="0" applyFont="1" applyBorder="1" applyAlignment="1">
      <alignment horizontal="center" wrapText="1"/>
    </xf>
    <xf numFmtId="0" fontId="118" fillId="0" borderId="137" xfId="0" applyFont="1" applyBorder="1" applyAlignment="1">
      <alignment horizontal="center" wrapText="1"/>
    </xf>
    <xf numFmtId="0" fontId="10" fillId="0" borderId="0" xfId="27" applyFont="1" applyAlignment="1">
      <alignment horizontal="left"/>
    </xf>
    <xf numFmtId="194" fontId="10" fillId="0" borderId="0" xfId="15" applyNumberFormat="1" applyFont="1" applyAlignment="1">
      <alignment vertical="center"/>
    </xf>
    <xf numFmtId="0" fontId="76" fillId="0" borderId="113" xfId="0" applyFont="1" applyBorder="1" applyAlignment="1">
      <alignment wrapText="1"/>
    </xf>
    <xf numFmtId="0" fontId="10" fillId="0" borderId="0" xfId="0" applyFont="1" applyAlignment="1">
      <alignment horizontal="center" wrapText="1"/>
    </xf>
    <xf numFmtId="0" fontId="10" fillId="0" borderId="131" xfId="0" applyFont="1" applyBorder="1" applyAlignment="1">
      <alignment horizontal="left" vertical="center" wrapText="1"/>
    </xf>
    <xf numFmtId="195" fontId="10" fillId="0" borderId="131" xfId="0" applyNumberFormat="1" applyFont="1" applyBorder="1" applyAlignment="1">
      <alignment horizontal="right"/>
    </xf>
    <xf numFmtId="195" fontId="10" fillId="0" borderId="116" xfId="0" applyNumberFormat="1" applyFont="1" applyBorder="1" applyAlignment="1">
      <alignment horizontal="right" wrapText="1"/>
    </xf>
    <xf numFmtId="195" fontId="14" fillId="0" borderId="116" xfId="0" applyNumberFormat="1" applyFont="1" applyBorder="1" applyAlignment="1">
      <alignment horizontal="right" wrapText="1"/>
    </xf>
    <xf numFmtId="195" fontId="14" fillId="0" borderId="117" xfId="0" applyNumberFormat="1" applyFont="1" applyBorder="1" applyAlignment="1">
      <alignment horizontal="right" wrapText="1"/>
    </xf>
    <xf numFmtId="0" fontId="10" fillId="0" borderId="121" xfId="0" applyFont="1" applyBorder="1" applyAlignment="1">
      <alignment horizontal="center" vertical="center"/>
    </xf>
    <xf numFmtId="37" fontId="10" fillId="0" borderId="191" xfId="15" applyFont="1" applyBorder="1" applyAlignment="1">
      <alignment horizontal="center" vertical="center"/>
    </xf>
    <xf numFmtId="0" fontId="10" fillId="0" borderId="0" xfId="0" applyFont="1" applyAlignment="1">
      <alignment horizontal="justify" vertical="center" wrapText="1"/>
    </xf>
    <xf numFmtId="0" fontId="10" fillId="0" borderId="184" xfId="0" applyFont="1" applyBorder="1" applyAlignment="1">
      <alignment horizontal="justify" vertical="center" wrapText="1"/>
    </xf>
    <xf numFmtId="195" fontId="104" fillId="0" borderId="116" xfId="0" applyNumberFormat="1" applyFont="1" applyBorder="1" applyAlignment="1">
      <alignment horizontal="right" wrapText="1"/>
    </xf>
    <xf numFmtId="195" fontId="104" fillId="0" borderId="117" xfId="0" applyNumberFormat="1" applyFont="1" applyBorder="1" applyAlignment="1">
      <alignment horizontal="right" wrapText="1"/>
    </xf>
    <xf numFmtId="195" fontId="118" fillId="0" borderId="137" xfId="0" applyNumberFormat="1" applyFont="1" applyBorder="1" applyAlignment="1">
      <alignment horizontal="right" wrapText="1"/>
    </xf>
    <xf numFmtId="0" fontId="10" fillId="0" borderId="0" xfId="27" applyFont="1"/>
    <xf numFmtId="0" fontId="10" fillId="0" borderId="0" xfId="27" applyFont="1" applyAlignment="1">
      <alignment horizontal="justify" wrapText="1"/>
    </xf>
    <xf numFmtId="37" fontId="10" fillId="0" borderId="18" xfId="15" applyFont="1" applyBorder="1" applyAlignment="1">
      <alignment horizontal="center" vertical="center"/>
    </xf>
    <xf numFmtId="0" fontId="10" fillId="0" borderId="0" xfId="28" applyFont="1">
      <alignment vertical="center"/>
    </xf>
    <xf numFmtId="0" fontId="10" fillId="0" borderId="184" xfId="27" applyFont="1" applyBorder="1" applyAlignment="1">
      <alignment horizontal="justify"/>
    </xf>
    <xf numFmtId="0" fontId="10" fillId="0" borderId="0" xfId="27" applyFont="1" applyAlignment="1">
      <alignment horizontal="justify"/>
    </xf>
    <xf numFmtId="37" fontId="104" fillId="0" borderId="118" xfId="15" applyFont="1" applyBorder="1" applyAlignment="1">
      <alignment horizontal="center" vertical="center"/>
    </xf>
    <xf numFmtId="37" fontId="10" fillId="0" borderId="131" xfId="15" applyFont="1" applyBorder="1" applyAlignment="1">
      <alignment horizontal="center" vertical="center"/>
    </xf>
    <xf numFmtId="0" fontId="10" fillId="0" borderId="114" xfId="27" applyFont="1" applyBorder="1" applyAlignment="1">
      <alignment horizontal="center" vertical="center" wrapText="1"/>
    </xf>
    <xf numFmtId="0" fontId="10" fillId="0" borderId="114" xfId="28" applyFont="1" applyBorder="1" applyAlignment="1">
      <alignment horizontal="center" vertical="center" wrapText="1"/>
    </xf>
    <xf numFmtId="0" fontId="107" fillId="0" borderId="137" xfId="27" applyFont="1" applyBorder="1" applyAlignment="1">
      <alignment horizontal="center" vertical="center" wrapText="1"/>
    </xf>
    <xf numFmtId="0" fontId="10" fillId="0" borderId="0" xfId="28" applyFont="1" applyAlignment="1">
      <alignment vertical="center" wrapText="1"/>
    </xf>
    <xf numFmtId="0" fontId="10" fillId="0" borderId="137" xfId="27" applyFont="1" applyBorder="1" applyAlignment="1">
      <alignment horizontal="center" vertical="center" wrapText="1"/>
    </xf>
    <xf numFmtId="0" fontId="10" fillId="0" borderId="116" xfId="28" applyFont="1" applyBorder="1" applyAlignment="1">
      <alignment horizontal="center" vertical="center" wrapText="1"/>
    </xf>
    <xf numFmtId="195" fontId="10" fillId="0" borderId="116" xfId="27" applyNumberFormat="1" applyFont="1" applyBorder="1" applyAlignment="1">
      <alignment horizontal="right" wrapText="1"/>
    </xf>
    <xf numFmtId="195" fontId="10" fillId="0" borderId="117" xfId="27" applyNumberFormat="1" applyFont="1" applyBorder="1" applyAlignment="1">
      <alignment horizontal="right" wrapText="1"/>
    </xf>
    <xf numFmtId="195" fontId="10" fillId="0" borderId="114" xfId="27" applyNumberFormat="1" applyFont="1" applyBorder="1" applyAlignment="1">
      <alignment horizontal="right" wrapText="1"/>
    </xf>
    <xf numFmtId="195" fontId="10" fillId="0" borderId="137" xfId="27" applyNumberFormat="1" applyFont="1" applyBorder="1" applyAlignment="1">
      <alignment horizontal="right" wrapText="1"/>
    </xf>
    <xf numFmtId="0" fontId="10" fillId="0" borderId="114" xfId="27" applyFont="1" applyBorder="1" applyAlignment="1">
      <alignment horizontal="center" wrapText="1"/>
    </xf>
    <xf numFmtId="0" fontId="10" fillId="0" borderId="137" xfId="27" applyFont="1" applyBorder="1" applyAlignment="1">
      <alignment horizontal="center" wrapText="1"/>
    </xf>
    <xf numFmtId="0" fontId="10" fillId="0" borderId="114" xfId="27" applyFont="1" applyBorder="1" applyAlignment="1">
      <alignment horizontal="justify" wrapText="1"/>
    </xf>
    <xf numFmtId="0" fontId="23" fillId="0" borderId="37" xfId="25" applyFont="1" applyBorder="1" applyAlignment="1" applyProtection="1">
      <alignment horizontal="center" vertical="center"/>
      <protection locked="0"/>
    </xf>
    <xf numFmtId="0" fontId="23" fillId="0" borderId="0" xfId="25" applyFont="1" applyAlignment="1" applyProtection="1">
      <alignment horizontal="center" vertical="center"/>
      <protection locked="0"/>
    </xf>
    <xf numFmtId="0" fontId="24" fillId="0" borderId="0" xfId="25" applyFont="1" applyAlignment="1" applyProtection="1">
      <alignment vertical="center"/>
      <protection locked="0"/>
    </xf>
    <xf numFmtId="0" fontId="23" fillId="0" borderId="95" xfId="25" applyFont="1" applyBorder="1" applyAlignment="1" applyProtection="1">
      <alignment vertical="center"/>
      <protection locked="0"/>
    </xf>
    <xf numFmtId="0" fontId="23" fillId="0" borderId="73" xfId="25" applyFont="1" applyBorder="1" applyAlignment="1" applyProtection="1">
      <alignment vertical="center"/>
      <protection locked="0"/>
    </xf>
    <xf numFmtId="0" fontId="85" fillId="0" borderId="0" xfId="25" applyFont="1" applyAlignment="1" applyProtection="1">
      <alignment vertical="center"/>
      <protection locked="0"/>
    </xf>
    <xf numFmtId="0" fontId="36" fillId="0" borderId="0" xfId="25" applyFont="1" applyProtection="1">
      <protection locked="0"/>
    </xf>
    <xf numFmtId="0" fontId="36" fillId="0" borderId="0" xfId="25" applyFont="1" applyAlignment="1" applyProtection="1">
      <alignment horizontal="center" vertical="center"/>
      <protection locked="0"/>
    </xf>
    <xf numFmtId="0" fontId="107" fillId="0" borderId="78" xfId="25" applyFont="1" applyBorder="1" applyAlignment="1" applyProtection="1">
      <alignment horizontal="center" vertical="center"/>
      <protection locked="0"/>
    </xf>
    <xf numFmtId="0" fontId="71" fillId="0" borderId="41" xfId="25" applyFont="1" applyBorder="1" applyAlignment="1" applyProtection="1">
      <alignment horizontal="center" vertical="center"/>
      <protection locked="0"/>
    </xf>
    <xf numFmtId="0" fontId="71" fillId="0" borderId="88" xfId="25" applyFont="1" applyBorder="1" applyAlignment="1" applyProtection="1">
      <alignment horizontal="center" vertical="center"/>
      <protection locked="0"/>
    </xf>
    <xf numFmtId="41" fontId="35" fillId="0" borderId="65" xfId="25" applyNumberFormat="1" applyFont="1" applyBorder="1" applyAlignment="1" applyProtection="1">
      <alignment horizontal="center" vertical="center"/>
      <protection hidden="1"/>
    </xf>
    <xf numFmtId="41" fontId="35" fillId="0" borderId="49" xfId="25" applyNumberFormat="1" applyFont="1" applyBorder="1" applyAlignment="1" applyProtection="1">
      <alignment horizontal="center" vertical="center"/>
      <protection hidden="1"/>
    </xf>
    <xf numFmtId="0" fontId="71" fillId="0" borderId="68" xfId="25" applyFont="1" applyBorder="1" applyAlignment="1" applyProtection="1">
      <alignment horizontal="center" vertical="center"/>
      <protection locked="0"/>
    </xf>
    <xf numFmtId="0" fontId="71" fillId="0" borderId="72" xfId="25" applyFont="1" applyBorder="1" applyAlignment="1" applyProtection="1">
      <alignment horizontal="center" vertical="center"/>
      <protection locked="0"/>
    </xf>
    <xf numFmtId="41" fontId="35" fillId="0" borderId="37" xfId="25" applyNumberFormat="1" applyFont="1" applyBorder="1" applyAlignment="1" applyProtection="1">
      <alignment horizontal="center" vertical="center"/>
      <protection hidden="1"/>
    </xf>
    <xf numFmtId="41" fontId="145" fillId="0" borderId="37" xfId="25" applyNumberFormat="1" applyFont="1" applyBorder="1" applyAlignment="1" applyProtection="1">
      <alignment horizontal="center" vertical="center"/>
      <protection locked="0"/>
    </xf>
    <xf numFmtId="41" fontId="145" fillId="0" borderId="34" xfId="25" applyNumberFormat="1" applyFont="1" applyBorder="1" applyAlignment="1" applyProtection="1">
      <alignment horizontal="center" vertical="center"/>
      <protection locked="0"/>
    </xf>
    <xf numFmtId="0" fontId="71" fillId="0" borderId="46" xfId="25" applyFont="1" applyBorder="1" applyAlignment="1" applyProtection="1">
      <alignment horizontal="center" vertical="center"/>
      <protection locked="0"/>
    </xf>
    <xf numFmtId="0" fontId="71" fillId="0" borderId="77" xfId="25" applyFont="1" applyBorder="1" applyAlignment="1" applyProtection="1">
      <alignment horizontal="center" vertical="center"/>
      <protection locked="0"/>
    </xf>
    <xf numFmtId="41" fontId="35" fillId="0" borderId="78" xfId="25" applyNumberFormat="1" applyFont="1" applyBorder="1" applyAlignment="1" applyProtection="1">
      <alignment horizontal="center" vertical="center"/>
      <protection hidden="1"/>
    </xf>
    <xf numFmtId="41" fontId="145" fillId="0" borderId="78" xfId="25" applyNumberFormat="1" applyFont="1" applyBorder="1" applyAlignment="1" applyProtection="1">
      <alignment horizontal="center" vertical="center"/>
      <protection locked="0"/>
    </xf>
    <xf numFmtId="41" fontId="145" fillId="0" borderId="44" xfId="25" applyNumberFormat="1" applyFont="1" applyBorder="1" applyAlignment="1" applyProtection="1">
      <alignment horizontal="center" vertical="center"/>
      <protection locked="0"/>
    </xf>
    <xf numFmtId="0" fontId="35" fillId="0" borderId="0" xfId="25" applyFont="1" applyProtection="1">
      <protection locked="0"/>
    </xf>
    <xf numFmtId="0" fontId="36" fillId="0" borderId="0" xfId="25" applyFont="1" applyAlignment="1" applyProtection="1">
      <alignment horizontal="center"/>
      <protection locked="0"/>
    </xf>
    <xf numFmtId="0" fontId="107" fillId="0" borderId="0" xfId="25" applyFont="1" applyAlignment="1" applyProtection="1">
      <alignment horizontal="right"/>
      <protection locked="0"/>
    </xf>
    <xf numFmtId="0" fontId="146" fillId="0" borderId="0" xfId="25" applyFont="1" applyProtection="1">
      <protection locked="0"/>
    </xf>
    <xf numFmtId="0" fontId="146" fillId="0" borderId="0" xfId="25" applyFont="1" applyAlignment="1" applyProtection="1">
      <alignment horizontal="center"/>
      <protection locked="0"/>
    </xf>
    <xf numFmtId="0" fontId="71" fillId="0" borderId="0" xfId="25" applyFont="1" applyAlignment="1" applyProtection="1">
      <alignment horizontal="center" vertical="center"/>
      <protection locked="0"/>
    </xf>
    <xf numFmtId="41" fontId="35" fillId="0" borderId="0" xfId="25" applyNumberFormat="1" applyFont="1" applyAlignment="1" applyProtection="1">
      <alignment horizontal="center" vertical="center"/>
      <protection hidden="1"/>
    </xf>
    <xf numFmtId="41" fontId="145" fillId="0" borderId="0" xfId="25" applyNumberFormat="1" applyFont="1" applyAlignment="1" applyProtection="1">
      <alignment horizontal="center" vertical="center"/>
      <protection locked="0"/>
    </xf>
    <xf numFmtId="0" fontId="23" fillId="0" borderId="38" xfId="29" applyFont="1" applyBorder="1" applyAlignment="1" applyProtection="1">
      <alignment horizontal="center" vertical="center"/>
      <protection locked="0"/>
    </xf>
    <xf numFmtId="0" fontId="23" fillId="0" borderId="0" xfId="29" applyFont="1" applyAlignment="1" applyProtection="1">
      <alignment horizontal="center" vertical="center"/>
      <protection locked="0"/>
    </xf>
    <xf numFmtId="0" fontId="23" fillId="0" borderId="0" xfId="30" applyFont="1" applyAlignment="1">
      <alignment horizontal="justify" wrapText="1"/>
    </xf>
    <xf numFmtId="0" fontId="23" fillId="0" borderId="0" xfId="30" applyFont="1"/>
    <xf numFmtId="0" fontId="40" fillId="0" borderId="0" xfId="30" applyFont="1"/>
    <xf numFmtId="0" fontId="83" fillId="0" borderId="0" xfId="30"/>
    <xf numFmtId="0" fontId="23" fillId="0" borderId="43" xfId="0" applyFont="1" applyBorder="1" applyProtection="1">
      <alignment vertical="center"/>
      <protection locked="0"/>
    </xf>
    <xf numFmtId="0" fontId="23" fillId="0" borderId="43" xfId="30" applyFont="1" applyBorder="1" applyAlignment="1">
      <alignment horizontal="justify" wrapText="1"/>
    </xf>
    <xf numFmtId="0" fontId="23" fillId="0" borderId="43" xfId="30" applyFont="1" applyBorder="1"/>
    <xf numFmtId="0" fontId="150" fillId="0" borderId="0" xfId="30" applyFont="1"/>
    <xf numFmtId="0" fontId="35" fillId="0" borderId="0" xfId="30" applyFont="1" applyAlignment="1">
      <alignment horizontal="center" vertical="center"/>
    </xf>
    <xf numFmtId="0" fontId="36" fillId="0" borderId="0" xfId="30" applyFont="1" applyAlignment="1">
      <alignment horizontal="center" vertical="center"/>
    </xf>
    <xf numFmtId="0" fontId="35" fillId="0" borderId="75" xfId="30" applyFont="1" applyBorder="1" applyAlignment="1">
      <alignment horizontal="distributed" vertical="center" wrapText="1" justifyLastLine="1"/>
    </xf>
    <xf numFmtId="0" fontId="35" fillId="0" borderId="80" xfId="30" applyFont="1" applyBorder="1" applyAlignment="1">
      <alignment horizontal="distributed" vertical="center" wrapText="1" justifyLastLine="1"/>
    </xf>
    <xf numFmtId="0" fontId="35" fillId="0" borderId="78" xfId="30" applyFont="1" applyBorder="1" applyAlignment="1">
      <alignment horizontal="distributed" vertical="center" wrapText="1" justifyLastLine="1"/>
    </xf>
    <xf numFmtId="0" fontId="35" fillId="0" borderId="43" xfId="30" applyFont="1" applyBorder="1" applyAlignment="1">
      <alignment horizontal="distributed" vertical="center" wrapText="1" justifyLastLine="1"/>
    </xf>
    <xf numFmtId="0" fontId="35" fillId="0" borderId="41" xfId="31" applyFont="1" applyBorder="1" applyAlignment="1">
      <alignment horizontal="center" vertical="center"/>
    </xf>
    <xf numFmtId="197" fontId="41" fillId="0" borderId="50" xfId="30" applyNumberFormat="1" applyFont="1" applyBorder="1" applyAlignment="1">
      <alignment horizontal="right" vertical="center"/>
    </xf>
    <xf numFmtId="197" fontId="41" fillId="0" borderId="65" xfId="30" applyNumberFormat="1" applyFont="1" applyBorder="1" applyAlignment="1">
      <alignment horizontal="right" vertical="center"/>
    </xf>
    <xf numFmtId="197" fontId="41" fillId="0" borderId="49" xfId="30" applyNumberFormat="1" applyFont="1" applyBorder="1" applyAlignment="1">
      <alignment horizontal="right" vertical="center"/>
    </xf>
    <xf numFmtId="0" fontId="40" fillId="0" borderId="0" xfId="30" applyFont="1" applyAlignment="1">
      <alignment horizontal="center" vertical="center"/>
    </xf>
    <xf numFmtId="0" fontId="83" fillId="0" borderId="0" xfId="30" applyAlignment="1">
      <alignment horizontal="center" vertical="center"/>
    </xf>
    <xf numFmtId="0" fontId="35" fillId="0" borderId="68" xfId="31" applyFont="1" applyBorder="1" applyAlignment="1">
      <alignment horizontal="center" vertical="center"/>
    </xf>
    <xf numFmtId="198" fontId="41" fillId="0" borderId="36" xfId="30" applyNumberFormat="1" applyFont="1" applyBorder="1" applyAlignment="1">
      <alignment horizontal="right" vertical="center"/>
    </xf>
    <xf numFmtId="198" fontId="41" fillId="0" borderId="37" xfId="30" applyNumberFormat="1" applyFont="1" applyBorder="1" applyAlignment="1">
      <alignment horizontal="right" vertical="center"/>
    </xf>
    <xf numFmtId="197" fontId="41" fillId="0" borderId="37" xfId="30" applyNumberFormat="1" applyFont="1" applyBorder="1" applyAlignment="1">
      <alignment horizontal="right" vertical="center"/>
    </xf>
    <xf numFmtId="197" fontId="41" fillId="0" borderId="34" xfId="30" applyNumberFormat="1" applyFont="1" applyBorder="1" applyAlignment="1">
      <alignment horizontal="right" vertical="center"/>
    </xf>
    <xf numFmtId="0" fontId="35" fillId="0" borderId="46" xfId="31" applyFont="1" applyBorder="1" applyAlignment="1">
      <alignment horizontal="center" vertical="center"/>
    </xf>
    <xf numFmtId="198" fontId="41" fillId="0" borderId="75" xfId="30" applyNumberFormat="1" applyFont="1" applyBorder="1" applyAlignment="1">
      <alignment horizontal="right" vertical="center"/>
    </xf>
    <xf numFmtId="198" fontId="41" fillId="0" borderId="78" xfId="30" applyNumberFormat="1" applyFont="1" applyBorder="1" applyAlignment="1">
      <alignment horizontal="right" vertical="center"/>
    </xf>
    <xf numFmtId="197" fontId="41" fillId="0" borderId="78" xfId="30" applyNumberFormat="1" applyFont="1" applyBorder="1" applyAlignment="1">
      <alignment horizontal="right" vertical="center"/>
    </xf>
    <xf numFmtId="197" fontId="41" fillId="0" borderId="44" xfId="30" applyNumberFormat="1" applyFont="1" applyBorder="1" applyAlignment="1">
      <alignment horizontal="right" vertical="center"/>
    </xf>
    <xf numFmtId="0" fontId="35" fillId="0" borderId="0" xfId="0" applyFont="1" applyAlignment="1" applyProtection="1">
      <alignment horizontal="center"/>
      <protection locked="0"/>
    </xf>
    <xf numFmtId="0" fontId="30" fillId="0" borderId="0" xfId="30" applyFont="1"/>
    <xf numFmtId="0" fontId="23" fillId="0" borderId="0" xfId="29" applyFont="1" applyAlignment="1" applyProtection="1">
      <alignment vertical="center"/>
      <protection locked="0"/>
    </xf>
    <xf numFmtId="0" fontId="24" fillId="0" borderId="0" xfId="30" applyFont="1"/>
    <xf numFmtId="0" fontId="23" fillId="0" borderId="95" xfId="0" applyFont="1" applyBorder="1" applyProtection="1">
      <alignment vertical="center"/>
      <protection locked="0"/>
    </xf>
    <xf numFmtId="0" fontId="23" fillId="0" borderId="43" xfId="29" applyFont="1" applyBorder="1" applyAlignment="1" applyProtection="1">
      <alignment vertical="center"/>
      <protection locked="0"/>
    </xf>
    <xf numFmtId="0" fontId="81" fillId="0" borderId="0" xfId="0" applyFont="1" applyAlignment="1">
      <alignment horizontal="right"/>
    </xf>
    <xf numFmtId="0" fontId="83" fillId="0" borderId="0" xfId="30" applyAlignment="1">
      <alignment horizontal="center"/>
    </xf>
    <xf numFmtId="41" fontId="145" fillId="0" borderId="47" xfId="25" applyNumberFormat="1" applyFont="1" applyBorder="1" applyAlignment="1" applyProtection="1">
      <alignment vertical="center"/>
      <protection locked="0"/>
    </xf>
    <xf numFmtId="183" fontId="23" fillId="12" borderId="56" xfId="0" applyNumberFormat="1" applyFont="1" applyFill="1" applyBorder="1" applyAlignment="1">
      <alignment horizontal="center" vertical="center"/>
    </xf>
    <xf numFmtId="0" fontId="35" fillId="0" borderId="91" xfId="0" applyFont="1" applyBorder="1" applyAlignment="1">
      <alignment horizontal="left" vertical="center"/>
    </xf>
    <xf numFmtId="0" fontId="35" fillId="0" borderId="47" xfId="0" applyFont="1" applyBorder="1" applyAlignment="1">
      <alignment horizontal="center" vertical="center"/>
    </xf>
    <xf numFmtId="0" fontId="78" fillId="0" borderId="0" xfId="20" applyFont="1" applyAlignment="1">
      <alignment horizontal="left" vertical="center"/>
    </xf>
    <xf numFmtId="0" fontId="78" fillId="0" borderId="0" xfId="20" applyFont="1" applyAlignment="1">
      <alignment horizontal="right" vertical="center"/>
    </xf>
    <xf numFmtId="0" fontId="78" fillId="0" borderId="0" xfId="20" quotePrefix="1" applyFont="1" applyAlignment="1">
      <alignment horizontal="left" vertical="center"/>
    </xf>
    <xf numFmtId="0" fontId="78" fillId="0" borderId="0" xfId="0" applyFont="1" applyAlignment="1"/>
    <xf numFmtId="0" fontId="151" fillId="0" borderId="0" xfId="0" applyFont="1" applyAlignment="1"/>
    <xf numFmtId="0" fontId="152" fillId="0" borderId="91" xfId="0" applyFont="1" applyBorder="1" applyAlignment="1">
      <alignment horizontal="centerContinuous" vertical="center"/>
    </xf>
    <xf numFmtId="0" fontId="152" fillId="0" borderId="0" xfId="0" applyFont="1" applyAlignment="1">
      <alignment horizontal="centerContinuous" vertical="center"/>
    </xf>
    <xf numFmtId="0" fontId="153" fillId="0" borderId="0" xfId="0" applyFont="1" applyAlignment="1">
      <alignment horizontal="centerContinuous" vertical="center"/>
    </xf>
    <xf numFmtId="0" fontId="153" fillId="0" borderId="0" xfId="0" applyFont="1" applyAlignment="1"/>
    <xf numFmtId="0" fontId="154" fillId="0" borderId="43" xfId="0" applyFont="1" applyBorder="1" applyAlignment="1">
      <alignment horizontal="left"/>
    </xf>
    <xf numFmtId="0" fontId="151" fillId="0" borderId="43" xfId="0" applyFont="1" applyBorder="1" applyAlignment="1">
      <alignment horizontal="centerContinuous"/>
    </xf>
    <xf numFmtId="0" fontId="151" fillId="0" borderId="0" xfId="0" applyFont="1" applyAlignment="1">
      <alignment horizontal="centerContinuous"/>
    </xf>
    <xf numFmtId="0" fontId="154" fillId="0" borderId="43" xfId="0" applyFont="1" applyBorder="1" applyAlignment="1">
      <alignment horizontal="centerContinuous"/>
    </xf>
    <xf numFmtId="0" fontId="151" fillId="0" borderId="0" xfId="0" applyFont="1" applyAlignment="1">
      <alignment horizontal="left"/>
    </xf>
    <xf numFmtId="0" fontId="78" fillId="0" borderId="43" xfId="26" applyFont="1" applyBorder="1" applyAlignment="1">
      <alignment horizontal="right"/>
    </xf>
    <xf numFmtId="0" fontId="78" fillId="0" borderId="189" xfId="0" applyFont="1" applyBorder="1" applyAlignment="1">
      <alignment horizontal="centerContinuous" vertical="center"/>
    </xf>
    <xf numFmtId="0" fontId="78" fillId="0" borderId="50" xfId="0" applyFont="1" applyBorder="1" applyAlignment="1">
      <alignment horizontal="centerContinuous" vertical="center"/>
    </xf>
    <xf numFmtId="0" fontId="78" fillId="0" borderId="65" xfId="0" applyFont="1" applyBorder="1" applyAlignment="1">
      <alignment horizontal="centerContinuous" vertical="center"/>
    </xf>
    <xf numFmtId="0" fontId="78" fillId="0" borderId="190" xfId="0" applyFont="1" applyBorder="1" applyAlignment="1">
      <alignment horizontal="centerContinuous" vertical="center"/>
    </xf>
    <xf numFmtId="0" fontId="78" fillId="0" borderId="37" xfId="0" applyFont="1" applyBorder="1" applyAlignment="1">
      <alignment horizontal="centerContinuous" vertical="center"/>
    </xf>
    <xf numFmtId="0" fontId="157" fillId="0" borderId="37" xfId="0" applyFont="1" applyBorder="1" applyAlignment="1">
      <alignment horizontal="centerContinuous" vertical="center"/>
    </xf>
    <xf numFmtId="0" fontId="78" fillId="0" borderId="78" xfId="0" applyFont="1" applyBorder="1" applyAlignment="1">
      <alignment horizontal="center" vertical="center" wrapText="1"/>
    </xf>
    <xf numFmtId="0" fontId="78" fillId="0" borderId="78" xfId="0" applyFont="1" applyBorder="1" applyAlignment="1">
      <alignment horizontal="center" vertical="center"/>
    </xf>
    <xf numFmtId="0" fontId="78" fillId="0" borderId="75" xfId="0" applyFont="1" applyBorder="1" applyAlignment="1">
      <alignment horizontal="center" vertical="center" wrapText="1"/>
    </xf>
    <xf numFmtId="0" fontId="157" fillId="0" borderId="78" xfId="0" applyFont="1" applyBorder="1" applyAlignment="1">
      <alignment horizontal="center" vertical="center"/>
    </xf>
    <xf numFmtId="0" fontId="157" fillId="0" borderId="75" xfId="0" applyFont="1" applyBorder="1" applyAlignment="1">
      <alignment horizontal="center" vertical="center" wrapText="1"/>
    </xf>
    <xf numFmtId="0" fontId="157" fillId="0" borderId="78" xfId="0" applyFont="1" applyBorder="1" applyAlignment="1">
      <alignment horizontal="center" vertical="center" wrapText="1"/>
    </xf>
    <xf numFmtId="0" fontId="157" fillId="0" borderId="44" xfId="0" applyFont="1" applyBorder="1" applyAlignment="1">
      <alignment horizontal="center" vertical="center" wrapText="1"/>
    </xf>
    <xf numFmtId="0" fontId="157" fillId="0" borderId="192" xfId="0" applyFont="1" applyBorder="1" applyAlignment="1">
      <alignment horizontal="center" vertical="center"/>
    </xf>
    <xf numFmtId="0" fontId="154" fillId="0" borderId="95" xfId="0" applyFont="1" applyBorder="1" applyAlignment="1">
      <alignment horizontal="center" vertical="center"/>
    </xf>
    <xf numFmtId="0" fontId="28" fillId="0" borderId="65" xfId="0" applyFont="1" applyBorder="1" applyAlignment="1">
      <alignment horizontal="center" vertical="center"/>
    </xf>
    <xf numFmtId="0" fontId="28" fillId="0" borderId="65" xfId="0" applyFont="1" applyBorder="1" applyAlignment="1">
      <alignment horizontal="center"/>
    </xf>
    <xf numFmtId="0" fontId="28" fillId="0" borderId="65" xfId="0" applyFont="1" applyBorder="1" applyAlignment="1">
      <alignment horizontal="center" vertical="center" wrapText="1"/>
    </xf>
    <xf numFmtId="0" fontId="35" fillId="0" borderId="65" xfId="0" applyFont="1" applyBorder="1" applyAlignment="1">
      <alignment horizontal="center" vertical="center" wrapText="1"/>
    </xf>
    <xf numFmtId="0" fontId="78" fillId="0" borderId="95" xfId="0" applyFont="1" applyBorder="1" applyAlignment="1">
      <alignment horizontal="center" vertical="center"/>
    </xf>
    <xf numFmtId="0" fontId="28" fillId="0" borderId="37" xfId="0" applyFont="1" applyBorder="1" applyAlignment="1">
      <alignment horizontal="center" vertical="center"/>
    </xf>
    <xf numFmtId="0" fontId="28" fillId="0" borderId="37" xfId="0" applyFont="1" applyBorder="1" applyAlignment="1">
      <alignment horizontal="center"/>
    </xf>
    <xf numFmtId="0" fontId="35" fillId="0" borderId="37" xfId="0" applyFont="1" applyBorder="1" applyAlignment="1">
      <alignment horizontal="center"/>
    </xf>
    <xf numFmtId="0" fontId="154" fillId="0" borderId="37" xfId="0" applyFont="1" applyBorder="1" applyAlignment="1">
      <alignment horizontal="center" vertical="center"/>
    </xf>
    <xf numFmtId="0" fontId="154" fillId="0" borderId="45" xfId="0" applyFont="1" applyBorder="1" applyAlignment="1">
      <alignment horizontal="center" vertical="center"/>
    </xf>
    <xf numFmtId="0" fontId="28" fillId="0" borderId="78" xfId="0" applyFont="1" applyBorder="1" applyAlignment="1">
      <alignment horizontal="center" vertical="center"/>
    </xf>
    <xf numFmtId="0" fontId="28" fillId="0" borderId="78" xfId="0" applyFont="1" applyBorder="1" applyAlignment="1">
      <alignment horizontal="center"/>
    </xf>
    <xf numFmtId="0" fontId="78" fillId="0" borderId="0" xfId="0" applyFont="1" applyAlignment="1">
      <alignment horizontal="left" vertical="center"/>
    </xf>
    <xf numFmtId="0" fontId="154" fillId="0" borderId="0" xfId="0" applyFont="1" applyAlignment="1"/>
    <xf numFmtId="0" fontId="78" fillId="0" borderId="0" xfId="0" applyFont="1" applyAlignment="1">
      <alignment horizontal="left"/>
    </xf>
    <xf numFmtId="0" fontId="78" fillId="0" borderId="0" xfId="0" applyFont="1" applyAlignment="1">
      <alignment horizontal="center"/>
    </xf>
    <xf numFmtId="0" fontId="78" fillId="0" borderId="0" xfId="0" applyFont="1" applyAlignment="1">
      <alignment wrapText="1"/>
    </xf>
    <xf numFmtId="0" fontId="78" fillId="0" borderId="0" xfId="0" applyFont="1" applyAlignment="1">
      <alignment vertical="center" wrapText="1"/>
    </xf>
    <xf numFmtId="0" fontId="151" fillId="0" borderId="0" xfId="0" applyFont="1" applyAlignment="1">
      <alignment vertical="center" wrapText="1"/>
    </xf>
    <xf numFmtId="0" fontId="78" fillId="0" borderId="47" xfId="0" applyFont="1" applyBorder="1" applyAlignment="1">
      <alignment horizontal="left" vertical="center"/>
    </xf>
    <xf numFmtId="0" fontId="78" fillId="0" borderId="47" xfId="0" applyFont="1" applyBorder="1" applyAlignment="1">
      <alignment horizontal="center" vertical="center"/>
    </xf>
    <xf numFmtId="0" fontId="4" fillId="0" borderId="0" xfId="5" applyFont="1" applyBorder="1">
      <alignment vertical="center"/>
    </xf>
    <xf numFmtId="0" fontId="71" fillId="0" borderId="26" xfId="25" applyFont="1" applyBorder="1" applyAlignment="1" applyProtection="1">
      <alignment horizontal="center" vertical="center"/>
      <protection locked="0"/>
    </xf>
    <xf numFmtId="0" fontId="71" fillId="0" borderId="28" xfId="25" applyFont="1" applyBorder="1" applyAlignment="1" applyProtection="1">
      <alignment horizontal="center" vertical="center"/>
      <protection locked="0"/>
    </xf>
    <xf numFmtId="0" fontId="71" fillId="0" borderId="30" xfId="25" applyFont="1" applyBorder="1" applyAlignment="1" applyProtection="1">
      <alignment horizontal="center" vertical="center"/>
      <protection locked="0"/>
    </xf>
    <xf numFmtId="199" fontId="125" fillId="0" borderId="0" xfId="0" applyNumberFormat="1" applyFont="1" applyAlignment="1" applyProtection="1">
      <protection locked="0"/>
    </xf>
    <xf numFmtId="199" fontId="125" fillId="18" borderId="0" xfId="0" applyNumberFormat="1" applyFont="1" applyFill="1" applyAlignment="1" applyProtection="1">
      <alignment horizontal="center" vertical="center"/>
      <protection locked="0"/>
    </xf>
    <xf numFmtId="199" fontId="23" fillId="18" borderId="37" xfId="0" applyNumberFormat="1" applyFont="1" applyFill="1" applyBorder="1" applyAlignment="1" applyProtection="1">
      <alignment horizontal="center" vertical="center"/>
      <protection locked="0"/>
    </xf>
    <xf numFmtId="199" fontId="125" fillId="18" borderId="37" xfId="0" applyNumberFormat="1" applyFont="1" applyFill="1" applyBorder="1" applyAlignment="1" applyProtection="1">
      <alignment horizontal="center" vertical="center"/>
      <protection locked="0"/>
    </xf>
    <xf numFmtId="199" fontId="35" fillId="0" borderId="0" xfId="0" applyNumberFormat="1" applyFont="1" applyAlignment="1" applyProtection="1">
      <protection locked="0"/>
    </xf>
    <xf numFmtId="199" fontId="0" fillId="0" borderId="0" xfId="0" applyNumberFormat="1" applyAlignment="1" applyProtection="1">
      <protection locked="0"/>
    </xf>
    <xf numFmtId="199" fontId="23" fillId="0" borderId="95" xfId="0" applyNumberFormat="1" applyFont="1" applyBorder="1" applyAlignment="1" applyProtection="1">
      <protection locked="0"/>
    </xf>
    <xf numFmtId="199" fontId="125" fillId="18" borderId="95" xfId="0" applyNumberFormat="1" applyFont="1" applyFill="1" applyBorder="1" applyAlignment="1" applyProtection="1">
      <alignment horizontal="center" vertical="center"/>
      <protection locked="0"/>
    </xf>
    <xf numFmtId="199" fontId="52" fillId="18" borderId="37" xfId="0" applyNumberFormat="1" applyFont="1" applyFill="1" applyBorder="1" applyAlignment="1" applyProtection="1">
      <alignment horizontal="center" vertical="center"/>
      <protection locked="0"/>
    </xf>
    <xf numFmtId="199" fontId="23" fillId="0" borderId="95" xfId="0" applyNumberFormat="1" applyFont="1" applyBorder="1" applyAlignment="1" applyProtection="1">
      <alignment horizontal="center" vertical="top"/>
      <protection locked="0"/>
    </xf>
    <xf numFmtId="199" fontId="23" fillId="18" borderId="95" xfId="0" applyNumberFormat="1" applyFont="1" applyFill="1" applyBorder="1" applyAlignment="1" applyProtection="1">
      <alignment horizontal="center" vertical="center"/>
      <protection locked="0"/>
    </xf>
    <xf numFmtId="199" fontId="23" fillId="18" borderId="34" xfId="0" applyNumberFormat="1" applyFont="1" applyFill="1" applyBorder="1" applyAlignment="1" applyProtection="1">
      <alignment horizontal="center" vertical="center"/>
      <protection locked="0"/>
    </xf>
    <xf numFmtId="199" fontId="23" fillId="18" borderId="36" xfId="0" applyNumberFormat="1" applyFont="1" applyFill="1" applyBorder="1" applyAlignment="1" applyProtection="1">
      <alignment horizontal="center" vertical="center"/>
      <protection locked="0"/>
    </xf>
    <xf numFmtId="199" fontId="125" fillId="0" borderId="52" xfId="0" applyNumberFormat="1" applyFont="1" applyBorder="1" applyAlignment="1" applyProtection="1">
      <protection locked="0"/>
    </xf>
    <xf numFmtId="199" fontId="125" fillId="0" borderId="0" xfId="0" quotePrefix="1" applyNumberFormat="1" applyFont="1" applyAlignment="1" applyProtection="1">
      <alignment horizontal="left"/>
      <protection locked="0"/>
    </xf>
    <xf numFmtId="199" fontId="125" fillId="0" borderId="79" xfId="0" applyNumberFormat="1" applyFont="1" applyBorder="1" applyAlignment="1" applyProtection="1">
      <protection locked="0"/>
    </xf>
    <xf numFmtId="181" fontId="35" fillId="0" borderId="37" xfId="0" applyNumberFormat="1" applyFont="1" applyBorder="1" applyAlignment="1">
      <alignment horizontal="center" vertical="center" wrapText="1"/>
    </xf>
    <xf numFmtId="181" fontId="35" fillId="0" borderId="34" xfId="0" applyNumberFormat="1" applyFont="1" applyBorder="1" applyAlignment="1">
      <alignment horizontal="center" vertical="center" wrapText="1"/>
    </xf>
    <xf numFmtId="181" fontId="35" fillId="0" borderId="37" xfId="0" applyNumberFormat="1" applyFont="1" applyBorder="1" applyAlignment="1">
      <alignment horizontal="center" vertical="center"/>
    </xf>
    <xf numFmtId="199" fontId="125" fillId="0" borderId="34" xfId="0" applyNumberFormat="1" applyFont="1" applyBorder="1" applyAlignment="1" applyProtection="1">
      <protection locked="0"/>
    </xf>
    <xf numFmtId="199" fontId="125" fillId="0" borderId="35" xfId="0" applyNumberFormat="1" applyFont="1" applyBorder="1" applyAlignment="1" applyProtection="1">
      <protection locked="0"/>
    </xf>
    <xf numFmtId="199" fontId="125" fillId="0" borderId="35" xfId="0" quotePrefix="1" applyNumberFormat="1" applyFont="1" applyBorder="1" applyAlignment="1" applyProtection="1">
      <alignment horizontal="left"/>
      <protection locked="0"/>
    </xf>
    <xf numFmtId="199" fontId="125" fillId="0" borderId="36" xfId="0" applyNumberFormat="1" applyFont="1" applyBorder="1" applyAlignment="1" applyProtection="1">
      <protection locked="0"/>
    </xf>
    <xf numFmtId="199" fontId="125" fillId="0" borderId="35" xfId="0" applyNumberFormat="1" applyFont="1" applyBorder="1" applyAlignment="1" applyProtection="1">
      <alignment horizontal="left"/>
      <protection locked="0"/>
    </xf>
    <xf numFmtId="181" fontId="35" fillId="18" borderId="34" xfId="0" applyNumberFormat="1" applyFont="1" applyFill="1" applyBorder="1" applyAlignment="1" applyProtection="1">
      <alignment horizontal="center" vertical="center"/>
      <protection locked="0"/>
    </xf>
    <xf numFmtId="181" fontId="35" fillId="18" borderId="36" xfId="0" applyNumberFormat="1" applyFont="1" applyFill="1" applyBorder="1" applyAlignment="1" applyProtection="1">
      <alignment horizontal="center" vertical="center"/>
      <protection locked="0"/>
    </xf>
    <xf numFmtId="181" fontId="35" fillId="18" borderId="37" xfId="0" applyNumberFormat="1" applyFont="1" applyFill="1" applyBorder="1" applyAlignment="1" applyProtection="1">
      <alignment horizontal="center" vertical="center"/>
      <protection locked="0"/>
    </xf>
    <xf numFmtId="181" fontId="35" fillId="0" borderId="34" xfId="0" applyNumberFormat="1" applyFont="1" applyBorder="1" applyAlignment="1">
      <alignment horizontal="center" vertical="center"/>
    </xf>
    <xf numFmtId="199" fontId="163" fillId="0" borderId="35" xfId="0" applyNumberFormat="1" applyFont="1" applyBorder="1" applyAlignment="1" applyProtection="1">
      <protection locked="0"/>
    </xf>
    <xf numFmtId="3" fontId="35" fillId="0" borderId="37" xfId="0" applyNumberFormat="1" applyFont="1" applyBorder="1" applyAlignment="1">
      <alignment horizontal="right" vertical="center" wrapText="1"/>
    </xf>
    <xf numFmtId="3" fontId="35" fillId="0" borderId="36" xfId="0" applyNumberFormat="1" applyFont="1" applyBorder="1" applyAlignment="1">
      <alignment horizontal="right" vertical="center"/>
    </xf>
    <xf numFmtId="181" fontId="35" fillId="0" borderId="193" xfId="0" applyNumberFormat="1" applyFont="1" applyBorder="1" applyAlignment="1">
      <alignment horizontal="center" vertical="center"/>
    </xf>
    <xf numFmtId="181" fontId="35" fillId="0" borderId="194" xfId="0" applyNumberFormat="1" applyFont="1" applyBorder="1" applyAlignment="1">
      <alignment horizontal="center" vertical="center"/>
    </xf>
    <xf numFmtId="181" fontId="35" fillId="0" borderId="195" xfId="0" applyNumberFormat="1" applyFont="1" applyBorder="1" applyAlignment="1">
      <alignment horizontal="center" vertical="center"/>
    </xf>
    <xf numFmtId="181" fontId="35" fillId="0" borderId="196" xfId="0" applyNumberFormat="1" applyFont="1" applyBorder="1" applyAlignment="1">
      <alignment horizontal="center" vertical="center"/>
    </xf>
    <xf numFmtId="181" fontId="35" fillId="0" borderId="197" xfId="0" applyNumberFormat="1" applyFont="1" applyBorder="1" applyAlignment="1">
      <alignment horizontal="center" vertical="center"/>
    </xf>
    <xf numFmtId="181" fontId="35" fillId="0" borderId="198" xfId="0" applyNumberFormat="1" applyFont="1" applyBorder="1" applyAlignment="1">
      <alignment horizontal="center" vertical="center"/>
    </xf>
    <xf numFmtId="199" fontId="163" fillId="0" borderId="34" xfId="0" applyNumberFormat="1" applyFont="1" applyBorder="1" applyAlignment="1" applyProtection="1">
      <protection locked="0"/>
    </xf>
    <xf numFmtId="199" fontId="164" fillId="0" borderId="36" xfId="0" applyNumberFormat="1" applyFont="1" applyBorder="1" applyAlignment="1" applyProtection="1">
      <protection locked="0"/>
    </xf>
    <xf numFmtId="181" fontId="35" fillId="0" borderId="37" xfId="22" applyNumberFormat="1" applyFont="1" applyBorder="1" applyAlignment="1">
      <alignment horizontal="center" vertical="center" wrapText="1"/>
    </xf>
    <xf numFmtId="181" fontId="35" fillId="0" borderId="199" xfId="0" applyNumberFormat="1" applyFont="1" applyBorder="1" applyAlignment="1">
      <alignment horizontal="center" vertical="center"/>
    </xf>
    <xf numFmtId="181" fontId="35" fillId="0" borderId="200" xfId="0" applyNumberFormat="1" applyFont="1" applyBorder="1" applyAlignment="1">
      <alignment horizontal="center" vertical="center"/>
    </xf>
    <xf numFmtId="181" fontId="35" fillId="0" borderId="201" xfId="0" applyNumberFormat="1" applyFont="1" applyBorder="1" applyAlignment="1">
      <alignment horizontal="center" vertical="center"/>
    </xf>
    <xf numFmtId="181" fontId="35" fillId="18" borderId="34" xfId="0" applyNumberFormat="1" applyFont="1" applyFill="1" applyBorder="1" applyAlignment="1">
      <alignment horizontal="center" vertical="center"/>
    </xf>
    <xf numFmtId="181" fontId="35" fillId="18" borderId="36" xfId="0" applyNumberFormat="1" applyFont="1" applyFill="1" applyBorder="1" applyAlignment="1">
      <alignment horizontal="center" vertical="center"/>
    </xf>
    <xf numFmtId="181" fontId="35" fillId="18" borderId="37" xfId="0" applyNumberFormat="1" applyFont="1" applyFill="1" applyBorder="1" applyAlignment="1">
      <alignment horizontal="center" vertical="center"/>
    </xf>
    <xf numFmtId="199" fontId="125" fillId="18" borderId="0" xfId="0" applyNumberFormat="1" applyFont="1" applyFill="1" applyAlignment="1" applyProtection="1">
      <alignment horizontal="left"/>
      <protection locked="0"/>
    </xf>
    <xf numFmtId="199" fontId="125" fillId="18" borderId="0" xfId="0" applyNumberFormat="1" applyFont="1" applyFill="1" applyAlignment="1" applyProtection="1">
      <alignment horizontal="center"/>
      <protection locked="0"/>
    </xf>
    <xf numFmtId="181" fontId="35" fillId="0" borderId="202" xfId="0" applyNumberFormat="1" applyFont="1" applyBorder="1" applyAlignment="1">
      <alignment horizontal="center" vertical="center"/>
    </xf>
    <xf numFmtId="181" fontId="35" fillId="0" borderId="203" xfId="0" applyNumberFormat="1" applyFont="1" applyBorder="1" applyAlignment="1">
      <alignment horizontal="center" vertical="center"/>
    </xf>
    <xf numFmtId="199" fontId="125" fillId="0" borderId="0" xfId="0" applyNumberFormat="1" applyFont="1" applyAlignment="1" applyProtection="1">
      <alignment horizontal="center" vertical="center"/>
      <protection locked="0"/>
    </xf>
    <xf numFmtId="199" fontId="35" fillId="0" borderId="0" xfId="0" applyNumberFormat="1" applyFont="1" applyAlignment="1" applyProtection="1">
      <alignment horizontal="center" vertical="center"/>
      <protection locked="0"/>
    </xf>
    <xf numFmtId="199" fontId="0" fillId="0" borderId="0" xfId="0" applyNumberFormat="1" applyAlignment="1" applyProtection="1">
      <alignment horizontal="center" vertical="center"/>
      <protection locked="0"/>
    </xf>
    <xf numFmtId="0" fontId="35" fillId="0" borderId="35" xfId="0" applyFont="1" applyBorder="1" applyAlignment="1">
      <alignment horizontal="center" vertical="center"/>
    </xf>
    <xf numFmtId="0" fontId="71" fillId="0" borderId="62" xfId="25" applyFont="1" applyBorder="1" applyAlignment="1" applyProtection="1">
      <alignment horizontal="center" vertical="center"/>
      <protection locked="0"/>
    </xf>
    <xf numFmtId="41" fontId="35" fillId="0" borderId="47" xfId="25" applyNumberFormat="1" applyFont="1" applyBorder="1" applyAlignment="1" applyProtection="1">
      <alignment horizontal="center" vertical="center"/>
      <protection hidden="1"/>
    </xf>
    <xf numFmtId="0" fontId="71" fillId="0" borderId="32" xfId="25" applyFont="1" applyBorder="1" applyAlignment="1" applyProtection="1">
      <alignment horizontal="center" vertical="center"/>
      <protection locked="0"/>
    </xf>
    <xf numFmtId="0" fontId="71" fillId="0" borderId="42" xfId="25" applyFont="1" applyBorder="1" applyAlignment="1" applyProtection="1">
      <alignment horizontal="center" vertical="center"/>
      <protection locked="0"/>
    </xf>
    <xf numFmtId="41" fontId="35" fillId="0" borderId="43" xfId="25" applyNumberFormat="1" applyFont="1" applyBorder="1" applyAlignment="1" applyProtection="1">
      <alignment horizontal="center" vertical="center"/>
      <protection hidden="1"/>
    </xf>
    <xf numFmtId="41" fontId="145" fillId="0" borderId="43" xfId="25" applyNumberFormat="1" applyFont="1" applyBorder="1" applyAlignment="1" applyProtection="1">
      <alignment horizontal="center" vertical="center"/>
      <protection locked="0"/>
    </xf>
    <xf numFmtId="0" fontId="107" fillId="0" borderId="0" xfId="25" applyFont="1" applyAlignment="1" applyProtection="1">
      <alignment horizontal="right" vertical="top"/>
      <protection locked="0"/>
    </xf>
    <xf numFmtId="0" fontId="35" fillId="0" borderId="26" xfId="31" applyFont="1" applyBorder="1" applyAlignment="1">
      <alignment horizontal="center" vertical="center"/>
    </xf>
    <xf numFmtId="197" fontId="41" fillId="0" borderId="62" xfId="30" applyNumberFormat="1" applyFont="1" applyBorder="1" applyAlignment="1">
      <alignment horizontal="right" vertical="center"/>
    </xf>
    <xf numFmtId="197" fontId="41" fillId="0" borderId="47" xfId="30" applyNumberFormat="1" applyFont="1" applyBorder="1" applyAlignment="1">
      <alignment horizontal="right" vertical="center"/>
    </xf>
    <xf numFmtId="0" fontId="35" fillId="0" borderId="28" xfId="31" applyFont="1" applyBorder="1" applyAlignment="1">
      <alignment horizontal="center" vertical="center"/>
    </xf>
    <xf numFmtId="198" fontId="41" fillId="0" borderId="32" xfId="30" applyNumberFormat="1" applyFont="1" applyBorder="1" applyAlignment="1">
      <alignment horizontal="right" vertical="center"/>
    </xf>
    <xf numFmtId="197" fontId="41" fillId="0" borderId="0" xfId="30" applyNumberFormat="1" applyFont="1" applyAlignment="1">
      <alignment horizontal="right" vertical="center"/>
    </xf>
    <xf numFmtId="0" fontId="35" fillId="0" borderId="30" xfId="31" applyFont="1" applyBorder="1" applyAlignment="1">
      <alignment horizontal="center" vertical="center"/>
    </xf>
    <xf numFmtId="198" fontId="41" fillId="0" borderId="42" xfId="30" applyNumberFormat="1" applyFont="1" applyBorder="1" applyAlignment="1">
      <alignment horizontal="right" vertical="center"/>
    </xf>
    <xf numFmtId="197" fontId="41" fillId="0" borderId="43" xfId="30" applyNumberFormat="1" applyFont="1" applyBorder="1" applyAlignment="1">
      <alignment horizontal="right" vertical="center"/>
    </xf>
    <xf numFmtId="0" fontId="81" fillId="0" borderId="0" xfId="0" applyFont="1" applyAlignment="1">
      <alignment horizontal="right" vertical="top"/>
    </xf>
    <xf numFmtId="198" fontId="41" fillId="0" borderId="0" xfId="30" applyNumberFormat="1" applyFont="1" applyAlignment="1">
      <alignment horizontal="right" vertical="center"/>
    </xf>
    <xf numFmtId="198" fontId="41" fillId="0" borderId="43" xfId="30" applyNumberFormat="1" applyFont="1" applyBorder="1" applyAlignment="1">
      <alignment horizontal="right" vertical="center"/>
    </xf>
    <xf numFmtId="0" fontId="67" fillId="0" borderId="83" xfId="0" applyFont="1" applyBorder="1" applyAlignment="1">
      <alignment horizontal="center" vertical="center" wrapText="1"/>
    </xf>
    <xf numFmtId="0" fontId="67" fillId="13" borderId="83" xfId="0" applyFont="1" applyFill="1" applyBorder="1" applyAlignment="1">
      <alignment horizontal="center" vertical="center" wrapText="1"/>
    </xf>
    <xf numFmtId="0" fontId="67" fillId="0" borderId="84" xfId="0" applyFont="1" applyBorder="1" applyAlignment="1">
      <alignment horizontal="center" vertical="center" wrapText="1"/>
    </xf>
    <xf numFmtId="0" fontId="67" fillId="0" borderId="85" xfId="0" applyFont="1" applyBorder="1" applyAlignment="1">
      <alignment horizontal="center" vertical="center" wrapText="1"/>
    </xf>
    <xf numFmtId="0" fontId="35" fillId="13" borderId="38" xfId="0" applyFont="1" applyFill="1" applyBorder="1" applyAlignment="1">
      <alignment horizontal="center" vertical="center" wrapText="1"/>
    </xf>
    <xf numFmtId="0" fontId="35" fillId="0" borderId="38" xfId="0" applyFont="1" applyBorder="1" applyAlignment="1">
      <alignment horizontal="center" vertical="center" wrapText="1"/>
    </xf>
    <xf numFmtId="0" fontId="107" fillId="0" borderId="38" xfId="0" applyFont="1" applyBorder="1" applyAlignment="1">
      <alignment horizontal="center" vertical="center" wrapText="1"/>
    </xf>
    <xf numFmtId="0" fontId="107" fillId="0" borderId="0" xfId="0" applyFont="1" applyAlignment="1">
      <alignment horizontal="center" vertical="center" wrapText="1"/>
    </xf>
    <xf numFmtId="0" fontId="78" fillId="0" borderId="38" xfId="0" applyFont="1" applyBorder="1" applyAlignment="1">
      <alignment horizontal="center" vertical="center" wrapText="1"/>
    </xf>
    <xf numFmtId="0" fontId="67" fillId="14" borderId="82" xfId="0" applyFont="1" applyFill="1" applyBorder="1" applyAlignment="1">
      <alignment horizontal="center" vertical="center" wrapText="1"/>
    </xf>
    <xf numFmtId="0" fontId="67" fillId="14" borderId="85" xfId="0" applyFont="1" applyFill="1" applyBorder="1" applyAlignment="1">
      <alignment horizontal="center" vertical="center" wrapText="1"/>
    </xf>
    <xf numFmtId="0" fontId="78" fillId="0" borderId="61" xfId="0" applyFont="1" applyBorder="1" applyAlignment="1">
      <alignment horizontal="center" vertical="center" wrapText="1"/>
    </xf>
    <xf numFmtId="0" fontId="35" fillId="0" borderId="82" xfId="0" applyFont="1" applyBorder="1" applyAlignment="1">
      <alignment horizontal="center" vertical="center"/>
    </xf>
    <xf numFmtId="186" fontId="35" fillId="15" borderId="83" xfId="0" applyNumberFormat="1" applyFont="1" applyFill="1" applyBorder="1" applyAlignment="1">
      <alignment horizontal="center" vertical="center"/>
    </xf>
    <xf numFmtId="186" fontId="35" fillId="16" borderId="83" xfId="0" applyNumberFormat="1" applyFont="1" applyFill="1" applyBorder="1" applyAlignment="1">
      <alignment horizontal="center" vertical="center"/>
    </xf>
    <xf numFmtId="186" fontId="35" fillId="15" borderId="85" xfId="0" applyNumberFormat="1" applyFont="1" applyFill="1" applyBorder="1" applyAlignment="1">
      <alignment horizontal="center" vertical="center"/>
    </xf>
    <xf numFmtId="186" fontId="35" fillId="0" borderId="0" xfId="0" applyNumberFormat="1" applyFont="1" applyAlignment="1">
      <alignment horizontal="center" vertical="center"/>
    </xf>
    <xf numFmtId="186" fontId="35" fillId="13" borderId="38" xfId="0" applyNumberFormat="1" applyFont="1" applyFill="1" applyBorder="1" applyAlignment="1">
      <alignment horizontal="center" vertical="center"/>
    </xf>
    <xf numFmtId="186" fontId="35" fillId="12" borderId="38" xfId="0" applyNumberFormat="1" applyFont="1" applyFill="1" applyBorder="1" applyAlignment="1">
      <alignment horizontal="center" vertical="center"/>
    </xf>
    <xf numFmtId="186" fontId="35" fillId="12" borderId="0" xfId="0" applyNumberFormat="1" applyFont="1" applyFill="1" applyAlignment="1">
      <alignment horizontal="center" vertical="center"/>
    </xf>
    <xf numFmtId="186" fontId="35" fillId="12" borderId="86" xfId="0" applyNumberFormat="1" applyFont="1" applyFill="1" applyBorder="1" applyAlignment="1">
      <alignment horizontal="center" vertical="center"/>
    </xf>
    <xf numFmtId="186" fontId="35" fillId="12" borderId="87" xfId="0" applyNumberFormat="1" applyFont="1" applyFill="1" applyBorder="1" applyAlignment="1">
      <alignment horizontal="center" vertical="center"/>
    </xf>
    <xf numFmtId="186" fontId="35" fillId="12" borderId="61" xfId="0" applyNumberFormat="1" applyFont="1" applyFill="1" applyBorder="1" applyAlignment="1">
      <alignment horizontal="center" vertical="center"/>
    </xf>
    <xf numFmtId="0" fontId="35" fillId="0" borderId="88" xfId="0" applyFont="1" applyBorder="1" applyAlignment="1">
      <alignment horizontal="left" vertical="center"/>
    </xf>
    <xf numFmtId="186" fontId="35" fillId="15" borderId="65" xfId="0" applyNumberFormat="1" applyFont="1" applyFill="1" applyBorder="1" applyAlignment="1">
      <alignment horizontal="center" vertical="center"/>
    </xf>
    <xf numFmtId="186" fontId="35" fillId="16" borderId="48" xfId="0" applyNumberFormat="1" applyFont="1" applyFill="1" applyBorder="1" applyAlignment="1">
      <alignment horizontal="center" vertical="center"/>
    </xf>
    <xf numFmtId="186" fontId="35" fillId="15" borderId="89" xfId="0" applyNumberFormat="1" applyFont="1" applyFill="1" applyBorder="1" applyAlignment="1">
      <alignment horizontal="center" vertical="center"/>
    </xf>
    <xf numFmtId="186" fontId="35" fillId="12" borderId="82" xfId="0" applyNumberFormat="1" applyFont="1" applyFill="1" applyBorder="1" applyAlignment="1">
      <alignment horizontal="center" vertical="center"/>
    </xf>
    <xf numFmtId="186" fontId="35" fillId="12" borderId="85" xfId="0" applyNumberFormat="1" applyFont="1" applyFill="1" applyBorder="1" applyAlignment="1">
      <alignment horizontal="center" vertical="center"/>
    </xf>
    <xf numFmtId="0" fontId="71" fillId="0" borderId="72" xfId="0" applyFont="1" applyBorder="1" applyAlignment="1">
      <alignment horizontal="center" vertical="center" wrapText="1"/>
    </xf>
    <xf numFmtId="186" fontId="35" fillId="15" borderId="37" xfId="0" applyNumberFormat="1" applyFont="1" applyFill="1" applyBorder="1" applyAlignment="1">
      <alignment horizontal="center" vertical="center"/>
    </xf>
    <xf numFmtId="186" fontId="35" fillId="17" borderId="37" xfId="0" applyNumberFormat="1" applyFont="1" applyFill="1" applyBorder="1" applyAlignment="1">
      <alignment horizontal="center" vertical="center"/>
    </xf>
    <xf numFmtId="186" fontId="35" fillId="13" borderId="37" xfId="0" applyNumberFormat="1" applyFont="1" applyFill="1" applyBorder="1" applyAlignment="1">
      <alignment horizontal="center" vertical="center"/>
    </xf>
    <xf numFmtId="186" fontId="35" fillId="17" borderId="34" xfId="0" applyNumberFormat="1" applyFont="1" applyFill="1" applyBorder="1" applyAlignment="1">
      <alignment horizontal="center" vertical="center"/>
    </xf>
    <xf numFmtId="186" fontId="35" fillId="17" borderId="69" xfId="0" applyNumberFormat="1" applyFont="1" applyFill="1" applyBorder="1" applyAlignment="1">
      <alignment horizontal="center" vertical="center"/>
    </xf>
    <xf numFmtId="186" fontId="35" fillId="0" borderId="38" xfId="0" applyNumberFormat="1" applyFont="1" applyBorder="1" applyAlignment="1">
      <alignment horizontal="center" vertical="center"/>
    </xf>
    <xf numFmtId="186" fontId="35" fillId="17" borderId="38" xfId="0" applyNumberFormat="1" applyFont="1" applyFill="1" applyBorder="1" applyAlignment="1">
      <alignment horizontal="center" vertical="center"/>
    </xf>
    <xf numFmtId="186" fontId="35" fillId="14" borderId="86" xfId="0" applyNumberFormat="1" applyFont="1" applyFill="1" applyBorder="1" applyAlignment="1">
      <alignment horizontal="center" vertical="center"/>
    </xf>
    <xf numFmtId="186" fontId="35" fillId="14" borderId="66" xfId="0" applyNumberFormat="1" applyFont="1" applyFill="1" applyBorder="1" applyAlignment="1">
      <alignment horizontal="center" vertical="center"/>
    </xf>
    <xf numFmtId="186" fontId="35" fillId="17" borderId="61" xfId="0" applyNumberFormat="1" applyFont="1" applyFill="1" applyBorder="1" applyAlignment="1">
      <alignment horizontal="center" vertical="center"/>
    </xf>
    <xf numFmtId="186" fontId="35" fillId="15" borderId="78" xfId="0" applyNumberFormat="1" applyFont="1" applyFill="1" applyBorder="1" applyAlignment="1">
      <alignment horizontal="center" vertical="center"/>
    </xf>
    <xf numFmtId="37" fontId="35" fillId="17" borderId="78" xfId="0" applyNumberFormat="1" applyFont="1" applyFill="1" applyBorder="1" applyAlignment="1">
      <alignment horizontal="center" vertical="center"/>
    </xf>
    <xf numFmtId="186" fontId="35" fillId="17" borderId="78" xfId="0" applyNumberFormat="1" applyFont="1" applyFill="1" applyBorder="1" applyAlignment="1">
      <alignment horizontal="center" vertical="center"/>
    </xf>
    <xf numFmtId="186" fontId="35" fillId="17" borderId="81" xfId="0" applyNumberFormat="1" applyFont="1" applyFill="1" applyBorder="1" applyAlignment="1">
      <alignment horizontal="center" vertical="center"/>
    </xf>
    <xf numFmtId="186" fontId="35" fillId="17" borderId="44" xfId="0" applyNumberFormat="1" applyFont="1" applyFill="1" applyBorder="1" applyAlignment="1">
      <alignment horizontal="center" vertical="center"/>
    </xf>
    <xf numFmtId="186" fontId="35" fillId="17" borderId="76" xfId="0" applyNumberFormat="1" applyFont="1" applyFill="1" applyBorder="1" applyAlignment="1">
      <alignment horizontal="center" vertical="center"/>
    </xf>
    <xf numFmtId="186" fontId="35" fillId="14" borderId="90" xfId="0" applyNumberFormat="1" applyFont="1" applyFill="1" applyBorder="1" applyAlignment="1">
      <alignment horizontal="center" vertical="center"/>
    </xf>
    <xf numFmtId="186" fontId="35" fillId="15" borderId="48" xfId="0" applyNumberFormat="1" applyFont="1" applyFill="1" applyBorder="1" applyAlignment="1">
      <alignment horizontal="center" vertical="center"/>
    </xf>
    <xf numFmtId="186" fontId="35" fillId="15" borderId="87" xfId="0" applyNumberFormat="1" applyFont="1" applyFill="1" applyBorder="1" applyAlignment="1">
      <alignment horizontal="center" vertical="center"/>
    </xf>
    <xf numFmtId="186" fontId="71" fillId="18" borderId="37" xfId="0" applyNumberFormat="1" applyFont="1" applyFill="1" applyBorder="1" applyAlignment="1">
      <alignment horizontal="center" vertical="center" wrapText="1"/>
    </xf>
    <xf numFmtId="186" fontId="71" fillId="18" borderId="69" xfId="0" applyNumberFormat="1" applyFont="1" applyFill="1" applyBorder="1" applyAlignment="1">
      <alignment horizontal="center" vertical="center" wrapText="1"/>
    </xf>
    <xf numFmtId="186" fontId="71" fillId="18" borderId="38" xfId="0" applyNumberFormat="1" applyFont="1" applyFill="1" applyBorder="1" applyAlignment="1">
      <alignment horizontal="center" vertical="center" wrapText="1"/>
    </xf>
    <xf numFmtId="186" fontId="71" fillId="0" borderId="0" xfId="0" applyNumberFormat="1" applyFont="1" applyAlignment="1">
      <alignment horizontal="center" vertical="center" wrapText="1"/>
    </xf>
    <xf numFmtId="186" fontId="71" fillId="18" borderId="61" xfId="0" applyNumberFormat="1" applyFont="1" applyFill="1" applyBorder="1" applyAlignment="1">
      <alignment horizontal="center" vertical="center" wrapText="1"/>
    </xf>
    <xf numFmtId="186" fontId="35" fillId="16" borderId="53" xfId="0" applyNumberFormat="1" applyFont="1" applyFill="1" applyBorder="1" applyAlignment="1">
      <alignment horizontal="center" vertical="center"/>
    </xf>
    <xf numFmtId="186" fontId="71" fillId="18" borderId="56" xfId="0" applyNumberFormat="1" applyFont="1" applyFill="1" applyBorder="1" applyAlignment="1">
      <alignment horizontal="center" vertical="center" wrapText="1"/>
    </xf>
    <xf numFmtId="186" fontId="71" fillId="18" borderId="55" xfId="0" applyNumberFormat="1" applyFont="1" applyFill="1" applyBorder="1" applyAlignment="1">
      <alignment horizontal="center" vertical="center" wrapText="1"/>
    </xf>
    <xf numFmtId="186" fontId="71" fillId="18" borderId="66" xfId="0" applyNumberFormat="1" applyFont="1" applyFill="1" applyBorder="1" applyAlignment="1">
      <alignment horizontal="center" vertical="center" wrapText="1"/>
    </xf>
    <xf numFmtId="186" fontId="35" fillId="14" borderId="69" xfId="0" applyNumberFormat="1" applyFont="1" applyFill="1" applyBorder="1" applyAlignment="1">
      <alignment horizontal="center" vertical="center"/>
    </xf>
    <xf numFmtId="186" fontId="35" fillId="16" borderId="37" xfId="0" applyNumberFormat="1" applyFont="1" applyFill="1" applyBorder="1" applyAlignment="1">
      <alignment horizontal="center" vertical="center"/>
    </xf>
    <xf numFmtId="186" fontId="71" fillId="18" borderId="34" xfId="0" applyNumberFormat="1" applyFont="1" applyFill="1" applyBorder="1" applyAlignment="1">
      <alignment horizontal="center" vertical="center" wrapText="1"/>
    </xf>
    <xf numFmtId="186" fontId="35" fillId="13" borderId="56" xfId="0" applyNumberFormat="1" applyFont="1" applyFill="1" applyBorder="1" applyAlignment="1">
      <alignment horizontal="center" vertical="center"/>
    </xf>
    <xf numFmtId="186" fontId="35" fillId="0" borderId="78" xfId="0" applyNumberFormat="1" applyFont="1" applyBorder="1" applyAlignment="1">
      <alignment horizontal="center" vertical="center"/>
    </xf>
    <xf numFmtId="186" fontId="35" fillId="0" borderId="44" xfId="0" applyNumberFormat="1" applyFont="1" applyBorder="1" applyAlignment="1">
      <alignment horizontal="center" vertical="center"/>
    </xf>
    <xf numFmtId="186" fontId="35" fillId="0" borderId="76" xfId="0" applyNumberFormat="1" applyFont="1" applyBorder="1" applyAlignment="1">
      <alignment horizontal="center" vertical="center"/>
    </xf>
    <xf numFmtId="186" fontId="10" fillId="0" borderId="37" xfId="0" applyNumberFormat="1" applyFont="1" applyBorder="1" applyAlignment="1">
      <alignment horizontal="center" vertical="center" wrapText="1"/>
    </xf>
    <xf numFmtId="186" fontId="10" fillId="0" borderId="34" xfId="0" applyNumberFormat="1" applyFont="1" applyBorder="1" applyAlignment="1">
      <alignment horizontal="center" vertical="center" wrapText="1"/>
    </xf>
    <xf numFmtId="186" fontId="10" fillId="0" borderId="69" xfId="0" applyNumberFormat="1" applyFont="1" applyBorder="1" applyAlignment="1">
      <alignment horizontal="center" vertical="center" wrapText="1"/>
    </xf>
    <xf numFmtId="186" fontId="10" fillId="0" borderId="0" xfId="0" applyNumberFormat="1" applyFont="1" applyAlignment="1">
      <alignment horizontal="center" vertical="center" wrapText="1"/>
    </xf>
    <xf numFmtId="186" fontId="10" fillId="13" borderId="38" xfId="0" applyNumberFormat="1" applyFont="1" applyFill="1" applyBorder="1" applyAlignment="1">
      <alignment horizontal="center" vertical="center" wrapText="1"/>
    </xf>
    <xf numFmtId="186" fontId="10" fillId="0" borderId="38" xfId="0" applyNumberFormat="1" applyFont="1" applyBorder="1" applyAlignment="1">
      <alignment horizontal="center" vertical="center" wrapText="1"/>
    </xf>
    <xf numFmtId="186" fontId="10" fillId="19" borderId="38" xfId="0" applyNumberFormat="1" applyFont="1" applyFill="1" applyBorder="1" applyAlignment="1">
      <alignment horizontal="center" vertical="center" wrapText="1"/>
    </xf>
    <xf numFmtId="186" fontId="10" fillId="19" borderId="61" xfId="0" applyNumberFormat="1" applyFont="1" applyFill="1" applyBorder="1" applyAlignment="1">
      <alignment horizontal="center" vertical="center" wrapText="1"/>
    </xf>
    <xf numFmtId="186" fontId="10" fillId="0" borderId="78" xfId="0" applyNumberFormat="1" applyFont="1" applyBorder="1" applyAlignment="1">
      <alignment horizontal="center" vertical="center" wrapText="1"/>
    </xf>
    <xf numFmtId="186" fontId="35" fillId="16" borderId="81" xfId="0" applyNumberFormat="1" applyFont="1" applyFill="1" applyBorder="1" applyAlignment="1">
      <alignment horizontal="center" vertical="center"/>
    </xf>
    <xf numFmtId="186" fontId="10" fillId="0" borderId="44" xfId="0" applyNumberFormat="1" applyFont="1" applyBorder="1" applyAlignment="1">
      <alignment horizontal="center" vertical="center" wrapText="1"/>
    </xf>
    <xf numFmtId="186" fontId="10" fillId="0" borderId="76" xfId="0" applyNumberFormat="1" applyFont="1" applyBorder="1" applyAlignment="1">
      <alignment horizontal="center" vertical="center" wrapText="1"/>
    </xf>
    <xf numFmtId="0" fontId="35" fillId="0" borderId="70" xfId="0" applyFont="1" applyBorder="1" applyAlignment="1">
      <alignment horizontal="left" vertical="center"/>
    </xf>
    <xf numFmtId="186" fontId="35" fillId="15" borderId="56" xfId="0" applyNumberFormat="1" applyFont="1" applyFill="1" applyBorder="1" applyAlignment="1">
      <alignment horizontal="center" vertical="center"/>
    </xf>
    <xf numFmtId="186" fontId="35" fillId="15" borderId="66" xfId="0" applyNumberFormat="1" applyFont="1" applyFill="1" applyBorder="1" applyAlignment="1">
      <alignment horizontal="center" vertical="center"/>
    </xf>
    <xf numFmtId="186" fontId="35" fillId="0" borderId="37" xfId="0" applyNumberFormat="1" applyFont="1" applyBorder="1" applyAlignment="1">
      <alignment horizontal="center" vertical="center"/>
    </xf>
    <xf numFmtId="186" fontId="35" fillId="14" borderId="76" xfId="0" applyNumberFormat="1" applyFont="1" applyFill="1" applyBorder="1" applyAlignment="1">
      <alignment horizontal="center" vertical="center"/>
    </xf>
    <xf numFmtId="199" fontId="23" fillId="18" borderId="95" xfId="0" applyNumberFormat="1" applyFont="1" applyFill="1" applyBorder="1" applyProtection="1">
      <alignment vertical="center"/>
      <protection locked="0"/>
    </xf>
    <xf numFmtId="41" fontId="41" fillId="0" borderId="34" xfId="0" applyNumberFormat="1" applyFont="1" applyBorder="1" applyAlignment="1">
      <alignment horizontal="center" vertical="center" wrapText="1"/>
    </xf>
    <xf numFmtId="41" fontId="41" fillId="0" borderId="34" xfId="0" applyNumberFormat="1" applyFont="1" applyBorder="1" applyAlignment="1">
      <alignment horizontal="center" vertical="center"/>
    </xf>
    <xf numFmtId="41" fontId="41" fillId="0" borderId="37" xfId="0" applyNumberFormat="1" applyFont="1" applyBorder="1" applyAlignment="1">
      <alignment horizontal="center" vertical="center"/>
    </xf>
    <xf numFmtId="41" fontId="41" fillId="0" borderId="37" xfId="0" applyNumberFormat="1" applyFont="1" applyBorder="1" applyAlignment="1">
      <alignment horizontal="center" vertical="center" wrapText="1"/>
    </xf>
    <xf numFmtId="41" fontId="41" fillId="0" borderId="34" xfId="0" applyNumberFormat="1" applyFont="1" applyBorder="1" applyAlignment="1">
      <alignment vertical="center" wrapText="1"/>
    </xf>
    <xf numFmtId="41" fontId="41" fillId="0" borderId="37" xfId="0" applyNumberFormat="1" applyFont="1" applyBorder="1" applyAlignment="1">
      <alignment horizontal="left" vertical="center" wrapText="1"/>
    </xf>
    <xf numFmtId="41" fontId="41" fillId="0" borderId="37" xfId="0" applyNumberFormat="1" applyFont="1" applyBorder="1" applyAlignment="1">
      <alignment horizontal="right" vertical="center" wrapText="1"/>
    </xf>
    <xf numFmtId="41" fontId="41" fillId="0" borderId="36" xfId="0" applyNumberFormat="1" applyFont="1" applyBorder="1" applyAlignment="1">
      <alignment horizontal="right" vertical="center"/>
    </xf>
    <xf numFmtId="41" fontId="41" fillId="0" borderId="34" xfId="0" applyNumberFormat="1" applyFont="1" applyBorder="1">
      <alignment vertical="center"/>
    </xf>
    <xf numFmtId="0" fontId="41" fillId="0" borderId="34" xfId="0" applyFont="1" applyBorder="1" applyAlignment="1">
      <alignment horizontal="center" vertical="center" wrapText="1"/>
    </xf>
    <xf numFmtId="0" fontId="41" fillId="0" borderId="34" xfId="0" applyFont="1" applyBorder="1" applyAlignment="1">
      <alignment horizontal="center" vertical="center"/>
    </xf>
    <xf numFmtId="0" fontId="41" fillId="0" borderId="37" xfId="0" applyFont="1" applyBorder="1" applyAlignment="1">
      <alignment horizontal="center" vertical="center"/>
    </xf>
    <xf numFmtId="3" fontId="41" fillId="0" borderId="37" xfId="0" applyNumberFormat="1" applyFont="1" applyBorder="1" applyAlignment="1">
      <alignment horizontal="center" vertical="center" wrapText="1"/>
    </xf>
    <xf numFmtId="0" fontId="41" fillId="0" borderId="34" xfId="0" applyFont="1" applyBorder="1" applyAlignment="1">
      <alignment vertical="center" wrapText="1"/>
    </xf>
    <xf numFmtId="0" fontId="41" fillId="0" borderId="34" xfId="0" applyFont="1" applyBorder="1">
      <alignment vertical="center"/>
    </xf>
    <xf numFmtId="41" fontId="44" fillId="0" borderId="37" xfId="0" applyNumberFormat="1" applyFont="1" applyBorder="1" applyAlignment="1">
      <alignment horizontal="left" vertical="center" wrapText="1"/>
    </xf>
    <xf numFmtId="0" fontId="35" fillId="0" borderId="49" xfId="0" applyFont="1" applyBorder="1" applyAlignment="1">
      <alignment horizontal="center" vertical="center" wrapText="1"/>
    </xf>
    <xf numFmtId="0" fontId="124" fillId="0" borderId="91" xfId="0" applyFont="1" applyBorder="1" applyAlignment="1">
      <alignment horizontal="centerContinuous" vertical="center"/>
    </xf>
    <xf numFmtId="0" fontId="107" fillId="0" borderId="37" xfId="0" applyFont="1" applyBorder="1" applyAlignment="1">
      <alignment horizontal="centerContinuous" vertical="center"/>
    </xf>
    <xf numFmtId="0" fontId="109" fillId="0" borderId="37" xfId="0" applyFont="1" applyBorder="1" applyAlignment="1">
      <alignment horizontal="centerContinuous" vertical="center"/>
    </xf>
    <xf numFmtId="0" fontId="35" fillId="0" borderId="78" xfId="0" applyFont="1" applyBorder="1" applyAlignment="1">
      <alignment horizontal="center" vertical="center" wrapText="1"/>
    </xf>
    <xf numFmtId="0" fontId="35" fillId="0" borderId="78" xfId="0" applyFont="1" applyBorder="1" applyAlignment="1">
      <alignment horizontal="center" vertical="center"/>
    </xf>
    <xf numFmtId="0" fontId="35" fillId="0" borderId="75" xfId="0" applyFont="1" applyBorder="1" applyAlignment="1">
      <alignment horizontal="center" vertical="center" wrapText="1"/>
    </xf>
    <xf numFmtId="0" fontId="109" fillId="0" borderId="78" xfId="0" applyFont="1" applyBorder="1" applyAlignment="1">
      <alignment horizontal="center" vertical="center"/>
    </xf>
    <xf numFmtId="0" fontId="109" fillId="0" borderId="75" xfId="0" applyFont="1" applyBorder="1" applyAlignment="1">
      <alignment horizontal="center" vertical="center" wrapText="1"/>
    </xf>
    <xf numFmtId="0" fontId="109" fillId="0" borderId="78" xfId="0" applyFont="1" applyBorder="1" applyAlignment="1">
      <alignment horizontal="center" vertical="center" wrapText="1"/>
    </xf>
    <xf numFmtId="0" fontId="109" fillId="0" borderId="44" xfId="0" applyFont="1" applyBorder="1" applyAlignment="1">
      <alignment horizontal="center" vertical="center" wrapText="1"/>
    </xf>
    <xf numFmtId="0" fontId="109" fillId="0" borderId="192" xfId="0" applyFont="1" applyBorder="1" applyAlignment="1">
      <alignment horizontal="center" vertical="center"/>
    </xf>
    <xf numFmtId="0" fontId="0" fillId="0" borderId="65" xfId="0" applyBorder="1" applyAlignment="1"/>
    <xf numFmtId="0" fontId="107" fillId="22" borderId="65" xfId="0" applyFont="1" applyFill="1" applyBorder="1" applyAlignment="1">
      <alignment horizontal="center" vertical="center"/>
    </xf>
    <xf numFmtId="0" fontId="35" fillId="22" borderId="65" xfId="0" applyFont="1" applyFill="1" applyBorder="1" applyAlignment="1">
      <alignment horizontal="center" vertical="center"/>
    </xf>
    <xf numFmtId="0" fontId="35" fillId="22" borderId="65" xfId="0" applyFont="1" applyFill="1" applyBorder="1" applyAlignment="1">
      <alignment horizontal="center" vertical="center" wrapText="1"/>
    </xf>
    <xf numFmtId="0" fontId="0" fillId="0" borderId="37" xfId="0" applyBorder="1" applyAlignment="1"/>
    <xf numFmtId="0" fontId="110" fillId="22" borderId="37" xfId="0" applyFont="1" applyFill="1" applyBorder="1" applyAlignment="1">
      <alignment horizontal="center"/>
    </xf>
    <xf numFmtId="0" fontId="0" fillId="22" borderId="37" xfId="0" applyFill="1" applyBorder="1" applyAlignment="1">
      <alignment horizontal="center"/>
    </xf>
    <xf numFmtId="0" fontId="0" fillId="0" borderId="37" xfId="0" applyBorder="1" applyAlignment="1">
      <alignment horizontal="center"/>
    </xf>
    <xf numFmtId="0" fontId="0" fillId="0" borderId="34" xfId="0" applyBorder="1" applyAlignment="1">
      <alignment horizontal="center"/>
    </xf>
    <xf numFmtId="0" fontId="41" fillId="0" borderId="37" xfId="0" applyFont="1" applyBorder="1">
      <alignment vertical="center"/>
    </xf>
    <xf numFmtId="0" fontId="41" fillId="0" borderId="37" xfId="0" applyFont="1" applyBorder="1" applyAlignment="1">
      <alignment horizontal="right" vertical="center"/>
    </xf>
    <xf numFmtId="0" fontId="41" fillId="0" borderId="45" xfId="0" applyFont="1" applyBorder="1" applyAlignment="1">
      <alignment horizontal="center" vertical="center"/>
    </xf>
    <xf numFmtId="0" fontId="35" fillId="0" borderId="0" xfId="0" applyFont="1" applyAlignment="1">
      <alignment horizontal="center" vertical="center"/>
    </xf>
    <xf numFmtId="41" fontId="40" fillId="0" borderId="34" xfId="0" applyNumberFormat="1" applyFont="1" applyBorder="1" applyAlignment="1">
      <alignment vertical="center" wrapText="1"/>
    </xf>
    <xf numFmtId="41" fontId="40" fillId="0" borderId="34" xfId="0" applyNumberFormat="1" applyFont="1" applyBorder="1" applyAlignment="1">
      <alignment horizontal="center" vertical="center"/>
    </xf>
    <xf numFmtId="41" fontId="40" fillId="0" borderId="37" xfId="0" applyNumberFormat="1" applyFont="1" applyBorder="1" applyAlignment="1">
      <alignment horizontal="left" vertical="center" wrapText="1"/>
    </xf>
    <xf numFmtId="41" fontId="40" fillId="0" borderId="37" xfId="0" applyNumberFormat="1" applyFont="1" applyBorder="1" applyAlignment="1">
      <alignment horizontal="right" vertical="center" wrapText="1"/>
    </xf>
    <xf numFmtId="41" fontId="40" fillId="0" borderId="36" xfId="0" applyNumberFormat="1" applyFont="1" applyBorder="1" applyAlignment="1">
      <alignment horizontal="right" vertical="center"/>
    </xf>
    <xf numFmtId="41" fontId="40" fillId="0" borderId="34" xfId="0" applyNumberFormat="1" applyFont="1" applyBorder="1">
      <alignment vertical="center"/>
    </xf>
    <xf numFmtId="199" fontId="125" fillId="0" borderId="91" xfId="0" applyNumberFormat="1" applyFont="1" applyBorder="1" applyProtection="1">
      <alignment vertical="center"/>
      <protection locked="0"/>
    </xf>
    <xf numFmtId="0" fontId="9" fillId="2" borderId="0" xfId="0" applyFont="1" applyFill="1" applyAlignment="1">
      <alignment vertical="top" wrapText="1"/>
    </xf>
    <xf numFmtId="0" fontId="7" fillId="2" borderId="0" xfId="0" applyFont="1" applyFill="1" applyAlignment="1">
      <alignment horizontal="center" vertical="center" wrapText="1"/>
    </xf>
    <xf numFmtId="0" fontId="8" fillId="2" borderId="0" xfId="0" applyFont="1" applyFill="1" applyAlignment="1">
      <alignment horizontal="center" vertical="center" wrapText="1"/>
    </xf>
    <xf numFmtId="0" fontId="0" fillId="2" borderId="0" xfId="0" applyFill="1">
      <alignment vertical="center"/>
    </xf>
    <xf numFmtId="0" fontId="10" fillId="2" borderId="0" xfId="0" applyFont="1" applyFill="1" applyAlignment="1">
      <alignment horizontal="right" vertical="top"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3" borderId="2" xfId="0" applyFont="1" applyFill="1" applyBorder="1" applyAlignment="1">
      <alignment horizontal="center" vertical="center"/>
    </xf>
    <xf numFmtId="0" fontId="12" fillId="5" borderId="1" xfId="0" applyFont="1" applyFill="1" applyBorder="1" applyAlignment="1">
      <alignment horizontal="center" vertical="center" wrapText="1"/>
    </xf>
    <xf numFmtId="0" fontId="13" fillId="0" borderId="1" xfId="5" applyFont="1" applyBorder="1" applyAlignment="1">
      <alignment vertical="center" wrapText="1"/>
    </xf>
    <xf numFmtId="0" fontId="10" fillId="2" borderId="1" xfId="0" applyFont="1" applyFill="1" applyBorder="1" applyAlignment="1">
      <alignment vertical="center" wrapText="1"/>
    </xf>
    <xf numFmtId="0" fontId="14" fillId="2" borderId="1" xfId="0" applyFont="1" applyFill="1" applyBorder="1" applyAlignment="1">
      <alignment vertical="center" wrapText="1"/>
    </xf>
    <xf numFmtId="0" fontId="12" fillId="5" borderId="8" xfId="0" applyFont="1" applyFill="1" applyBorder="1" applyAlignment="1">
      <alignment horizontal="center" vertical="center" wrapText="1"/>
    </xf>
    <xf numFmtId="0" fontId="13" fillId="0" borderId="8" xfId="5" applyFont="1" applyBorder="1" applyAlignment="1">
      <alignment vertical="center" wrapText="1"/>
    </xf>
    <xf numFmtId="0" fontId="12" fillId="5" borderId="25" xfId="0"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3" fillId="0" borderId="26" xfId="5" applyFont="1" applyBorder="1" applyAlignment="1">
      <alignment vertical="center" wrapText="1"/>
    </xf>
    <xf numFmtId="0" fontId="13" fillId="0" borderId="28" xfId="5" applyFont="1" applyBorder="1" applyAlignment="1">
      <alignment vertical="center" wrapText="1"/>
    </xf>
    <xf numFmtId="0" fontId="13" fillId="0" borderId="30" xfId="5" applyFont="1" applyBorder="1" applyAlignment="1">
      <alignment vertical="center" wrapText="1"/>
    </xf>
    <xf numFmtId="0" fontId="10" fillId="2" borderId="24" xfId="0" applyFont="1" applyFill="1" applyBorder="1" applyAlignment="1">
      <alignment vertical="center" wrapText="1"/>
    </xf>
    <xf numFmtId="0" fontId="12" fillId="5" borderId="13" xfId="0" applyFont="1" applyFill="1" applyBorder="1" applyAlignment="1">
      <alignment horizontal="center" vertical="center" wrapText="1"/>
    </xf>
    <xf numFmtId="0" fontId="13" fillId="0" borderId="0" xfId="5" applyFont="1" applyAlignment="1">
      <alignment vertical="center" wrapText="1"/>
    </xf>
    <xf numFmtId="0" fontId="12" fillId="5" borderId="31" xfId="0" applyFont="1" applyFill="1" applyBorder="1" applyAlignment="1">
      <alignment horizontal="center" vertical="center" wrapText="1"/>
    </xf>
    <xf numFmtId="0" fontId="13" fillId="0" borderId="19" xfId="5" applyFont="1" applyBorder="1" applyAlignment="1">
      <alignment vertical="center" wrapText="1"/>
    </xf>
    <xf numFmtId="0" fontId="13" fillId="0" borderId="20" xfId="5" applyFont="1" applyBorder="1" applyAlignment="1">
      <alignment vertical="center" wrapText="1"/>
    </xf>
    <xf numFmtId="0" fontId="13" fillId="0" borderId="21" xfId="5" applyFont="1" applyBorder="1" applyAlignment="1">
      <alignment vertical="center" wrapText="1"/>
    </xf>
    <xf numFmtId="0" fontId="13" fillId="0" borderId="13" xfId="5" applyFont="1" applyBorder="1" applyAlignment="1">
      <alignment vertical="center" wrapText="1"/>
    </xf>
    <xf numFmtId="0" fontId="12" fillId="5" borderId="15" xfId="0" applyFont="1" applyFill="1" applyBorder="1" applyAlignment="1">
      <alignment horizontal="center" vertical="center" wrapText="1"/>
    </xf>
    <xf numFmtId="178" fontId="10" fillId="2" borderId="11" xfId="0" applyNumberFormat="1" applyFont="1" applyFill="1" applyBorder="1" applyAlignment="1">
      <alignment horizontal="center" vertical="center" wrapText="1"/>
    </xf>
    <xf numFmtId="0" fontId="10" fillId="0" borderId="13" xfId="0" applyFont="1" applyBorder="1" applyAlignment="1">
      <alignment vertical="center" wrapText="1"/>
    </xf>
    <xf numFmtId="0" fontId="10" fillId="0" borderId="1" xfId="0" applyFont="1" applyBorder="1" applyAlignment="1">
      <alignment vertical="center" wrapText="1"/>
    </xf>
    <xf numFmtId="0" fontId="3" fillId="0" borderId="32" xfId="5" applyBorder="1" applyAlignment="1" applyProtection="1">
      <alignment horizontal="center" vertical="center"/>
    </xf>
    <xf numFmtId="0" fontId="3" fillId="0" borderId="0" xfId="5" applyAlignment="1" applyProtection="1">
      <alignment horizontal="center" vertical="center"/>
    </xf>
    <xf numFmtId="3" fontId="41" fillId="0" borderId="35" xfId="0" applyNumberFormat="1" applyFont="1" applyBorder="1" applyAlignment="1">
      <alignment wrapText="1"/>
    </xf>
    <xf numFmtId="3" fontId="41" fillId="0" borderId="36" xfId="0" applyNumberFormat="1" applyFont="1" applyBorder="1" applyAlignment="1">
      <alignment wrapText="1"/>
    </xf>
    <xf numFmtId="0" fontId="4" fillId="0" borderId="12" xfId="5" applyFont="1" applyBorder="1" applyAlignment="1">
      <alignment horizontal="center" vertical="center"/>
    </xf>
    <xf numFmtId="0" fontId="40" fillId="0" borderId="34" xfId="0" applyFont="1" applyBorder="1" applyAlignment="1">
      <alignment horizontal="center" vertical="center" wrapText="1"/>
    </xf>
    <xf numFmtId="0" fontId="40" fillId="0" borderId="35" xfId="0" applyFont="1" applyBorder="1" applyAlignment="1">
      <alignment horizontal="center" vertical="center" wrapText="1"/>
    </xf>
    <xf numFmtId="0" fontId="40" fillId="0" borderId="36" xfId="0" applyFont="1" applyBorder="1" applyAlignment="1">
      <alignment horizontal="center" vertical="center" wrapText="1"/>
    </xf>
    <xf numFmtId="3" fontId="40" fillId="0" borderId="34" xfId="0" applyNumberFormat="1" applyFont="1" applyBorder="1" applyAlignment="1">
      <alignment horizontal="center" vertical="center" wrapText="1"/>
    </xf>
    <xf numFmtId="3" fontId="40" fillId="0" borderId="36" xfId="0" applyNumberFormat="1" applyFont="1" applyBorder="1" applyAlignment="1">
      <alignment horizontal="center" vertical="center" wrapText="1"/>
    </xf>
    <xf numFmtId="181" fontId="40" fillId="0" borderId="34" xfId="1" applyNumberFormat="1" applyFont="1" applyBorder="1" applyAlignment="1">
      <alignment horizontal="center" vertical="center" wrapText="1"/>
    </xf>
    <xf numFmtId="181" fontId="40" fillId="0" borderId="35" xfId="1" applyNumberFormat="1" applyFont="1" applyBorder="1" applyAlignment="1">
      <alignment horizontal="center" vertical="center" wrapText="1"/>
    </xf>
    <xf numFmtId="181" fontId="40" fillId="0" borderId="36" xfId="1" applyNumberFormat="1" applyFont="1" applyBorder="1" applyAlignment="1">
      <alignment horizontal="center" vertical="center" wrapText="1"/>
    </xf>
    <xf numFmtId="3" fontId="41" fillId="0" borderId="91" xfId="0" applyNumberFormat="1" applyFont="1" applyBorder="1" applyAlignment="1">
      <alignment wrapText="1"/>
    </xf>
    <xf numFmtId="3" fontId="41" fillId="0" borderId="34" xfId="0" applyNumberFormat="1" applyFont="1" applyBorder="1" applyAlignment="1">
      <alignment wrapText="1"/>
    </xf>
    <xf numFmtId="199" fontId="125" fillId="0" borderId="91" xfId="0" applyNumberFormat="1" applyFont="1" applyBorder="1" applyAlignment="1" applyProtection="1">
      <alignment horizontal="left" vertical="top" wrapText="1"/>
      <protection locked="0"/>
    </xf>
    <xf numFmtId="199" fontId="35" fillId="0" borderId="91" xfId="0" applyNumberFormat="1" applyFont="1" applyBorder="1" applyAlignment="1" applyProtection="1">
      <alignment horizontal="left" vertical="top"/>
      <protection locked="0"/>
    </xf>
    <xf numFmtId="199" fontId="125" fillId="0" borderId="91" xfId="0" applyNumberFormat="1" applyFont="1" applyBorder="1" applyAlignment="1" applyProtection="1">
      <alignment horizontal="center" vertical="center"/>
      <protection locked="0"/>
    </xf>
    <xf numFmtId="199" fontId="23" fillId="0" borderId="57" xfId="0" applyNumberFormat="1" applyFont="1" applyBorder="1" applyProtection="1">
      <alignment vertical="center"/>
      <protection locked="0"/>
    </xf>
    <xf numFmtId="199" fontId="23" fillId="0" borderId="91" xfId="0" applyNumberFormat="1" applyFont="1" applyBorder="1" applyProtection="1">
      <alignment vertical="center"/>
      <protection locked="0"/>
    </xf>
    <xf numFmtId="199" fontId="23" fillId="0" borderId="99" xfId="0" applyNumberFormat="1" applyFont="1" applyBorder="1" applyProtection="1">
      <alignment vertical="center"/>
      <protection locked="0"/>
    </xf>
    <xf numFmtId="199" fontId="23" fillId="0" borderId="55" xfId="0" applyNumberFormat="1" applyFont="1" applyBorder="1" applyProtection="1">
      <alignment vertical="center"/>
      <protection locked="0"/>
    </xf>
    <xf numFmtId="199" fontId="23" fillId="0" borderId="95" xfId="0" applyNumberFormat="1" applyFont="1" applyBorder="1" applyProtection="1">
      <alignment vertical="center"/>
      <protection locked="0"/>
    </xf>
    <xf numFmtId="199" fontId="23" fillId="0" borderId="73" xfId="0" applyNumberFormat="1" applyFont="1" applyBorder="1" applyProtection="1">
      <alignment vertical="center"/>
      <protection locked="0"/>
    </xf>
    <xf numFmtId="181" fontId="35" fillId="18" borderId="34" xfId="0" applyNumberFormat="1" applyFont="1" applyFill="1" applyBorder="1" applyAlignment="1">
      <alignment horizontal="center" vertical="center"/>
    </xf>
    <xf numFmtId="181" fontId="35" fillId="18" borderId="36" xfId="0" applyNumberFormat="1" applyFont="1" applyFill="1" applyBorder="1" applyAlignment="1">
      <alignment horizontal="center" vertical="center"/>
    </xf>
    <xf numFmtId="199" fontId="125" fillId="0" borderId="37" xfId="0" applyNumberFormat="1" applyFont="1" applyBorder="1" applyAlignment="1" applyProtection="1">
      <alignment horizontal="center"/>
      <protection locked="0"/>
    </xf>
    <xf numFmtId="199" fontId="23" fillId="0" borderId="37" xfId="0" applyNumberFormat="1" applyFont="1" applyBorder="1" applyAlignment="1" applyProtection="1">
      <alignment horizontal="center"/>
      <protection locked="0"/>
    </xf>
    <xf numFmtId="199" fontId="162" fillId="0" borderId="0" xfId="0" applyNumberFormat="1" applyFont="1" applyAlignment="1" applyProtection="1">
      <alignment horizontal="center" vertical="center"/>
      <protection locked="0"/>
    </xf>
    <xf numFmtId="199" fontId="23" fillId="18" borderId="34" xfId="0" applyNumberFormat="1" applyFont="1" applyFill="1" applyBorder="1" applyAlignment="1" applyProtection="1">
      <alignment horizontal="center" vertical="center"/>
      <protection locked="0"/>
    </xf>
    <xf numFmtId="199" fontId="23" fillId="18" borderId="36" xfId="0" applyNumberFormat="1" applyFont="1" applyFill="1" applyBorder="1" applyAlignment="1" applyProtection="1">
      <alignment horizontal="center" vertical="center"/>
      <protection locked="0"/>
    </xf>
    <xf numFmtId="181" fontId="35" fillId="18" borderId="34" xfId="0" applyNumberFormat="1" applyFont="1" applyFill="1" applyBorder="1" applyAlignment="1" applyProtection="1">
      <alignment horizontal="center" vertical="center"/>
      <protection locked="0"/>
    </xf>
    <xf numFmtId="181" fontId="35" fillId="18" borderId="36" xfId="0" applyNumberFormat="1" applyFont="1" applyFill="1" applyBorder="1" applyAlignment="1" applyProtection="1">
      <alignment horizontal="center" vertical="center"/>
      <protection locked="0"/>
    </xf>
    <xf numFmtId="199" fontId="162" fillId="0" borderId="91" xfId="0" applyNumberFormat="1" applyFont="1" applyBorder="1" applyAlignment="1" applyProtection="1">
      <alignment horizontal="center" vertical="center"/>
      <protection locked="0"/>
    </xf>
    <xf numFmtId="41" fontId="41" fillId="0" borderId="34" xfId="0" applyNumberFormat="1" applyFont="1" applyBorder="1" applyAlignment="1">
      <alignment horizontal="center" vertical="center" wrapText="1"/>
    </xf>
    <xf numFmtId="41" fontId="41" fillId="0" borderId="35" xfId="0" applyNumberFormat="1" applyFont="1" applyBorder="1" applyAlignment="1">
      <alignment horizontal="center" vertical="center" wrapText="1"/>
    </xf>
    <xf numFmtId="41" fontId="41" fillId="0" borderId="36" xfId="0" applyNumberFormat="1" applyFont="1" applyBorder="1" applyAlignment="1">
      <alignment horizontal="center" vertical="center" wrapText="1"/>
    </xf>
    <xf numFmtId="0" fontId="41" fillId="0" borderId="34" xfId="0" applyFont="1" applyBorder="1" applyAlignment="1">
      <alignment horizontal="center" vertical="center" wrapText="1"/>
    </xf>
    <xf numFmtId="0" fontId="41" fillId="0" borderId="35" xfId="0" applyFont="1" applyBorder="1" applyAlignment="1">
      <alignment horizontal="center" vertical="center" wrapText="1"/>
    </xf>
    <xf numFmtId="0" fontId="41" fillId="0" borderId="36" xfId="0" applyFont="1" applyBorder="1" applyAlignment="1">
      <alignment horizontal="center" vertical="center" wrapText="1"/>
    </xf>
    <xf numFmtId="3" fontId="41" fillId="0" borderId="34" xfId="0" applyNumberFormat="1" applyFont="1" applyBorder="1" applyAlignment="1">
      <alignment horizontal="center" vertical="center" wrapText="1"/>
    </xf>
    <xf numFmtId="3" fontId="41" fillId="0" borderId="36" xfId="0" applyNumberFormat="1" applyFont="1" applyBorder="1" applyAlignment="1">
      <alignment horizontal="center" vertical="center" wrapText="1"/>
    </xf>
    <xf numFmtId="0" fontId="0" fillId="0" borderId="16" xfId="0" applyBorder="1">
      <alignment vertical="center"/>
    </xf>
    <xf numFmtId="0" fontId="10" fillId="0" borderId="0" xfId="0" applyFont="1" applyAlignment="1">
      <alignment horizontal="center"/>
    </xf>
    <xf numFmtId="0" fontId="10" fillId="0" borderId="0" xfId="0" applyFont="1" applyAlignment="1">
      <alignment horizontal="left" wrapText="1"/>
    </xf>
    <xf numFmtId="0" fontId="10" fillId="0" borderId="0" xfId="0" applyFont="1" applyAlignment="1">
      <alignment horizontal="left" vertical="center" wrapText="1"/>
    </xf>
    <xf numFmtId="49" fontId="35" fillId="0" borderId="48" xfId="0" applyNumberFormat="1" applyFont="1" applyBorder="1" applyAlignment="1">
      <alignment horizontal="center" vertical="center" wrapText="1"/>
    </xf>
    <xf numFmtId="49" fontId="35" fillId="0" borderId="53" xfId="0" applyNumberFormat="1" applyFont="1" applyBorder="1" applyAlignment="1">
      <alignment horizontal="center" vertical="center" wrapText="1"/>
    </xf>
    <xf numFmtId="49" fontId="35" fillId="0" borderId="81" xfId="0" applyNumberFormat="1" applyFont="1" applyBorder="1" applyAlignment="1">
      <alignment horizontal="center" vertical="center" wrapText="1"/>
    </xf>
    <xf numFmtId="49" fontId="35" fillId="0" borderId="87" xfId="0" applyNumberFormat="1" applyFont="1" applyBorder="1" applyAlignment="1">
      <alignment horizontal="center" vertical="center" wrapText="1"/>
    </xf>
    <xf numFmtId="49" fontId="35" fillId="0" borderId="105" xfId="0" applyNumberFormat="1" applyFont="1" applyBorder="1" applyAlignment="1">
      <alignment horizontal="center" vertical="center" wrapText="1"/>
    </xf>
    <xf numFmtId="49" fontId="35" fillId="0" borderId="106" xfId="0" applyNumberFormat="1" applyFont="1" applyBorder="1" applyAlignment="1">
      <alignment horizontal="center" vertical="center" wrapText="1"/>
    </xf>
    <xf numFmtId="0" fontId="9" fillId="0" borderId="127" xfId="0" applyFont="1" applyBorder="1" applyAlignment="1">
      <alignment horizontal="center" vertical="center" wrapText="1"/>
    </xf>
    <xf numFmtId="0" fontId="35" fillId="0" borderId="107" xfId="0" applyFont="1" applyBorder="1" applyAlignment="1">
      <alignment horizontal="center" vertical="center"/>
    </xf>
    <xf numFmtId="0" fontId="35" fillId="0" borderId="109" xfId="0" applyFont="1" applyBorder="1" applyAlignment="1">
      <alignment horizontal="center" vertical="center"/>
    </xf>
    <xf numFmtId="0" fontId="35" fillId="0" borderId="111" xfId="0" applyFont="1" applyBorder="1" applyAlignment="1">
      <alignment horizontal="center" vertical="center"/>
    </xf>
    <xf numFmtId="49" fontId="35" fillId="0" borderId="48" xfId="0" applyNumberFormat="1" applyFont="1" applyBorder="1" applyAlignment="1">
      <alignment horizontal="center" vertical="center"/>
    </xf>
    <xf numFmtId="49" fontId="35" fillId="0" borderId="53" xfId="0" applyNumberFormat="1" applyFont="1" applyBorder="1" applyAlignment="1">
      <alignment horizontal="center" vertical="center"/>
    </xf>
    <xf numFmtId="49" fontId="35" fillId="0" borderId="81" xfId="0" applyNumberFormat="1" applyFont="1" applyBorder="1" applyAlignment="1">
      <alignment horizontal="center" vertical="center"/>
    </xf>
    <xf numFmtId="0" fontId="10" fillId="0" borderId="125" xfId="2" applyFont="1" applyBorder="1" applyAlignment="1">
      <alignment horizontal="center" vertical="center" wrapText="1"/>
    </xf>
    <xf numFmtId="0" fontId="9" fillId="0" borderId="114" xfId="2" applyFont="1" applyBorder="1" applyAlignment="1">
      <alignment horizontal="center" vertical="center" wrapText="1"/>
    </xf>
    <xf numFmtId="0" fontId="10" fillId="0" borderId="115" xfId="2" applyFont="1" applyBorder="1" applyAlignment="1">
      <alignment horizontal="center" vertical="center" wrapText="1"/>
    </xf>
    <xf numFmtId="0" fontId="9" fillId="0" borderId="126" xfId="2" applyFont="1" applyBorder="1" applyAlignment="1">
      <alignment horizontal="center" vertical="center" wrapText="1"/>
    </xf>
    <xf numFmtId="0" fontId="9" fillId="0" borderId="124" xfId="2" applyFont="1" applyBorder="1" applyAlignment="1">
      <alignment horizontal="center" vertical="center" wrapText="1"/>
    </xf>
    <xf numFmtId="0" fontId="10" fillId="0" borderId="129" xfId="0" applyFont="1" applyBorder="1" applyAlignment="1">
      <alignment horizontal="center" vertical="center"/>
    </xf>
    <xf numFmtId="0" fontId="10" fillId="0" borderId="2" xfId="0" applyFont="1" applyBorder="1" applyAlignment="1">
      <alignment horizontal="center" vertical="center"/>
    </xf>
    <xf numFmtId="0" fontId="35" fillId="0" borderId="110" xfId="0" applyFont="1" applyBorder="1" applyAlignment="1">
      <alignment horizontal="center" vertical="center"/>
    </xf>
    <xf numFmtId="0" fontId="102" fillId="0" borderId="6" xfId="0" applyFont="1" applyBorder="1" applyAlignment="1">
      <alignment horizontal="center" vertical="center"/>
    </xf>
    <xf numFmtId="0" fontId="0" fillId="0" borderId="119" xfId="0" applyBorder="1" applyAlignment="1">
      <alignment horizontal="center" vertical="center"/>
    </xf>
    <xf numFmtId="0" fontId="10" fillId="0" borderId="112" xfId="0" applyFont="1" applyBorder="1" applyAlignment="1">
      <alignment horizontal="center" vertical="center"/>
    </xf>
    <xf numFmtId="0" fontId="10" fillId="0" borderId="128" xfId="0" applyFont="1" applyBorder="1" applyAlignment="1">
      <alignment horizontal="center" vertical="center"/>
    </xf>
    <xf numFmtId="0" fontId="14" fillId="0" borderId="120" xfId="0" applyFont="1" applyBorder="1" applyAlignment="1">
      <alignment horizontal="center" vertical="center" wrapText="1"/>
    </xf>
    <xf numFmtId="0" fontId="9" fillId="0" borderId="121" xfId="2" applyFont="1" applyBorder="1" applyAlignment="1">
      <alignment horizontal="center" vertical="center" wrapText="1"/>
    </xf>
    <xf numFmtId="0" fontId="10" fillId="0" borderId="122" xfId="2" applyFont="1" applyBorder="1" applyAlignment="1">
      <alignment horizontal="center" vertical="center" wrapText="1"/>
    </xf>
    <xf numFmtId="0" fontId="10" fillId="0" borderId="123" xfId="2" applyFont="1" applyBorder="1" applyAlignment="1">
      <alignment horizontal="center" vertical="center" wrapText="1"/>
    </xf>
    <xf numFmtId="0" fontId="105" fillId="20" borderId="124" xfId="2" applyFont="1" applyFill="1" applyBorder="1" applyAlignment="1">
      <alignment horizontal="center" vertical="center" wrapText="1"/>
    </xf>
    <xf numFmtId="0" fontId="105" fillId="0" borderId="124" xfId="2" applyFont="1" applyBorder="1" applyAlignment="1">
      <alignment horizontal="center" vertical="center" wrapText="1"/>
    </xf>
    <xf numFmtId="0" fontId="10" fillId="0" borderId="6" xfId="0" applyFont="1" applyBorder="1" applyAlignment="1">
      <alignment horizontal="left"/>
    </xf>
    <xf numFmtId="0" fontId="10" fillId="0" borderId="114" xfId="0" applyFont="1" applyBorder="1" applyAlignment="1">
      <alignment horizontal="center" vertical="center"/>
    </xf>
    <xf numFmtId="0" fontId="14" fillId="0" borderId="115" xfId="0" applyFont="1" applyBorder="1" applyAlignment="1">
      <alignment horizontal="center" vertical="center"/>
    </xf>
    <xf numFmtId="0" fontId="10" fillId="0" borderId="116" xfId="0" applyFont="1" applyBorder="1" applyAlignment="1">
      <alignment horizontal="left"/>
    </xf>
    <xf numFmtId="0" fontId="41" fillId="0" borderId="47" xfId="0" applyFont="1" applyBorder="1" applyAlignment="1">
      <alignment horizontal="center"/>
    </xf>
    <xf numFmtId="0" fontId="87" fillId="0" borderId="47" xfId="0" applyFont="1" applyBorder="1" applyAlignment="1">
      <alignment horizontal="center" vertical="center" wrapText="1"/>
    </xf>
    <xf numFmtId="0" fontId="136" fillId="0" borderId="47" xfId="0" applyFont="1" applyBorder="1" applyAlignment="1">
      <alignment horizontal="center" vertical="center" wrapText="1"/>
    </xf>
    <xf numFmtId="0" fontId="136" fillId="0" borderId="0" xfId="0" applyFont="1" applyAlignment="1">
      <alignment horizontal="center" vertical="center" wrapText="1"/>
    </xf>
    <xf numFmtId="0" fontId="87" fillId="0" borderId="34" xfId="0" applyFont="1" applyBorder="1" applyAlignment="1">
      <alignment horizontal="center" vertical="center"/>
    </xf>
    <xf numFmtId="0" fontId="87" fillId="0" borderId="35" xfId="0" applyFont="1" applyBorder="1" applyAlignment="1">
      <alignment horizontal="center" vertical="center"/>
    </xf>
    <xf numFmtId="0" fontId="87" fillId="0" borderId="36" xfId="0" applyFont="1" applyBorder="1" applyAlignment="1">
      <alignment horizontal="center" vertical="center"/>
    </xf>
    <xf numFmtId="0" fontId="35" fillId="0" borderId="98"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35" fillId="0" borderId="34" xfId="0" applyFont="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87" fillId="0" borderId="34" xfId="0" applyFont="1" applyBorder="1" applyAlignment="1">
      <alignment horizontal="center" vertical="center" wrapText="1"/>
    </xf>
    <xf numFmtId="0" fontId="136" fillId="0" borderId="35" xfId="0" applyFont="1" applyBorder="1" applyAlignment="1">
      <alignment horizontal="center" vertical="center" wrapText="1"/>
    </xf>
    <xf numFmtId="0" fontId="136" fillId="0" borderId="36" xfId="0" applyFont="1" applyBorder="1" applyAlignment="1">
      <alignment horizontal="center" vertical="center" wrapText="1"/>
    </xf>
    <xf numFmtId="0" fontId="136" fillId="0" borderId="100" xfId="0" applyFont="1" applyBorder="1" applyAlignment="1">
      <alignment horizontal="center" vertical="center" wrapText="1"/>
    </xf>
    <xf numFmtId="0" fontId="35" fillId="0" borderId="49" xfId="0" applyFont="1" applyBorder="1" applyAlignment="1">
      <alignment horizontal="center" vertical="center"/>
    </xf>
    <xf numFmtId="0" fontId="35" fillId="0" borderId="40" xfId="0" applyFont="1" applyBorder="1" applyAlignment="1">
      <alignment horizontal="center" vertical="center"/>
    </xf>
    <xf numFmtId="0" fontId="35" fillId="0" borderId="50" xfId="0" applyFont="1" applyBorder="1" applyAlignment="1">
      <alignment horizontal="center" vertical="center"/>
    </xf>
    <xf numFmtId="0" fontId="35" fillId="0" borderId="47" xfId="0" applyFont="1" applyBorder="1" applyAlignment="1">
      <alignment horizontal="center" vertical="center" wrapText="1"/>
    </xf>
    <xf numFmtId="0" fontId="35" fillId="0" borderId="92" xfId="0" applyFont="1" applyBorder="1" applyAlignment="1">
      <alignment horizontal="center" vertical="center" wrapText="1"/>
    </xf>
    <xf numFmtId="0" fontId="35" fillId="0" borderId="0" xfId="0" applyFont="1" applyAlignment="1">
      <alignment horizontal="center" vertical="center" wrapText="1"/>
    </xf>
    <xf numFmtId="0" fontId="35" fillId="0" borderId="79"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80" xfId="0" applyFont="1" applyBorder="1" applyAlignment="1">
      <alignment horizontal="center" vertical="center" wrapText="1"/>
    </xf>
    <xf numFmtId="190" fontId="35" fillId="0" borderId="0" xfId="0" applyNumberFormat="1" applyFont="1" applyAlignment="1">
      <alignment horizontal="left" vertical="center"/>
    </xf>
    <xf numFmtId="0" fontId="0" fillId="0" borderId="0" xfId="0" applyAlignment="1">
      <alignment horizontal="left" vertical="center"/>
    </xf>
    <xf numFmtId="0" fontId="35" fillId="0" borderId="51" xfId="0" applyFont="1" applyBorder="1" applyAlignment="1">
      <alignment horizontal="center" vertical="center" wrapText="1"/>
    </xf>
    <xf numFmtId="0" fontId="35" fillId="0" borderId="55" xfId="0" applyFont="1" applyBorder="1" applyAlignment="1">
      <alignment horizontal="center" vertical="center" wrapText="1"/>
    </xf>
    <xf numFmtId="0" fontId="35" fillId="0" borderId="95" xfId="0" applyFont="1" applyBorder="1" applyAlignment="1">
      <alignment horizontal="center" vertical="center" wrapText="1"/>
    </xf>
    <xf numFmtId="0" fontId="35" fillId="0" borderId="73" xfId="0" applyFont="1" applyBorder="1" applyAlignment="1">
      <alignment horizontal="center" vertical="center" wrapText="1"/>
    </xf>
    <xf numFmtId="0" fontId="41" fillId="0" borderId="99" xfId="0" applyFont="1" applyBorder="1" applyAlignment="1">
      <alignment horizontal="center" vertical="center" wrapText="1"/>
    </xf>
    <xf numFmtId="0" fontId="41" fillId="0" borderId="79" xfId="0" applyFont="1" applyBorder="1" applyAlignment="1">
      <alignment horizontal="center" vertical="center" wrapText="1"/>
    </xf>
    <xf numFmtId="0" fontId="41" fillId="0" borderId="73" xfId="0" applyFont="1" applyBorder="1" applyAlignment="1">
      <alignment horizontal="center" vertical="center" wrapText="1"/>
    </xf>
    <xf numFmtId="0" fontId="35" fillId="0" borderId="92" xfId="0" applyFont="1" applyBorder="1" applyAlignment="1">
      <alignment horizontal="center" vertical="center"/>
    </xf>
    <xf numFmtId="0" fontId="35" fillId="0" borderId="79" xfId="0" applyFont="1" applyBorder="1" applyAlignment="1">
      <alignment horizontal="center" vertical="center"/>
    </xf>
    <xf numFmtId="0" fontId="35" fillId="0" borderId="73" xfId="0" applyFont="1" applyBorder="1" applyAlignment="1">
      <alignment horizontal="center" vertical="center"/>
    </xf>
    <xf numFmtId="0" fontId="35" fillId="0" borderId="34" xfId="0" applyFont="1" applyBorder="1" applyAlignment="1">
      <alignment horizontal="center" vertical="center"/>
    </xf>
    <xf numFmtId="0" fontId="35" fillId="0" borderId="35" xfId="0" applyFont="1" applyBorder="1" applyAlignment="1">
      <alignment horizontal="center" vertical="center"/>
    </xf>
    <xf numFmtId="0" fontId="35" fillId="0" borderId="36" xfId="0" applyFont="1" applyBorder="1" applyAlignment="1">
      <alignment horizontal="center" vertical="center"/>
    </xf>
    <xf numFmtId="0" fontId="154" fillId="0" borderId="99" xfId="0" applyFont="1" applyBorder="1" applyAlignment="1">
      <alignment horizontal="center" vertical="center" wrapText="1"/>
    </xf>
    <xf numFmtId="0" fontId="154" fillId="0" borderId="79" xfId="0" applyFont="1" applyBorder="1" applyAlignment="1">
      <alignment horizontal="center" vertical="center" wrapText="1"/>
    </xf>
    <xf numFmtId="0" fontId="154" fillId="0" borderId="73" xfId="0" applyFont="1" applyBorder="1" applyAlignment="1">
      <alignment horizontal="center" vertical="center" wrapText="1"/>
    </xf>
    <xf numFmtId="0" fontId="154" fillId="0" borderId="80" xfId="0" applyFont="1" applyBorder="1" applyAlignment="1">
      <alignment horizontal="center" vertical="center" wrapText="1"/>
    </xf>
    <xf numFmtId="0" fontId="78" fillId="0" borderId="47" xfId="0" applyFont="1" applyBorder="1" applyAlignment="1">
      <alignment horizontal="center"/>
    </xf>
    <xf numFmtId="0" fontId="78" fillId="0" borderId="47" xfId="0" applyFont="1" applyBorder="1" applyAlignment="1">
      <alignment horizontal="center" vertical="center" wrapText="1"/>
    </xf>
    <xf numFmtId="0" fontId="78" fillId="0" borderId="92" xfId="0" applyFont="1" applyBorder="1" applyAlignment="1">
      <alignment horizontal="center" vertical="center" wrapText="1"/>
    </xf>
    <xf numFmtId="0" fontId="78" fillId="0" borderId="0" xfId="0" applyFont="1" applyAlignment="1">
      <alignment horizontal="center" vertical="center" wrapText="1"/>
    </xf>
    <xf numFmtId="0" fontId="78" fillId="0" borderId="79"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80" xfId="0" applyFont="1" applyBorder="1" applyAlignment="1">
      <alignment horizontal="center" vertical="center" wrapText="1"/>
    </xf>
    <xf numFmtId="0" fontId="78" fillId="0" borderId="49" xfId="0" applyFont="1" applyBorder="1" applyAlignment="1">
      <alignment horizontal="center" vertical="center"/>
    </xf>
    <xf numFmtId="0" fontId="78" fillId="0" borderId="40" xfId="0" applyFont="1" applyBorder="1" applyAlignment="1">
      <alignment horizontal="center" vertical="center"/>
    </xf>
    <xf numFmtId="0" fontId="78" fillId="0" borderId="50" xfId="0" applyFont="1" applyBorder="1" applyAlignment="1">
      <alignment horizontal="center" vertical="center"/>
    </xf>
    <xf numFmtId="0" fontId="78" fillId="0" borderId="51" xfId="0" applyFont="1" applyBorder="1" applyAlignment="1">
      <alignment horizontal="center" vertical="center" wrapText="1"/>
    </xf>
    <xf numFmtId="0" fontId="78" fillId="0" borderId="55" xfId="0" applyFont="1" applyBorder="1" applyAlignment="1">
      <alignment horizontal="center" vertical="center" wrapText="1"/>
    </xf>
    <xf numFmtId="0" fontId="78" fillId="0" borderId="95" xfId="0" applyFont="1" applyBorder="1" applyAlignment="1">
      <alignment horizontal="center" vertical="center" wrapText="1"/>
    </xf>
    <xf numFmtId="0" fontId="78" fillId="0" borderId="73" xfId="0" applyFont="1" applyBorder="1" applyAlignment="1">
      <alignment horizontal="center" vertical="center" wrapText="1"/>
    </xf>
    <xf numFmtId="0" fontId="157" fillId="0" borderId="47" xfId="0" applyFont="1" applyBorder="1" applyAlignment="1">
      <alignment horizontal="center" vertical="center" wrapText="1"/>
    </xf>
    <xf numFmtId="0" fontId="158" fillId="0" borderId="47" xfId="0" applyFont="1" applyBorder="1" applyAlignment="1">
      <alignment horizontal="center" vertical="center" wrapText="1"/>
    </xf>
    <xf numFmtId="0" fontId="158" fillId="0" borderId="0" xfId="0" applyFont="1" applyAlignment="1">
      <alignment horizontal="center" vertical="center" wrapText="1"/>
    </xf>
    <xf numFmtId="0" fontId="78" fillId="0" borderId="34" xfId="0" applyFont="1" applyBorder="1" applyAlignment="1">
      <alignment horizontal="center" vertical="center"/>
    </xf>
    <xf numFmtId="0" fontId="78" fillId="0" borderId="35" xfId="0" applyFont="1" applyBorder="1" applyAlignment="1">
      <alignment horizontal="center" vertical="center"/>
    </xf>
    <xf numFmtId="0" fontId="78" fillId="0" borderId="36" xfId="0" applyFont="1" applyBorder="1" applyAlignment="1">
      <alignment horizontal="center" vertical="center"/>
    </xf>
    <xf numFmtId="0" fontId="157" fillId="0" borderId="34" xfId="0" applyFont="1" applyBorder="1" applyAlignment="1">
      <alignment horizontal="center" vertical="center"/>
    </xf>
    <xf numFmtId="0" fontId="157" fillId="0" borderId="35" xfId="0" applyFont="1" applyBorder="1" applyAlignment="1">
      <alignment horizontal="center" vertical="center"/>
    </xf>
    <xf numFmtId="0" fontId="157" fillId="0" borderId="36" xfId="0" applyFont="1" applyBorder="1" applyAlignment="1">
      <alignment horizontal="center" vertical="center"/>
    </xf>
    <xf numFmtId="0" fontId="78" fillId="0" borderId="98" xfId="0" applyFont="1" applyBorder="1" applyAlignment="1">
      <alignment horizontal="center" vertical="center"/>
    </xf>
    <xf numFmtId="0" fontId="151" fillId="0" borderId="35" xfId="0" applyFont="1" applyBorder="1" applyAlignment="1">
      <alignment horizontal="center" vertical="center"/>
    </xf>
    <xf numFmtId="0" fontId="151" fillId="0" borderId="36" xfId="0" applyFont="1" applyBorder="1" applyAlignment="1">
      <alignment horizontal="center" vertical="center"/>
    </xf>
    <xf numFmtId="0" fontId="78" fillId="0" borderId="34" xfId="0" applyFont="1" applyBorder="1" applyAlignment="1">
      <alignment horizontal="center" vertical="center" wrapText="1"/>
    </xf>
    <xf numFmtId="0" fontId="151" fillId="0" borderId="35" xfId="0" applyFont="1" applyBorder="1" applyAlignment="1">
      <alignment horizontal="center" vertical="center" wrapText="1"/>
    </xf>
    <xf numFmtId="0" fontId="151" fillId="0" borderId="36" xfId="0" applyFont="1" applyBorder="1" applyAlignment="1">
      <alignment horizontal="center" vertical="center" wrapText="1"/>
    </xf>
    <xf numFmtId="190" fontId="78" fillId="0" borderId="0" xfId="0" applyNumberFormat="1" applyFont="1" applyAlignment="1">
      <alignment horizontal="left" vertical="center"/>
    </xf>
    <xf numFmtId="0" fontId="151" fillId="0" borderId="0" xfId="0" applyFont="1" applyAlignment="1">
      <alignment horizontal="left" vertical="center"/>
    </xf>
    <xf numFmtId="0" fontId="157" fillId="0" borderId="34" xfId="0" applyFont="1" applyBorder="1" applyAlignment="1">
      <alignment horizontal="center" vertical="center" wrapText="1"/>
    </xf>
    <xf numFmtId="0" fontId="158" fillId="0" borderId="35" xfId="0" applyFont="1" applyBorder="1" applyAlignment="1">
      <alignment horizontal="center" vertical="center" wrapText="1"/>
    </xf>
    <xf numFmtId="0" fontId="158" fillId="0" borderId="36" xfId="0" applyFont="1" applyBorder="1" applyAlignment="1">
      <alignment horizontal="center" vertical="center" wrapText="1"/>
    </xf>
    <xf numFmtId="0" fontId="158" fillId="0" borderId="100" xfId="0" applyFont="1" applyBorder="1" applyAlignment="1">
      <alignment horizontal="center" vertical="center" wrapText="1"/>
    </xf>
    <xf numFmtId="0" fontId="78" fillId="0" borderId="92" xfId="0" applyFont="1" applyBorder="1" applyAlignment="1">
      <alignment horizontal="center" vertical="center"/>
    </xf>
    <xf numFmtId="0" fontId="78" fillId="0" borderId="79" xfId="0" applyFont="1" applyBorder="1" applyAlignment="1">
      <alignment horizontal="center" vertical="center"/>
    </xf>
    <xf numFmtId="0" fontId="78" fillId="0" borderId="73" xfId="0" applyFont="1" applyBorder="1" applyAlignment="1">
      <alignment horizontal="center" vertical="center"/>
    </xf>
    <xf numFmtId="0" fontId="41" fillId="0" borderId="80" xfId="0" applyFont="1" applyBorder="1" applyAlignment="1">
      <alignment horizontal="center" vertical="center" wrapText="1"/>
    </xf>
    <xf numFmtId="0" fontId="35" fillId="0" borderId="47" xfId="0" applyFont="1" applyBorder="1" applyAlignment="1">
      <alignment horizontal="center"/>
    </xf>
    <xf numFmtId="0" fontId="107" fillId="0" borderId="49" xfId="0" applyFont="1" applyBorder="1" applyAlignment="1">
      <alignment horizontal="center" vertical="center"/>
    </xf>
    <xf numFmtId="0" fontId="107" fillId="0" borderId="40" xfId="0" applyFont="1" applyBorder="1" applyAlignment="1">
      <alignment horizontal="center" vertical="center"/>
    </xf>
    <xf numFmtId="0" fontId="107" fillId="0" borderId="50" xfId="0" applyFont="1" applyBorder="1" applyAlignment="1">
      <alignment horizontal="center" vertical="center"/>
    </xf>
    <xf numFmtId="0" fontId="109" fillId="0" borderId="47" xfId="0" applyFont="1" applyBorder="1" applyAlignment="1">
      <alignment horizontal="center" vertical="center" wrapText="1"/>
    </xf>
    <xf numFmtId="0" fontId="168" fillId="0" borderId="47" xfId="0" applyFont="1" applyBorder="1" applyAlignment="1">
      <alignment horizontal="center" vertical="center" wrapText="1"/>
    </xf>
    <xf numFmtId="0" fontId="168" fillId="0" borderId="0" xfId="0" applyFont="1" applyAlignment="1">
      <alignment horizontal="center" vertical="center" wrapText="1"/>
    </xf>
    <xf numFmtId="0" fontId="109" fillId="0" borderId="34" xfId="0" applyFont="1" applyBorder="1" applyAlignment="1">
      <alignment horizontal="center" vertical="center"/>
    </xf>
    <xf numFmtId="0" fontId="109" fillId="0" borderId="35" xfId="0" applyFont="1" applyBorder="1" applyAlignment="1">
      <alignment horizontal="center" vertical="center"/>
    </xf>
    <xf numFmtId="0" fontId="109" fillId="0" borderId="36" xfId="0" applyFont="1" applyBorder="1" applyAlignment="1">
      <alignment horizontal="center" vertical="center"/>
    </xf>
    <xf numFmtId="0" fontId="4" fillId="0" borderId="0" xfId="5" applyFont="1" applyBorder="1" applyAlignment="1">
      <alignment horizontal="center" vertical="center"/>
    </xf>
    <xf numFmtId="0" fontId="109" fillId="0" borderId="34" xfId="0" applyFont="1" applyBorder="1" applyAlignment="1">
      <alignment horizontal="center" vertical="center" wrapText="1"/>
    </xf>
    <xf numFmtId="0" fontId="168" fillId="0" borderId="35" xfId="0" applyFont="1" applyBorder="1" applyAlignment="1">
      <alignment horizontal="center" vertical="center" wrapText="1"/>
    </xf>
    <xf numFmtId="0" fontId="168" fillId="0" borderId="36" xfId="0" applyFont="1" applyBorder="1" applyAlignment="1">
      <alignment horizontal="center" vertical="center" wrapText="1"/>
    </xf>
    <xf numFmtId="0" fontId="168" fillId="0" borderId="100" xfId="0" applyFont="1" applyBorder="1" applyAlignment="1">
      <alignment horizontal="center" vertical="center" wrapText="1"/>
    </xf>
    <xf numFmtId="0" fontId="35" fillId="0" borderId="95" xfId="0" applyFont="1" applyBorder="1" applyAlignment="1">
      <alignment horizontal="center" vertical="distributed"/>
    </xf>
    <xf numFmtId="0" fontId="37" fillId="0" borderId="64" xfId="0" applyFont="1" applyBorder="1" applyAlignment="1">
      <alignment horizontal="center" vertical="distributed"/>
    </xf>
    <xf numFmtId="0" fontId="35" fillId="0" borderId="53" xfId="0" applyFont="1" applyBorder="1" applyAlignment="1">
      <alignment horizontal="center" vertical="top" wrapText="1"/>
    </xf>
    <xf numFmtId="0" fontId="35" fillId="0" borderId="54" xfId="0" applyFont="1" applyBorder="1" applyAlignment="1">
      <alignment horizontal="center" vertical="distributed"/>
    </xf>
    <xf numFmtId="0" fontId="35" fillId="0" borderId="53" xfId="0" applyFont="1" applyBorder="1" applyAlignment="1">
      <alignment horizontal="center" vertical="distributed"/>
    </xf>
    <xf numFmtId="0" fontId="35" fillId="0" borderId="54" xfId="0" applyFont="1" applyBorder="1" applyAlignment="1">
      <alignment horizontal="distributed" vertical="center" wrapText="1"/>
    </xf>
    <xf numFmtId="0" fontId="35" fillId="0" borderId="53" xfId="0" applyFont="1" applyBorder="1" applyAlignment="1">
      <alignment horizontal="distributed" vertical="center"/>
    </xf>
    <xf numFmtId="0" fontId="35" fillId="0" borderId="37" xfId="0" applyFont="1" applyBorder="1" applyAlignment="1">
      <alignment horizontal="center" vertical="distributed"/>
    </xf>
    <xf numFmtId="0" fontId="41" fillId="0" borderId="54" xfId="0" applyFont="1" applyBorder="1" applyAlignment="1">
      <alignment horizontal="center" vertical="top" wrapText="1"/>
    </xf>
    <xf numFmtId="0" fontId="41" fillId="0" borderId="53" xfId="0" applyFont="1" applyBorder="1" applyAlignment="1">
      <alignment horizontal="center" vertical="top" wrapText="1"/>
    </xf>
    <xf numFmtId="0" fontId="35" fillId="0" borderId="34" xfId="0" applyFont="1" applyBorder="1" applyAlignment="1">
      <alignment horizontal="center" vertical="top" wrapText="1"/>
    </xf>
    <xf numFmtId="0" fontId="35" fillId="0" borderId="35" xfId="0" applyFont="1" applyBorder="1" applyAlignment="1">
      <alignment horizontal="center" vertical="top" wrapText="1"/>
    </xf>
    <xf numFmtId="0" fontId="35" fillId="0" borderId="36" xfId="0" applyFont="1" applyBorder="1" applyAlignment="1">
      <alignment horizontal="center" vertical="top" wrapText="1"/>
    </xf>
    <xf numFmtId="0" fontId="35" fillId="0" borderId="54" xfId="0" applyFont="1" applyBorder="1" applyAlignment="1">
      <alignment horizontal="center" vertical="top" wrapText="1"/>
    </xf>
    <xf numFmtId="0" fontId="35" fillId="0" borderId="90" xfId="0" applyFont="1" applyBorder="1" applyAlignment="1">
      <alignment horizontal="center" vertical="top" wrapText="1"/>
    </xf>
    <xf numFmtId="0" fontId="35" fillId="0" borderId="105" xfId="0" applyFont="1" applyBorder="1" applyAlignment="1">
      <alignment horizontal="center" vertical="top" wrapText="1"/>
    </xf>
    <xf numFmtId="0" fontId="35" fillId="0" borderId="54" xfId="0" applyFont="1" applyBorder="1" applyAlignment="1">
      <alignment horizontal="center" vertical="center" wrapText="1"/>
    </xf>
    <xf numFmtId="0" fontId="35" fillId="0" borderId="53" xfId="0" applyFont="1" applyBorder="1" applyAlignment="1">
      <alignment horizontal="center" vertical="center" wrapText="1"/>
    </xf>
    <xf numFmtId="190" fontId="35" fillId="0" borderId="47" xfId="0" applyNumberFormat="1" applyFont="1" applyBorder="1" applyAlignment="1">
      <alignment horizontal="left" vertical="center"/>
    </xf>
    <xf numFmtId="0" fontId="35" fillId="0" borderId="0" xfId="0" applyFont="1" applyAlignment="1">
      <alignment horizontal="center"/>
    </xf>
    <xf numFmtId="3" fontId="78" fillId="0" borderId="37" xfId="0" applyNumberFormat="1" applyFont="1" applyBorder="1" applyAlignment="1">
      <alignment horizontal="center" vertical="center"/>
    </xf>
    <xf numFmtId="0" fontId="35" fillId="0" borderId="43" xfId="0" applyFont="1" applyBorder="1" applyAlignment="1">
      <alignment horizontal="center"/>
    </xf>
    <xf numFmtId="0" fontId="35" fillId="0" borderId="88" xfId="0" applyFont="1" applyBorder="1" applyAlignment="1">
      <alignment horizontal="center" vertical="distributed"/>
    </xf>
    <xf numFmtId="0" fontId="35" fillId="0" borderId="72" xfId="0" applyFont="1" applyBorder="1" applyAlignment="1">
      <alignment horizontal="center" vertical="distributed"/>
    </xf>
    <xf numFmtId="0" fontId="35" fillId="0" borderId="71" xfId="0" applyFont="1" applyBorder="1" applyAlignment="1">
      <alignment horizontal="center" vertical="distributed"/>
    </xf>
    <xf numFmtId="0" fontId="35" fillId="0" borderId="51" xfId="0" applyFont="1" applyBorder="1" applyAlignment="1">
      <alignment horizontal="center" vertical="center"/>
    </xf>
    <xf numFmtId="0" fontId="35" fillId="0" borderId="47" xfId="0" applyFont="1" applyBorder="1" applyAlignment="1">
      <alignment horizontal="center" vertical="center"/>
    </xf>
    <xf numFmtId="0" fontId="35" fillId="0" borderId="55" xfId="0" applyFont="1" applyBorder="1" applyAlignment="1">
      <alignment horizontal="center" vertical="center"/>
    </xf>
    <xf numFmtId="0" fontId="35" fillId="0" borderId="95" xfId="0" applyFont="1" applyBorder="1" applyAlignment="1">
      <alignment horizontal="center" vertical="center"/>
    </xf>
    <xf numFmtId="0" fontId="35" fillId="0" borderId="49" xfId="0" applyFont="1" applyBorder="1" applyAlignment="1">
      <alignment horizontal="center" vertical="distributed"/>
    </xf>
    <xf numFmtId="0" fontId="35" fillId="0" borderId="40" xfId="0" applyFont="1" applyBorder="1" applyAlignment="1">
      <alignment horizontal="center" vertical="distributed"/>
    </xf>
    <xf numFmtId="0" fontId="35" fillId="0" borderId="41" xfId="0" applyFont="1" applyBorder="1" applyAlignment="1">
      <alignment horizontal="center" vertical="distributed"/>
    </xf>
    <xf numFmtId="0" fontId="41" fillId="0" borderId="55" xfId="0" applyFont="1" applyBorder="1" applyAlignment="1">
      <alignment horizontal="center" vertical="top" wrapText="1"/>
    </xf>
    <xf numFmtId="0" fontId="41" fillId="0" borderId="73" xfId="0" applyFont="1" applyBorder="1" applyAlignment="1">
      <alignment horizontal="center" vertical="top" wrapText="1"/>
    </xf>
    <xf numFmtId="0" fontId="35" fillId="0" borderId="55" xfId="0" applyFont="1" applyBorder="1" applyAlignment="1">
      <alignment horizontal="center" vertical="top" wrapText="1"/>
    </xf>
    <xf numFmtId="0" fontId="35" fillId="0" borderId="95" xfId="0" applyFont="1" applyBorder="1" applyAlignment="1">
      <alignment horizontal="center" vertical="top" wrapText="1"/>
    </xf>
    <xf numFmtId="0" fontId="35" fillId="0" borderId="73" xfId="0" applyFont="1" applyBorder="1" applyAlignment="1">
      <alignment horizontal="center" vertical="top" wrapText="1"/>
    </xf>
    <xf numFmtId="0" fontId="35" fillId="0" borderId="54" xfId="0" applyFont="1" applyBorder="1" applyAlignment="1">
      <alignment horizontal="center" vertical="center"/>
    </xf>
    <xf numFmtId="0" fontId="35" fillId="0" borderId="53" xfId="0" applyFont="1" applyBorder="1" applyAlignment="1">
      <alignment horizontal="center" vertical="center"/>
    </xf>
    <xf numFmtId="0" fontId="35" fillId="0" borderId="90" xfId="0" applyFont="1" applyBorder="1" applyAlignment="1">
      <alignment horizontal="center" vertical="center" wrapText="1"/>
    </xf>
    <xf numFmtId="0" fontId="35" fillId="0" borderId="105" xfId="0" applyFont="1" applyBorder="1" applyAlignment="1">
      <alignment horizontal="center" vertical="center" wrapText="1"/>
    </xf>
    <xf numFmtId="0" fontId="35" fillId="0" borderId="48" xfId="0" applyFont="1" applyBorder="1" applyAlignment="1">
      <alignment horizontal="center" vertical="center" wrapText="1"/>
    </xf>
    <xf numFmtId="0" fontId="35" fillId="0" borderId="52"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36" xfId="0" applyFont="1" applyBorder="1" applyAlignment="1">
      <alignment horizontal="center" vertical="center" wrapText="1"/>
    </xf>
    <xf numFmtId="192" fontId="105" fillId="0" borderId="1" xfId="23" applyFont="1" applyBorder="1" applyAlignment="1">
      <alignment horizontal="center"/>
    </xf>
    <xf numFmtId="192" fontId="10" fillId="0" borderId="1" xfId="23" applyFont="1" applyBorder="1" applyAlignment="1">
      <alignment horizontal="center"/>
    </xf>
    <xf numFmtId="192" fontId="76" fillId="0" borderId="12" xfId="23" applyFont="1" applyBorder="1" applyAlignment="1">
      <alignment horizontal="center"/>
    </xf>
    <xf numFmtId="192" fontId="10" fillId="0" borderId="17" xfId="23" applyFont="1" applyBorder="1" applyAlignment="1">
      <alignment horizontal="center"/>
    </xf>
    <xf numFmtId="192" fontId="10" fillId="0" borderId="120" xfId="23" applyFont="1" applyBorder="1" applyAlignment="1">
      <alignment horizontal="center" vertical="center"/>
    </xf>
    <xf numFmtId="192" fontId="10" fillId="0" borderId="3" xfId="23" applyFont="1" applyBorder="1" applyAlignment="1">
      <alignment horizontal="center" vertical="center"/>
    </xf>
    <xf numFmtId="0" fontId="10" fillId="0" borderId="124" xfId="1" applyNumberFormat="1" applyFont="1" applyBorder="1" applyAlignment="1">
      <alignment horizontal="center" wrapText="1"/>
    </xf>
    <xf numFmtId="192" fontId="10" fillId="0" borderId="7" xfId="23" applyFont="1" applyBorder="1" applyAlignment="1">
      <alignment horizontal="center"/>
    </xf>
    <xf numFmtId="0" fontId="130" fillId="0" borderId="16" xfId="0" applyFont="1" applyBorder="1" applyAlignment="1">
      <alignment horizontal="center" wrapText="1"/>
    </xf>
    <xf numFmtId="192" fontId="130" fillId="0" borderId="9" xfId="23" applyFont="1" applyBorder="1" applyAlignment="1">
      <alignment horizontal="center"/>
    </xf>
    <xf numFmtId="0" fontId="0" fillId="0" borderId="0" xfId="0" applyAlignment="1"/>
    <xf numFmtId="0" fontId="0" fillId="0" borderId="11" xfId="0" applyBorder="1" applyAlignment="1"/>
    <xf numFmtId="192" fontId="76" fillId="0" borderId="10" xfId="23" applyFont="1" applyBorder="1" applyAlignment="1">
      <alignment horizontal="center"/>
    </xf>
    <xf numFmtId="0" fontId="0" fillId="0" borderId="17" xfId="0" applyBorder="1" applyAlignment="1"/>
    <xf numFmtId="192" fontId="10" fillId="0" borderId="13" xfId="23" applyFont="1" applyBorder="1" applyAlignment="1">
      <alignment horizontal="center"/>
    </xf>
    <xf numFmtId="0" fontId="10" fillId="0" borderId="7" xfId="1" applyNumberFormat="1" applyFont="1" applyBorder="1" applyAlignment="1">
      <alignment horizontal="center" vertical="center" wrapText="1"/>
    </xf>
    <xf numFmtId="0" fontId="130" fillId="0" borderId="9" xfId="0" applyFont="1" applyBorder="1" applyAlignment="1">
      <alignment horizontal="center"/>
    </xf>
    <xf numFmtId="0" fontId="0" fillId="0" borderId="14" xfId="0" applyBorder="1" applyAlignment="1"/>
    <xf numFmtId="0" fontId="35" fillId="0" borderId="0" xfId="0" applyFont="1" applyAlignment="1" applyProtection="1">
      <alignment horizontal="left"/>
      <protection locked="0"/>
    </xf>
    <xf numFmtId="0" fontId="44" fillId="0" borderId="39" xfId="0" applyFont="1" applyBorder="1" applyAlignment="1">
      <alignment horizontal="left"/>
    </xf>
    <xf numFmtId="0" fontId="0" fillId="0" borderId="40" xfId="0" applyBorder="1" applyAlignment="1"/>
    <xf numFmtId="0" fontId="0" fillId="0" borderId="41" xfId="0" applyBorder="1" applyAlignment="1"/>
    <xf numFmtId="0" fontId="47" fillId="0" borderId="0" xfId="0" applyFont="1" applyAlignment="1">
      <alignment horizontal="center"/>
    </xf>
    <xf numFmtId="0" fontId="44" fillId="0" borderId="43" xfId="0" applyFont="1" applyBorder="1" applyAlignment="1">
      <alignment horizontal="center"/>
    </xf>
    <xf numFmtId="0" fontId="41" fillId="0" borderId="49" xfId="0" applyFont="1" applyBorder="1" applyAlignment="1">
      <alignment horizontal="center" vertical="center"/>
    </xf>
    <xf numFmtId="0" fontId="41" fillId="0" borderId="40" xfId="0" applyFont="1" applyBorder="1" applyAlignment="1">
      <alignment horizontal="center" vertical="center"/>
    </xf>
    <xf numFmtId="0" fontId="41" fillId="0" borderId="50" xfId="0" applyFont="1" applyBorder="1" applyAlignment="1">
      <alignment horizontal="center" vertical="center"/>
    </xf>
    <xf numFmtId="0" fontId="41" fillId="0" borderId="53" xfId="0" applyFont="1" applyBorder="1" applyAlignment="1" applyProtection="1">
      <alignment horizontal="center" vertical="center"/>
      <protection locked="0"/>
    </xf>
    <xf numFmtId="0" fontId="41" fillId="0" borderId="56" xfId="0" applyFont="1" applyBorder="1">
      <alignment vertical="center"/>
    </xf>
    <xf numFmtId="0" fontId="41" fillId="0" borderId="34" xfId="0" applyFont="1" applyBorder="1" applyAlignment="1" applyProtection="1">
      <alignment horizontal="center" vertical="center"/>
      <protection locked="0"/>
    </xf>
    <xf numFmtId="0" fontId="41" fillId="0" borderId="35" xfId="0" applyFont="1" applyBorder="1" applyAlignment="1" applyProtection="1">
      <alignment horizontal="center" vertical="center"/>
      <protection locked="0"/>
    </xf>
    <xf numFmtId="0" fontId="41" fillId="0" borderId="36" xfId="0" applyFont="1" applyBorder="1" applyAlignment="1" applyProtection="1">
      <alignment horizontal="center" vertical="center"/>
      <protection locked="0"/>
    </xf>
    <xf numFmtId="0" fontId="41" fillId="0" borderId="54" xfId="0" applyFont="1" applyBorder="1" applyAlignment="1">
      <alignment horizontal="center" vertical="center"/>
    </xf>
    <xf numFmtId="0" fontId="41" fillId="0" borderId="56" xfId="0" applyFont="1" applyBorder="1" applyAlignment="1">
      <alignment horizontal="center" vertical="center"/>
    </xf>
    <xf numFmtId="0" fontId="44" fillId="0" borderId="47" xfId="0" applyFont="1" applyBorder="1" applyAlignment="1">
      <alignment horizontal="right"/>
    </xf>
    <xf numFmtId="185" fontId="35" fillId="0" borderId="53" xfId="0" applyNumberFormat="1" applyFont="1" applyBorder="1" applyAlignment="1">
      <alignment horizontal="center" vertical="center"/>
    </xf>
    <xf numFmtId="185" fontId="35" fillId="0" borderId="81" xfId="0" applyNumberFormat="1" applyFont="1" applyBorder="1" applyAlignment="1">
      <alignment horizontal="center" vertical="center"/>
    </xf>
    <xf numFmtId="185" fontId="35" fillId="0" borderId="52" xfId="0" applyNumberFormat="1" applyFont="1" applyBorder="1" applyAlignment="1">
      <alignment horizontal="center" vertical="center"/>
    </xf>
    <xf numFmtId="185" fontId="35" fillId="0" borderId="79" xfId="0" applyNumberFormat="1" applyFont="1" applyBorder="1" applyAlignment="1">
      <alignment horizontal="center" vertical="center"/>
    </xf>
    <xf numFmtId="185" fontId="35" fillId="0" borderId="59" xfId="0" applyNumberFormat="1" applyFont="1" applyBorder="1" applyAlignment="1">
      <alignment horizontal="center" vertical="center"/>
    </xf>
    <xf numFmtId="185" fontId="35" fillId="0" borderId="61" xfId="0" applyNumberFormat="1" applyFont="1" applyBorder="1" applyAlignment="1">
      <alignment horizontal="center" vertical="center"/>
    </xf>
    <xf numFmtId="185" fontId="55" fillId="0" borderId="59" xfId="0" applyNumberFormat="1" applyFont="1" applyBorder="1" applyAlignment="1">
      <alignment horizontal="left" vertical="center"/>
    </xf>
    <xf numFmtId="185" fontId="55" fillId="0" borderId="61" xfId="0" applyNumberFormat="1" applyFont="1" applyBorder="1" applyAlignment="1">
      <alignment horizontal="left" vertical="center"/>
    </xf>
    <xf numFmtId="49" fontId="36" fillId="0" borderId="59" xfId="0" applyNumberFormat="1" applyFont="1" applyBorder="1" applyAlignment="1">
      <alignment horizontal="left" vertical="center"/>
    </xf>
    <xf numFmtId="49" fontId="36" fillId="0" borderId="61" xfId="0" applyNumberFormat="1" applyFont="1" applyBorder="1" applyAlignment="1">
      <alignment horizontal="left" vertical="center"/>
    </xf>
    <xf numFmtId="185" fontId="59" fillId="0" borderId="0" xfId="0" applyNumberFormat="1" applyFont="1" applyAlignment="1">
      <alignment horizontal="left" vertical="center"/>
    </xf>
    <xf numFmtId="185" fontId="20" fillId="0" borderId="0" xfId="0" applyNumberFormat="1" applyFont="1" applyAlignment="1">
      <alignment horizontal="left" vertical="center"/>
    </xf>
    <xf numFmtId="185" fontId="35" fillId="0" borderId="43" xfId="0" applyNumberFormat="1" applyFont="1" applyBorder="1" applyAlignment="1">
      <alignment horizontal="center" vertical="center"/>
    </xf>
    <xf numFmtId="185" fontId="44" fillId="0" borderId="49" xfId="0" applyNumberFormat="1" applyFont="1" applyBorder="1" applyAlignment="1">
      <alignment horizontal="center" vertical="center" wrapText="1"/>
    </xf>
    <xf numFmtId="185" fontId="44" fillId="0" borderId="50" xfId="0" applyNumberFormat="1" applyFont="1" applyBorder="1" applyAlignment="1">
      <alignment horizontal="center" vertical="center" wrapText="1"/>
    </xf>
    <xf numFmtId="0" fontId="0" fillId="0" borderId="79" xfId="0" applyBorder="1" applyAlignment="1">
      <alignment horizontal="center" vertical="center"/>
    </xf>
    <xf numFmtId="0" fontId="23" fillId="0" borderId="0" xfId="0" applyFont="1">
      <alignment vertical="center"/>
    </xf>
    <xf numFmtId="0" fontId="61" fillId="0" borderId="0" xfId="0" applyFont="1" applyAlignment="1">
      <alignment horizontal="center" vertical="center"/>
    </xf>
    <xf numFmtId="0" fontId="63" fillId="0" borderId="43" xfId="0" applyFont="1" applyBorder="1" applyAlignment="1">
      <alignment horizontal="center" vertical="center"/>
    </xf>
    <xf numFmtId="0" fontId="62" fillId="0" borderId="43" xfId="0" applyFont="1" applyBorder="1" applyAlignment="1">
      <alignment horizontal="center" vertical="center"/>
    </xf>
    <xf numFmtId="0" fontId="62" fillId="0" borderId="0" xfId="0" applyFont="1" applyAlignment="1">
      <alignment horizontal="center" vertical="center"/>
    </xf>
    <xf numFmtId="187" fontId="23" fillId="0" borderId="47" xfId="14" quotePrefix="1" applyFont="1" applyBorder="1" applyAlignment="1" applyProtection="1">
      <alignment horizontal="left" vertical="center" wrapText="1"/>
      <protection locked="0"/>
    </xf>
    <xf numFmtId="187" fontId="23" fillId="0" borderId="47" xfId="14" quotePrefix="1" applyFont="1" applyBorder="1" applyAlignment="1" applyProtection="1">
      <alignment horizontal="left" vertical="center"/>
      <protection locked="0"/>
    </xf>
    <xf numFmtId="0" fontId="0" fillId="0" borderId="47" xfId="0" applyBorder="1">
      <alignment vertical="center"/>
    </xf>
    <xf numFmtId="187" fontId="62" fillId="0" borderId="0" xfId="14" applyFont="1" applyAlignment="1" applyProtection="1">
      <alignment horizontal="left" vertical="center"/>
      <protection locked="0"/>
    </xf>
    <xf numFmtId="187" fontId="62" fillId="0" borderId="0" xfId="14" quotePrefix="1" applyFont="1" applyAlignment="1">
      <alignment horizontal="left" vertical="center"/>
    </xf>
    <xf numFmtId="187" fontId="35" fillId="0" borderId="47" xfId="14" quotePrefix="1" applyFont="1" applyBorder="1" applyAlignment="1" applyProtection="1">
      <alignment horizontal="left" vertical="center" wrapText="1"/>
      <protection locked="0"/>
    </xf>
    <xf numFmtId="187" fontId="35" fillId="0" borderId="47" xfId="14" quotePrefix="1" applyFont="1" applyBorder="1" applyAlignment="1" applyProtection="1">
      <alignment horizontal="left" vertical="center"/>
      <protection locked="0"/>
    </xf>
    <xf numFmtId="0" fontId="1" fillId="0" borderId="47" xfId="0" applyFont="1" applyBorder="1">
      <alignment vertical="center"/>
    </xf>
    <xf numFmtId="0" fontId="52" fillId="0" borderId="34" xfId="0" applyFont="1" applyBorder="1">
      <alignment vertical="center"/>
    </xf>
    <xf numFmtId="0" fontId="52" fillId="0" borderId="68" xfId="0" applyFont="1" applyBorder="1">
      <alignment vertical="center"/>
    </xf>
    <xf numFmtId="0" fontId="23" fillId="0" borderId="53" xfId="0" applyFont="1" applyBorder="1">
      <alignment vertical="center"/>
    </xf>
    <xf numFmtId="0" fontId="23" fillId="0" borderId="56" xfId="0" applyFont="1" applyBorder="1">
      <alignment vertical="center"/>
    </xf>
    <xf numFmtId="0" fontId="52" fillId="0" borderId="63" xfId="0" applyFont="1" applyBorder="1" applyAlignment="1">
      <alignment horizontal="center" vertical="center" wrapText="1"/>
    </xf>
    <xf numFmtId="0" fontId="52" fillId="0" borderId="70" xfId="0" applyFont="1" applyBorder="1" applyAlignment="1">
      <alignment horizontal="center" vertical="center" wrapText="1"/>
    </xf>
    <xf numFmtId="0" fontId="23" fillId="0" borderId="55" xfId="0" applyFont="1" applyBorder="1">
      <alignment vertical="center"/>
    </xf>
    <xf numFmtId="0" fontId="23" fillId="0" borderId="64" xfId="0" applyFont="1" applyBorder="1">
      <alignment vertical="center"/>
    </xf>
    <xf numFmtId="0" fontId="23" fillId="0" borderId="57" xfId="0" applyFont="1" applyBorder="1">
      <alignment vertical="center"/>
    </xf>
    <xf numFmtId="0" fontId="23" fillId="0" borderId="67" xfId="0" applyFont="1" applyBorder="1">
      <alignment vertical="center"/>
    </xf>
    <xf numFmtId="0" fontId="23" fillId="0" borderId="34" xfId="0" applyFont="1" applyBorder="1">
      <alignment vertical="center"/>
    </xf>
    <xf numFmtId="0" fontId="23" fillId="0" borderId="68" xfId="0" applyFont="1" applyBorder="1">
      <alignment vertical="center"/>
    </xf>
    <xf numFmtId="0" fontId="23" fillId="0" borderId="37" xfId="0" applyFont="1" applyBorder="1">
      <alignment vertical="center"/>
    </xf>
    <xf numFmtId="0" fontId="23" fillId="0" borderId="69" xfId="0" applyFont="1" applyBorder="1">
      <alignment vertical="center"/>
    </xf>
    <xf numFmtId="0" fontId="9" fillId="0" borderId="0" xfId="0" applyFont="1" applyAlignment="1">
      <alignment horizontal="right"/>
    </xf>
    <xf numFmtId="0" fontId="23" fillId="0" borderId="54" xfId="0" applyFont="1" applyBorder="1">
      <alignment vertical="center"/>
    </xf>
    <xf numFmtId="0" fontId="52" fillId="0" borderId="37" xfId="0" applyFont="1" applyBorder="1">
      <alignment vertical="center"/>
    </xf>
    <xf numFmtId="0" fontId="52" fillId="0" borderId="74" xfId="0" applyFont="1" applyBorder="1" applyAlignment="1">
      <alignment vertical="center" wrapText="1"/>
    </xf>
    <xf numFmtId="0" fontId="52" fillId="0" borderId="75" xfId="0" applyFont="1" applyBorder="1" applyAlignment="1">
      <alignment vertical="center" wrapText="1"/>
    </xf>
    <xf numFmtId="0" fontId="41" fillId="0" borderId="59" xfId="0" applyFont="1" applyBorder="1" applyAlignment="1">
      <alignment horizontal="center" vertical="center"/>
    </xf>
    <xf numFmtId="0" fontId="41" fillId="0" borderId="60" xfId="0" applyFont="1" applyBorder="1" applyAlignment="1">
      <alignment horizontal="center" vertical="center"/>
    </xf>
    <xf numFmtId="0" fontId="41" fillId="0" borderId="61" xfId="0" applyFont="1" applyBorder="1" applyAlignment="1">
      <alignment horizontal="center" vertical="center"/>
    </xf>
    <xf numFmtId="0" fontId="50" fillId="0" borderId="47" xfId="0" applyFont="1" applyBorder="1" applyAlignment="1">
      <alignment horizontal="center" vertical="center"/>
    </xf>
    <xf numFmtId="0" fontId="41" fillId="0" borderId="0" xfId="0" applyFont="1" applyAlignment="1">
      <alignment horizontal="center" vertical="center"/>
    </xf>
    <xf numFmtId="0" fontId="47" fillId="0" borderId="43" xfId="0" applyFont="1" applyBorder="1" applyAlignment="1">
      <alignment horizontal="right" vertical="center"/>
    </xf>
    <xf numFmtId="0" fontId="23" fillId="0" borderId="62" xfId="0" applyFont="1" applyBorder="1" applyAlignment="1">
      <alignment horizontal="center" vertical="center"/>
    </xf>
    <xf numFmtId="0" fontId="23" fillId="0" borderId="47" xfId="0" applyFont="1" applyBorder="1" applyAlignment="1">
      <alignment horizontal="center" vertical="center"/>
    </xf>
    <xf numFmtId="0" fontId="23" fillId="0" borderId="26" xfId="0" applyFont="1" applyBorder="1" applyAlignment="1">
      <alignment horizontal="center" vertical="center"/>
    </xf>
    <xf numFmtId="0" fontId="23" fillId="0" borderId="42" xfId="0" applyFont="1" applyBorder="1" applyAlignment="1">
      <alignment horizontal="center" vertical="center"/>
    </xf>
    <xf numFmtId="0" fontId="23" fillId="0" borderId="43" xfId="0" applyFont="1" applyBorder="1" applyAlignment="1">
      <alignment horizontal="center" vertical="center"/>
    </xf>
    <xf numFmtId="0" fontId="23" fillId="0" borderId="30" xfId="0" applyFont="1" applyBorder="1" applyAlignment="1">
      <alignment horizontal="center" vertical="center"/>
    </xf>
    <xf numFmtId="0" fontId="23" fillId="0" borderId="62"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19" xfId="0" applyFont="1" applyBorder="1" applyAlignment="1">
      <alignment horizontal="center" vertical="center"/>
    </xf>
    <xf numFmtId="0" fontId="23" fillId="0" borderId="21" xfId="0" applyFont="1" applyBorder="1" applyAlignment="1">
      <alignment horizontal="center" vertical="center"/>
    </xf>
    <xf numFmtId="0" fontId="52" fillId="0" borderId="71" xfId="0" applyFont="1" applyBorder="1" applyAlignment="1">
      <alignment horizontal="center" vertical="center"/>
    </xf>
    <xf numFmtId="0" fontId="52" fillId="0" borderId="63" xfId="0" applyFont="1" applyBorder="1" applyAlignment="1">
      <alignment horizontal="center" vertical="center"/>
    </xf>
    <xf numFmtId="0" fontId="0" fillId="0" borderId="63" xfId="0" applyBorder="1" applyAlignment="1">
      <alignment horizontal="center" vertical="center"/>
    </xf>
    <xf numFmtId="0" fontId="0" fillId="0" borderId="70" xfId="0" applyBorder="1" applyAlignment="1">
      <alignment horizontal="center" vertical="center"/>
    </xf>
    <xf numFmtId="0" fontId="41" fillId="0" borderId="0" xfId="0" applyFont="1" applyAlignment="1">
      <alignment horizontal="right"/>
    </xf>
    <xf numFmtId="0" fontId="23" fillId="0" borderId="47" xfId="20" quotePrefix="1" applyFont="1" applyBorder="1" applyAlignment="1">
      <alignment horizontal="center" vertical="center"/>
    </xf>
    <xf numFmtId="0" fontId="23" fillId="0" borderId="43" xfId="20" quotePrefix="1" applyFont="1" applyBorder="1" applyAlignment="1">
      <alignment horizontal="center" vertical="center"/>
    </xf>
    <xf numFmtId="0" fontId="23" fillId="0" borderId="62" xfId="20" applyFont="1" applyBorder="1" applyAlignment="1">
      <alignment horizontal="center" vertical="center"/>
    </xf>
    <xf numFmtId="0" fontId="23" fillId="0" borderId="47" xfId="20" applyFont="1" applyBorder="1" applyAlignment="1">
      <alignment horizontal="center" vertical="center"/>
    </xf>
    <xf numFmtId="0" fontId="23" fillId="0" borderId="42" xfId="20" applyFont="1" applyBorder="1" applyAlignment="1">
      <alignment horizontal="center" vertical="center"/>
    </xf>
    <xf numFmtId="0" fontId="23" fillId="0" borderId="43" xfId="20" applyFont="1" applyBorder="1" applyAlignment="1">
      <alignment horizontal="center" vertical="center"/>
    </xf>
    <xf numFmtId="0" fontId="92" fillId="0" borderId="59" xfId="20" applyFont="1" applyBorder="1" applyAlignment="1">
      <alignment horizontal="center" vertical="center"/>
    </xf>
    <xf numFmtId="0" fontId="93" fillId="0" borderId="61" xfId="20" applyFont="1" applyBorder="1" applyAlignment="1">
      <alignment horizontal="center" vertical="center"/>
    </xf>
    <xf numFmtId="0" fontId="35" fillId="0" borderId="59" xfId="20" quotePrefix="1" applyFont="1" applyBorder="1" applyAlignment="1">
      <alignment horizontal="center" vertical="center"/>
    </xf>
    <xf numFmtId="0" fontId="35" fillId="0" borderId="61" xfId="20" quotePrefix="1" applyFont="1" applyBorder="1" applyAlignment="1">
      <alignment horizontal="center" vertical="center"/>
    </xf>
    <xf numFmtId="0" fontId="95" fillId="0" borderId="47" xfId="20" applyFont="1" applyBorder="1" applyAlignment="1">
      <alignment horizontal="center" vertical="center"/>
    </xf>
    <xf numFmtId="0" fontId="95" fillId="0" borderId="47" xfId="20" quotePrefix="1" applyFont="1" applyBorder="1" applyAlignment="1">
      <alignment horizontal="center" vertical="center"/>
    </xf>
    <xf numFmtId="0" fontId="35" fillId="0" borderId="43" xfId="20" quotePrefix="1" applyFont="1" applyBorder="1" applyAlignment="1">
      <alignment horizontal="center" vertical="center"/>
    </xf>
    <xf numFmtId="49" fontId="35" fillId="0" borderId="92" xfId="20" quotePrefix="1" applyNumberFormat="1" applyFont="1" applyBorder="1" applyAlignment="1">
      <alignment horizontal="center" vertical="top" textRotation="255"/>
    </xf>
    <xf numFmtId="49" fontId="35" fillId="0" borderId="79" xfId="20" quotePrefix="1" applyNumberFormat="1" applyFont="1" applyBorder="1" applyAlignment="1">
      <alignment horizontal="center" vertical="top" textRotation="255"/>
    </xf>
    <xf numFmtId="49" fontId="35" fillId="0" borderId="73" xfId="20" quotePrefix="1" applyNumberFormat="1" applyFont="1" applyBorder="1" applyAlignment="1">
      <alignment horizontal="center" vertical="top" textRotation="255"/>
    </xf>
    <xf numFmtId="9" fontId="35" fillId="0" borderId="99" xfId="19" applyFont="1" applyBorder="1" applyAlignment="1">
      <alignment horizontal="center" vertical="center" textRotation="255" wrapText="1"/>
    </xf>
    <xf numFmtId="9" fontId="35" fillId="0" borderId="79" xfId="19" applyFont="1" applyBorder="1" applyAlignment="1">
      <alignment horizontal="center" vertical="center" textRotation="255"/>
    </xf>
    <xf numFmtId="9" fontId="35" fillId="0" borderId="80" xfId="19" applyFont="1" applyBorder="1" applyAlignment="1">
      <alignment horizontal="center" vertical="center" textRotation="255"/>
    </xf>
    <xf numFmtId="0" fontId="35" fillId="0" borderId="54" xfId="20" applyFont="1" applyBorder="1" applyAlignment="1">
      <alignment horizontal="center" vertical="center" wrapText="1"/>
    </xf>
    <xf numFmtId="0" fontId="35" fillId="0" borderId="53" xfId="20" quotePrefix="1" applyFont="1" applyBorder="1" applyAlignment="1">
      <alignment horizontal="center" vertical="center"/>
    </xf>
    <xf numFmtId="0" fontId="35" fillId="0" borderId="56" xfId="20" quotePrefix="1" applyFont="1" applyBorder="1" applyAlignment="1">
      <alignment horizontal="center" vertical="center"/>
    </xf>
    <xf numFmtId="0" fontId="35" fillId="0" borderId="34" xfId="20" applyFont="1" applyBorder="1" applyAlignment="1">
      <alignment vertical="center"/>
    </xf>
    <xf numFmtId="0" fontId="35" fillId="0" borderId="35" xfId="20" applyFont="1" applyBorder="1" applyAlignment="1">
      <alignment vertical="center"/>
    </xf>
    <xf numFmtId="0" fontId="35" fillId="0" borderId="68" xfId="20" applyFont="1" applyBorder="1" applyAlignment="1">
      <alignment vertical="center"/>
    </xf>
    <xf numFmtId="0" fontId="98" fillId="0" borderId="0" xfId="20" quotePrefix="1" applyFont="1" applyAlignment="1">
      <alignment horizontal="left" vertical="center"/>
    </xf>
    <xf numFmtId="0" fontId="35" fillId="0" borderId="0" xfId="0" applyFont="1" applyAlignment="1" applyProtection="1">
      <alignment horizontal="right"/>
      <protection locked="0"/>
    </xf>
    <xf numFmtId="0" fontId="0" fillId="0" borderId="0" xfId="0" applyAlignment="1">
      <alignment horizontal="right"/>
    </xf>
    <xf numFmtId="0" fontId="107" fillId="0" borderId="59" xfId="0" applyFont="1" applyBorder="1" applyAlignment="1" applyProtection="1">
      <alignment horizontal="center"/>
      <protection locked="0"/>
    </xf>
    <xf numFmtId="0" fontId="110" fillId="0" borderId="61" xfId="0" applyFont="1" applyBorder="1" applyAlignment="1" applyProtection="1">
      <alignment horizontal="center"/>
      <protection locked="0"/>
    </xf>
    <xf numFmtId="0" fontId="107" fillId="0" borderId="42" xfId="0" applyFont="1" applyBorder="1" applyAlignment="1" applyProtection="1">
      <alignment horizontal="center"/>
      <protection locked="0"/>
    </xf>
    <xf numFmtId="0" fontId="110" fillId="0" borderId="30" xfId="0" applyFont="1" applyBorder="1" applyAlignment="1" applyProtection="1">
      <protection locked="0"/>
    </xf>
    <xf numFmtId="0" fontId="113" fillId="0" borderId="47" xfId="0" applyFont="1" applyBorder="1" applyAlignment="1" applyProtection="1">
      <alignment horizontal="center"/>
      <protection locked="0"/>
    </xf>
    <xf numFmtId="0" fontId="112" fillId="0" borderId="47" xfId="0" applyFont="1" applyBorder="1" applyAlignment="1" applyProtection="1">
      <alignment horizontal="center"/>
      <protection locked="0"/>
    </xf>
    <xf numFmtId="0" fontId="23" fillId="0" borderId="43" xfId="0" applyFont="1" applyBorder="1" applyAlignment="1" applyProtection="1">
      <alignment horizontal="center"/>
      <protection locked="0"/>
    </xf>
    <xf numFmtId="0" fontId="0" fillId="0" borderId="43" xfId="0" applyBorder="1" applyAlignment="1" applyProtection="1">
      <alignment horizontal="center"/>
      <protection locked="0"/>
    </xf>
    <xf numFmtId="0" fontId="0" fillId="0" borderId="0" xfId="0" applyAlignment="1" applyProtection="1">
      <alignment horizontal="center"/>
      <protection locked="0"/>
    </xf>
    <xf numFmtId="0" fontId="23" fillId="0" borderId="41"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63" xfId="0" applyFont="1" applyBorder="1" applyAlignment="1" applyProtection="1">
      <alignment horizontal="center" vertical="center"/>
      <protection locked="0"/>
    </xf>
    <xf numFmtId="0" fontId="23" fillId="0" borderId="130" xfId="0" applyFont="1" applyBorder="1" applyAlignment="1" applyProtection="1">
      <alignment horizontal="center" vertical="center"/>
      <protection locked="0"/>
    </xf>
    <xf numFmtId="0" fontId="23" fillId="0" borderId="37" xfId="0" applyFont="1" applyBorder="1" applyAlignment="1" applyProtection="1">
      <alignment horizontal="center"/>
      <protection locked="0"/>
    </xf>
    <xf numFmtId="0" fontId="0" fillId="0" borderId="37" xfId="0" applyBorder="1" applyAlignment="1" applyProtection="1">
      <alignment horizontal="center"/>
      <protection locked="0"/>
    </xf>
    <xf numFmtId="0" fontId="23" fillId="0" borderId="65" xfId="0" applyFont="1" applyBorder="1" applyAlignment="1" applyProtection="1">
      <alignment horizontal="center" vertical="center" wrapText="1"/>
      <protection locked="0"/>
    </xf>
    <xf numFmtId="0" fontId="0" fillId="0" borderId="65" xfId="0" applyBorder="1" applyAlignment="1" applyProtection="1">
      <alignment horizontal="center"/>
      <protection locked="0"/>
    </xf>
    <xf numFmtId="0" fontId="0" fillId="0" borderId="49" xfId="0" applyBorder="1" applyAlignment="1" applyProtection="1">
      <alignment horizontal="center"/>
      <protection locked="0"/>
    </xf>
    <xf numFmtId="0" fontId="111" fillId="0" borderId="0" xfId="0" applyFont="1" applyAlignment="1" applyProtection="1">
      <alignment horizontal="center"/>
      <protection locked="0"/>
    </xf>
    <xf numFmtId="0" fontId="111" fillId="0" borderId="47" xfId="0" applyFont="1" applyBorder="1" applyAlignment="1" applyProtection="1">
      <alignment horizontal="center"/>
      <protection locked="0"/>
    </xf>
    <xf numFmtId="0" fontId="62" fillId="0" borderId="43" xfId="0" applyFont="1" applyBorder="1" applyAlignment="1" applyProtection="1">
      <alignment horizontal="left"/>
      <protection locked="0"/>
    </xf>
    <xf numFmtId="0" fontId="0" fillId="0" borderId="43" xfId="0" applyBorder="1" applyAlignment="1" applyProtection="1">
      <alignment horizontal="left"/>
      <protection locked="0"/>
    </xf>
    <xf numFmtId="0" fontId="62" fillId="0" borderId="43" xfId="0" applyFont="1" applyBorder="1" applyAlignment="1" applyProtection="1">
      <alignment horizontal="right"/>
      <protection locked="0"/>
    </xf>
    <xf numFmtId="0" fontId="0" fillId="0" borderId="43" xfId="0" applyBorder="1" applyAlignment="1" applyProtection="1">
      <alignment horizontal="right"/>
      <protection locked="0"/>
    </xf>
    <xf numFmtId="0" fontId="25" fillId="0" borderId="67" xfId="0" applyFont="1" applyBorder="1" applyAlignment="1" applyProtection="1">
      <protection locked="0"/>
    </xf>
    <xf numFmtId="0" fontId="23" fillId="0" borderId="88" xfId="0" applyFont="1" applyBorder="1" applyAlignment="1" applyProtection="1">
      <alignment horizontal="center" vertical="center"/>
      <protection locked="0"/>
    </xf>
    <xf numFmtId="0" fontId="23" fillId="0" borderId="65" xfId="0" applyFont="1"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35" fillId="0" borderId="43" xfId="0" applyFont="1" applyBorder="1" applyAlignment="1" applyProtection="1">
      <alignment horizontal="left"/>
      <protection locked="0"/>
    </xf>
    <xf numFmtId="0" fontId="107" fillId="0" borderId="35" xfId="0" applyFont="1" applyBorder="1" applyAlignment="1" applyProtection="1">
      <alignment horizontal="left" vertical="center" wrapText="1" indent="2"/>
      <protection locked="0"/>
    </xf>
    <xf numFmtId="0" fontId="107" fillId="0" borderId="36" xfId="0" applyFont="1" applyBorder="1" applyAlignment="1" applyProtection="1">
      <alignment horizontal="left" vertical="center" wrapText="1" indent="2"/>
      <protection locked="0"/>
    </xf>
    <xf numFmtId="0" fontId="35" fillId="0" borderId="35" xfId="0" applyFont="1" applyBorder="1" applyAlignment="1" applyProtection="1">
      <alignment horizontal="left" vertical="center" wrapText="1"/>
      <protection locked="0"/>
    </xf>
    <xf numFmtId="0" fontId="35" fillId="0" borderId="36" xfId="0" applyFont="1" applyBorder="1" applyAlignment="1" applyProtection="1">
      <alignment horizontal="left" vertical="center" wrapText="1"/>
      <protection locked="0"/>
    </xf>
    <xf numFmtId="0" fontId="35" fillId="0" borderId="35" xfId="0" applyFont="1" applyBorder="1" applyAlignment="1" applyProtection="1">
      <alignment horizontal="left" vertical="center" wrapText="1" indent="2"/>
      <protection locked="0"/>
    </xf>
    <xf numFmtId="0" fontId="35" fillId="0" borderId="36" xfId="0" applyFont="1" applyBorder="1" applyAlignment="1" applyProtection="1">
      <alignment horizontal="left" vertical="center" wrapText="1" indent="2"/>
      <protection locked="0"/>
    </xf>
    <xf numFmtId="0" fontId="35" fillId="0" borderId="35" xfId="0" applyFont="1" applyBorder="1" applyAlignment="1" applyProtection="1">
      <alignment horizontal="left" vertical="center" wrapText="1" indent="1"/>
      <protection locked="0"/>
    </xf>
    <xf numFmtId="0" fontId="35" fillId="0" borderId="36" xfId="0" applyFont="1" applyBorder="1" applyAlignment="1" applyProtection="1">
      <alignment horizontal="left" vertical="center" wrapText="1" indent="1"/>
      <protection locked="0"/>
    </xf>
    <xf numFmtId="0" fontId="35" fillId="0" borderId="35" xfId="0" applyFont="1" applyBorder="1" applyAlignment="1" applyProtection="1">
      <alignment horizontal="left" vertical="center" indent="2"/>
      <protection locked="0"/>
    </xf>
    <xf numFmtId="0" fontId="35" fillId="0" borderId="36" xfId="0" applyFont="1" applyBorder="1" applyAlignment="1" applyProtection="1">
      <alignment horizontal="left" vertical="center" indent="2"/>
      <protection locked="0"/>
    </xf>
    <xf numFmtId="0" fontId="35" fillId="0" borderId="35" xfId="0" applyFont="1" applyBorder="1" applyAlignment="1" applyProtection="1">
      <alignment horizontal="left" vertical="center" wrapText="1" indent="3"/>
      <protection locked="0"/>
    </xf>
    <xf numFmtId="0" fontId="35" fillId="0" borderId="36" xfId="0" applyFont="1" applyBorder="1" applyAlignment="1" applyProtection="1">
      <alignment horizontal="left" vertical="center" wrapText="1" indent="3"/>
      <protection locked="0"/>
    </xf>
    <xf numFmtId="0" fontId="35" fillId="0" borderId="35" xfId="0" applyFont="1" applyBorder="1" applyAlignment="1" applyProtection="1">
      <alignment horizontal="left" vertical="center" indent="1"/>
      <protection locked="0"/>
    </xf>
    <xf numFmtId="0" fontId="35" fillId="0" borderId="36" xfId="0" applyFont="1" applyBorder="1" applyAlignment="1" applyProtection="1">
      <alignment horizontal="left" vertical="center" indent="1"/>
      <protection locked="0"/>
    </xf>
    <xf numFmtId="0" fontId="35" fillId="0" borderId="35" xfId="0" applyFont="1" applyBorder="1" applyAlignment="1" applyProtection="1">
      <alignment horizontal="left" vertical="center" indent="3"/>
      <protection locked="0"/>
    </xf>
    <xf numFmtId="0" fontId="35" fillId="0" borderId="36" xfId="0" applyFont="1" applyBorder="1" applyAlignment="1" applyProtection="1">
      <alignment horizontal="left" vertical="center" indent="3"/>
      <protection locked="0"/>
    </xf>
    <xf numFmtId="0" fontId="35" fillId="0" borderId="164" xfId="0" applyFont="1" applyBorder="1" applyAlignment="1" applyProtection="1">
      <alignment horizontal="center" vertical="center"/>
      <protection locked="0"/>
    </xf>
    <xf numFmtId="0" fontId="35" fillId="0" borderId="166" xfId="0" applyFont="1" applyBorder="1" applyAlignment="1" applyProtection="1">
      <alignment horizontal="center" vertical="center"/>
      <protection locked="0"/>
    </xf>
    <xf numFmtId="0" fontId="35" fillId="0" borderId="168" xfId="0" applyFont="1" applyBorder="1" applyAlignment="1" applyProtection="1">
      <alignment horizontal="center" vertical="center"/>
      <protection locked="0"/>
    </xf>
    <xf numFmtId="0" fontId="35" fillId="0" borderId="165" xfId="0" applyFont="1" applyBorder="1" applyAlignment="1" applyProtection="1">
      <alignment horizontal="center" vertical="center"/>
      <protection locked="0"/>
    </xf>
    <xf numFmtId="0" fontId="35" fillId="0" borderId="167" xfId="0" applyFont="1" applyBorder="1" applyAlignment="1" applyProtection="1">
      <alignment horizontal="center" vertical="center"/>
      <protection locked="0"/>
    </xf>
    <xf numFmtId="0" fontId="35" fillId="0" borderId="169" xfId="0" applyFont="1" applyBorder="1" applyAlignment="1" applyProtection="1">
      <alignment horizontal="center" vertical="center"/>
      <protection locked="0"/>
    </xf>
    <xf numFmtId="0" fontId="23" fillId="0" borderId="35" xfId="0" applyFont="1" applyBorder="1" applyAlignment="1" applyProtection="1">
      <alignment horizontal="center" vertical="center" wrapText="1"/>
      <protection locked="0"/>
    </xf>
    <xf numFmtId="0" fontId="23" fillId="0" borderId="36" xfId="0" applyFont="1" applyBorder="1" applyAlignment="1" applyProtection="1">
      <alignment horizontal="center" vertical="center" wrapText="1"/>
      <protection locked="0"/>
    </xf>
    <xf numFmtId="0" fontId="124" fillId="0" borderId="91" xfId="0" applyFont="1" applyBorder="1" applyAlignment="1" applyProtection="1">
      <alignment horizontal="center" vertical="center" wrapText="1"/>
      <protection locked="0"/>
    </xf>
    <xf numFmtId="0" fontId="23" fillId="0" borderId="43" xfId="0" applyFont="1" applyBorder="1" applyAlignment="1" applyProtection="1">
      <alignment horizontal="left" vertical="center" wrapText="1"/>
      <protection locked="0"/>
    </xf>
    <xf numFmtId="0" fontId="125" fillId="0" borderId="47" xfId="0" applyFont="1" applyBorder="1" applyAlignment="1" applyProtection="1">
      <alignment horizontal="center" vertical="center" wrapText="1"/>
      <protection locked="0"/>
    </xf>
    <xf numFmtId="0" fontId="125" fillId="0" borderId="92" xfId="0" applyFont="1" applyBorder="1" applyAlignment="1" applyProtection="1">
      <alignment horizontal="center" vertical="center" wrapText="1"/>
      <protection locked="0"/>
    </xf>
    <xf numFmtId="0" fontId="35" fillId="0" borderId="40" xfId="0" applyFont="1" applyBorder="1" applyAlignment="1" applyProtection="1">
      <alignment horizontal="left" vertical="center" wrapText="1"/>
      <protection locked="0"/>
    </xf>
    <xf numFmtId="0" fontId="35" fillId="0" borderId="50" xfId="0" applyFont="1" applyBorder="1" applyAlignment="1" applyProtection="1">
      <alignment horizontal="left" vertical="center" wrapText="1"/>
      <protection locked="0"/>
    </xf>
    <xf numFmtId="0" fontId="23" fillId="0" borderId="34" xfId="0" applyFont="1" applyBorder="1" applyAlignment="1" applyProtection="1">
      <alignment horizontal="left" vertical="distributed"/>
      <protection locked="0"/>
    </xf>
    <xf numFmtId="0" fontId="23" fillId="0" borderId="36" xfId="0" applyFont="1" applyBorder="1" applyAlignment="1" applyProtection="1">
      <alignment horizontal="left" vertical="distributed"/>
      <protection locked="0"/>
    </xf>
    <xf numFmtId="0" fontId="52" fillId="0" borderId="34" xfId="0" applyFont="1" applyBorder="1" applyAlignment="1" applyProtection="1">
      <alignment horizontal="left" vertical="distributed"/>
      <protection locked="0"/>
    </xf>
    <xf numFmtId="0" fontId="52" fillId="0" borderId="36" xfId="0" applyFont="1" applyBorder="1" applyAlignment="1" applyProtection="1">
      <alignment horizontal="left" vertical="distributed"/>
      <protection locked="0"/>
    </xf>
    <xf numFmtId="0" fontId="23" fillId="0" borderId="149" xfId="0" applyFont="1" applyBorder="1" applyAlignment="1" applyProtection="1">
      <alignment horizontal="left" vertical="distributed"/>
      <protection locked="0"/>
    </xf>
    <xf numFmtId="0" fontId="23" fillId="0" borderId="150" xfId="0" applyFont="1" applyBorder="1" applyAlignment="1" applyProtection="1">
      <alignment horizontal="left" vertical="distributed"/>
      <protection locked="0"/>
    </xf>
    <xf numFmtId="0" fontId="23" fillId="0" borderId="57" xfId="0" applyFont="1" applyBorder="1" applyAlignment="1" applyProtection="1">
      <alignment horizontal="center" vertical="center" wrapText="1"/>
      <protection locked="0"/>
    </xf>
    <xf numFmtId="0" fontId="23" fillId="0" borderId="55" xfId="0" applyFont="1" applyBorder="1" applyAlignment="1" applyProtection="1">
      <alignment horizontal="center" vertical="center"/>
      <protection locked="0"/>
    </xf>
    <xf numFmtId="0" fontId="23" fillId="0" borderId="99" xfId="0" applyFont="1" applyBorder="1" applyAlignment="1" applyProtection="1">
      <alignment horizontal="center" vertical="center" textRotation="255"/>
      <protection locked="0"/>
    </xf>
    <xf numFmtId="0" fontId="23" fillId="0" borderId="79" xfId="0" applyFont="1" applyBorder="1" applyAlignment="1" applyProtection="1">
      <alignment horizontal="center" vertical="center" textRotation="255"/>
      <protection locked="0"/>
    </xf>
    <xf numFmtId="0" fontId="23" fillId="0" borderId="148" xfId="0" applyFont="1" applyBorder="1" applyAlignment="1" applyProtection="1">
      <alignment horizontal="center" vertical="center" textRotation="255"/>
      <protection locked="0"/>
    </xf>
    <xf numFmtId="0" fontId="23" fillId="0" borderId="34" xfId="0" applyFont="1" applyBorder="1" applyAlignment="1" applyProtection="1">
      <alignment horizontal="left" vertical="center"/>
      <protection locked="0"/>
    </xf>
    <xf numFmtId="0" fontId="23" fillId="0" borderId="36" xfId="0" applyFont="1" applyBorder="1" applyAlignment="1" applyProtection="1">
      <alignment horizontal="left" vertical="center"/>
      <protection locked="0"/>
    </xf>
    <xf numFmtId="0" fontId="23" fillId="0" borderId="95" xfId="0" applyFont="1" applyBorder="1" applyAlignment="1" applyProtection="1">
      <alignment horizontal="center" vertical="center" wrapText="1"/>
      <protection locked="0"/>
    </xf>
    <xf numFmtId="0" fontId="23" fillId="0" borderId="73" xfId="0" applyFont="1" applyBorder="1" applyAlignment="1" applyProtection="1">
      <alignment horizontal="center" vertical="center" wrapText="1"/>
      <protection locked="0"/>
    </xf>
    <xf numFmtId="0" fontId="123" fillId="0" borderId="91"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91" xfId="0" applyFont="1" applyBorder="1" applyAlignment="1" applyProtection="1">
      <alignment horizontal="center" vertical="center"/>
      <protection locked="0"/>
    </xf>
    <xf numFmtId="0" fontId="23" fillId="0" borderId="99" xfId="0" applyFont="1" applyBorder="1" applyAlignment="1" applyProtection="1">
      <alignment horizontal="center" vertical="center"/>
      <protection locked="0"/>
    </xf>
    <xf numFmtId="0" fontId="23" fillId="0" borderId="79" xfId="0" applyFont="1" applyBorder="1" applyAlignment="1" applyProtection="1">
      <alignment horizontal="center" vertical="center"/>
      <protection locked="0"/>
    </xf>
    <xf numFmtId="0" fontId="23" fillId="0" borderId="95" xfId="0" applyFont="1" applyBorder="1" applyAlignment="1" applyProtection="1">
      <alignment horizontal="center" vertical="center"/>
      <protection locked="0"/>
    </xf>
    <xf numFmtId="0" fontId="23" fillId="0" borderId="73" xfId="0" applyFont="1" applyBorder="1" applyAlignment="1" applyProtection="1">
      <alignment horizontal="center" vertical="center"/>
      <protection locked="0"/>
    </xf>
    <xf numFmtId="0" fontId="23" fillId="0" borderId="34" xfId="0" applyFont="1" applyBorder="1" applyAlignment="1" applyProtection="1">
      <alignment horizontal="center" vertical="center"/>
      <protection locked="0"/>
    </xf>
    <xf numFmtId="0" fontId="23" fillId="0" borderId="35" xfId="0" applyFont="1" applyBorder="1" applyAlignment="1" applyProtection="1">
      <alignment horizontal="center" vertical="center"/>
      <protection locked="0"/>
    </xf>
    <xf numFmtId="0" fontId="23" fillId="0" borderId="57" xfId="0" applyFont="1" applyBorder="1" applyAlignment="1" applyProtection="1">
      <alignment horizontal="center" vertical="center"/>
      <protection locked="0"/>
    </xf>
    <xf numFmtId="0" fontId="23" fillId="0" borderId="52" xfId="0" applyFont="1" applyBorder="1" applyAlignment="1" applyProtection="1">
      <alignment horizontal="center" vertical="center"/>
      <protection locked="0"/>
    </xf>
    <xf numFmtId="0" fontId="52" fillId="0" borderId="37" xfId="0" applyFont="1" applyBorder="1" applyAlignment="1" applyProtection="1">
      <alignment horizontal="center" vertical="center"/>
      <protection locked="0"/>
    </xf>
    <xf numFmtId="0" fontId="23" fillId="0" borderId="37" xfId="0" applyFont="1" applyBorder="1" applyAlignment="1" applyProtection="1">
      <alignment horizontal="center" vertical="center" wrapText="1"/>
      <protection locked="0"/>
    </xf>
    <xf numFmtId="0" fontId="23" fillId="0" borderId="37" xfId="0" applyFont="1" applyBorder="1" applyAlignment="1" applyProtection="1">
      <alignment horizontal="center" vertical="center"/>
      <protection locked="0"/>
    </xf>
    <xf numFmtId="0" fontId="52" fillId="0" borderId="54" xfId="0" applyFont="1" applyBorder="1" applyAlignment="1" applyProtection="1">
      <alignment horizontal="center" vertical="center" wrapText="1"/>
      <protection locked="0"/>
    </xf>
    <xf numFmtId="0" fontId="52" fillId="0" borderId="56" xfId="0" applyFont="1" applyBorder="1" applyAlignment="1" applyProtection="1">
      <alignment horizontal="center" vertical="center" wrapText="1"/>
      <protection locked="0"/>
    </xf>
    <xf numFmtId="0" fontId="23" fillId="0" borderId="98" xfId="0" applyFont="1" applyBorder="1" applyAlignment="1" applyProtection="1">
      <alignment horizontal="center" vertical="center"/>
      <protection locked="0"/>
    </xf>
    <xf numFmtId="0" fontId="52" fillId="0" borderId="102" xfId="0" applyFont="1" applyBorder="1" applyAlignment="1" applyProtection="1">
      <alignment horizontal="center" vertical="center" wrapText="1"/>
      <protection locked="0"/>
    </xf>
    <xf numFmtId="0" fontId="52" fillId="0" borderId="141" xfId="0" applyFont="1" applyBorder="1" applyAlignment="1" applyProtection="1">
      <alignment horizontal="center" vertical="center" wrapText="1"/>
      <protection locked="0"/>
    </xf>
    <xf numFmtId="0" fontId="52" fillId="0" borderId="143" xfId="0" applyFont="1" applyBorder="1" applyAlignment="1" applyProtection="1">
      <alignment horizontal="center" vertical="center" wrapText="1"/>
      <protection locked="0"/>
    </xf>
    <xf numFmtId="0" fontId="23" fillId="0" borderId="140" xfId="0" applyFont="1" applyBorder="1" applyAlignment="1" applyProtection="1">
      <alignment horizontal="center" vertical="center" wrapText="1"/>
      <protection locked="0"/>
    </xf>
    <xf numFmtId="0" fontId="23" fillId="0" borderId="142" xfId="0" applyFont="1" applyBorder="1" applyAlignment="1" applyProtection="1">
      <alignment horizontal="center" vertical="center"/>
      <protection locked="0"/>
    </xf>
    <xf numFmtId="0" fontId="23" fillId="0" borderId="100" xfId="0" applyFont="1" applyBorder="1" applyAlignment="1" applyProtection="1">
      <alignment horizontal="center" vertical="center"/>
      <protection locked="0"/>
    </xf>
    <xf numFmtId="0" fontId="23" fillId="0" borderId="91"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52" fillId="0" borderId="37" xfId="0" applyFont="1" applyBorder="1" applyAlignment="1" applyProtection="1">
      <alignment horizontal="center" vertical="center" wrapText="1"/>
      <protection locked="0"/>
    </xf>
    <xf numFmtId="0" fontId="23" fillId="0" borderId="142" xfId="0" applyFont="1" applyBorder="1" applyAlignment="1" applyProtection="1">
      <alignment horizontal="center" vertical="center" wrapText="1"/>
      <protection locked="0"/>
    </xf>
    <xf numFmtId="0" fontId="35" fillId="0" borderId="45" xfId="0" applyFont="1" applyBorder="1" applyAlignment="1" applyProtection="1">
      <alignment horizontal="left" vertical="center" wrapText="1"/>
      <protection locked="0"/>
    </xf>
    <xf numFmtId="0" fontId="35" fillId="0" borderId="75" xfId="0" applyFont="1" applyBorder="1" applyAlignment="1" applyProtection="1">
      <alignment horizontal="left" vertical="center" wrapText="1"/>
      <protection locked="0"/>
    </xf>
    <xf numFmtId="0" fontId="35" fillId="0" borderId="91" xfId="0" applyFont="1" applyBorder="1" applyAlignment="1" applyProtection="1">
      <alignment horizontal="left" vertical="center" wrapText="1"/>
      <protection locked="0"/>
    </xf>
    <xf numFmtId="0" fontId="35" fillId="0" borderId="99" xfId="0" applyFont="1" applyBorder="1" applyAlignment="1" applyProtection="1">
      <alignment horizontal="left" vertical="center" wrapText="1"/>
      <protection locked="0"/>
    </xf>
    <xf numFmtId="0" fontId="23" fillId="0" borderId="54" xfId="0" applyFont="1" applyBorder="1" applyAlignment="1" applyProtection="1">
      <alignment horizontal="center" vertical="center" wrapText="1"/>
      <protection locked="0"/>
    </xf>
    <xf numFmtId="0" fontId="23" fillId="0" borderId="56" xfId="0" applyFont="1" applyBorder="1" applyAlignment="1" applyProtection="1">
      <alignment horizontal="center" vertical="center"/>
      <protection locked="0"/>
    </xf>
    <xf numFmtId="0" fontId="52" fillId="0" borderId="57" xfId="0" applyFont="1" applyBorder="1" applyAlignment="1" applyProtection="1">
      <alignment horizontal="center" vertical="center"/>
      <protection locked="0"/>
    </xf>
    <xf numFmtId="0" fontId="52" fillId="0" borderId="52" xfId="0" applyFont="1" applyBorder="1" applyAlignment="1" applyProtection="1">
      <alignment horizontal="center" vertical="center"/>
      <protection locked="0"/>
    </xf>
    <xf numFmtId="0" fontId="52" fillId="0" borderId="55" xfId="0" applyFont="1" applyBorder="1" applyAlignment="1" applyProtection="1">
      <alignment horizontal="center" vertical="center"/>
      <protection locked="0"/>
    </xf>
    <xf numFmtId="0" fontId="52" fillId="0" borderId="57" xfId="0" applyFont="1" applyBorder="1" applyAlignment="1" applyProtection="1">
      <alignment horizontal="center" vertical="center" wrapText="1"/>
      <protection locked="0"/>
    </xf>
    <xf numFmtId="0" fontId="52" fillId="0" borderId="55" xfId="0" applyFont="1" applyBorder="1" applyAlignment="1" applyProtection="1">
      <alignment horizontal="center" vertical="center" wrapText="1"/>
      <protection locked="0"/>
    </xf>
    <xf numFmtId="0" fontId="23" fillId="0" borderId="56" xfId="0" applyFont="1" applyBorder="1" applyAlignment="1" applyProtection="1">
      <alignment horizontal="center" vertical="center" wrapText="1"/>
      <protection locked="0"/>
    </xf>
    <xf numFmtId="0" fontId="23" fillId="0" borderId="52" xfId="0" applyFont="1" applyBorder="1" applyAlignment="1" applyProtection="1">
      <alignment horizontal="center" vertical="center" wrapText="1"/>
      <protection locked="0"/>
    </xf>
    <xf numFmtId="0" fontId="23" fillId="0" borderId="55" xfId="0" applyFont="1" applyBorder="1" applyAlignment="1" applyProtection="1">
      <alignment horizontal="center" vertical="center" wrapText="1"/>
      <protection locked="0"/>
    </xf>
    <xf numFmtId="0" fontId="23" fillId="0" borderId="159" xfId="0" applyFont="1" applyBorder="1" applyAlignment="1" applyProtection="1">
      <alignment horizontal="center" vertical="center" wrapText="1"/>
      <protection locked="0"/>
    </xf>
    <xf numFmtId="0" fontId="23" fillId="0" borderId="175" xfId="0" applyFont="1" applyBorder="1" applyAlignment="1" applyProtection="1">
      <alignment horizontal="center" vertical="center" wrapText="1"/>
      <protection locked="0"/>
    </xf>
    <xf numFmtId="0" fontId="23" fillId="0" borderId="98" xfId="0" applyFont="1" applyBorder="1" applyAlignment="1">
      <alignment horizontal="center" vertical="center"/>
    </xf>
    <xf numFmtId="0" fontId="23" fillId="0" borderId="35" xfId="0" applyFont="1" applyBorder="1" applyAlignment="1">
      <alignment horizontal="center" vertical="center"/>
    </xf>
    <xf numFmtId="0" fontId="52" fillId="0" borderId="140" xfId="0" applyFont="1" applyBorder="1" applyAlignment="1" applyProtection="1">
      <alignment horizontal="center" vertical="center"/>
      <protection locked="0"/>
    </xf>
    <xf numFmtId="0" fontId="52" fillId="0" borderId="147" xfId="0" applyFont="1" applyBorder="1" applyAlignment="1" applyProtection="1">
      <alignment horizontal="center" vertical="center"/>
      <protection locked="0"/>
    </xf>
    <xf numFmtId="0" fontId="52" fillId="0" borderId="142" xfId="0" applyFont="1" applyBorder="1" applyAlignment="1" applyProtection="1">
      <alignment horizontal="center" vertical="center"/>
      <protection locked="0"/>
    </xf>
    <xf numFmtId="0" fontId="35" fillId="0" borderId="37" xfId="0" applyFont="1" applyBorder="1" applyAlignment="1">
      <alignment horizontal="center" vertical="center" wrapText="1"/>
    </xf>
    <xf numFmtId="37" fontId="35" fillId="0" borderId="94" xfId="15" applyFont="1" applyBorder="1" applyAlignment="1">
      <alignment horizontal="center" vertical="center" wrapText="1"/>
    </xf>
    <xf numFmtId="37" fontId="35" fillId="0" borderId="96" xfId="15" applyFont="1" applyBorder="1" applyAlignment="1">
      <alignment horizontal="center" vertical="center" wrapText="1"/>
    </xf>
    <xf numFmtId="37" fontId="35" fillId="0" borderId="97" xfId="15" applyFont="1" applyBorder="1" applyAlignment="1">
      <alignment horizontal="center" vertical="center" wrapText="1"/>
    </xf>
    <xf numFmtId="37" fontId="35" fillId="0" borderId="92" xfId="15" applyFont="1" applyBorder="1" applyAlignment="1">
      <alignment horizontal="center" vertical="center" wrapText="1"/>
    </xf>
    <xf numFmtId="37" fontId="35" fillId="0" borderId="79" xfId="15" applyFont="1" applyBorder="1" applyAlignment="1">
      <alignment horizontal="center" vertical="center" wrapText="1"/>
    </xf>
    <xf numFmtId="37" fontId="35" fillId="0" borderId="80" xfId="15" applyFont="1" applyBorder="1" applyAlignment="1">
      <alignment horizontal="center" vertical="center" wrapText="1"/>
    </xf>
    <xf numFmtId="37" fontId="35" fillId="0" borderId="51" xfId="15" applyFont="1" applyBorder="1" applyAlignment="1">
      <alignment horizontal="center" vertical="center"/>
    </xf>
    <xf numFmtId="37" fontId="35" fillId="0" borderId="47" xfId="15" applyFont="1" applyBorder="1" applyAlignment="1">
      <alignment horizontal="center" vertical="center"/>
    </xf>
    <xf numFmtId="37" fontId="35" fillId="0" borderId="92" xfId="15" applyFont="1" applyBorder="1" applyAlignment="1">
      <alignment horizontal="center" vertical="center"/>
    </xf>
    <xf numFmtId="37" fontId="35" fillId="0" borderId="55" xfId="15" applyFont="1" applyBorder="1" applyAlignment="1">
      <alignment horizontal="center" vertical="center"/>
    </xf>
    <xf numFmtId="37" fontId="35" fillId="0" borderId="95" xfId="15" applyFont="1" applyBorder="1" applyAlignment="1">
      <alignment horizontal="center" vertical="center"/>
    </xf>
    <xf numFmtId="37" fontId="35" fillId="0" borderId="73" xfId="15" applyFont="1" applyBorder="1" applyAlignment="1">
      <alignment horizontal="center" vertical="center"/>
    </xf>
    <xf numFmtId="0" fontId="35" fillId="0" borderId="49" xfId="0" applyFont="1" applyBorder="1" applyAlignment="1">
      <alignment horizontal="center" vertical="center" wrapText="1"/>
    </xf>
    <xf numFmtId="0" fontId="35" fillId="0" borderId="40" xfId="0" applyFont="1" applyBorder="1" applyAlignment="1">
      <alignment horizontal="center" vertical="center" wrapText="1"/>
    </xf>
    <xf numFmtId="0" fontId="35" fillId="0" borderId="50" xfId="0" applyFont="1" applyBorder="1" applyAlignment="1">
      <alignment horizontal="center" vertical="center" wrapText="1"/>
    </xf>
    <xf numFmtId="0" fontId="35" fillId="0" borderId="93" xfId="0" applyFont="1" applyBorder="1" applyAlignment="1">
      <alignment horizontal="center" vertical="center" wrapText="1"/>
    </xf>
    <xf numFmtId="37" fontId="84" fillId="0" borderId="0" xfId="15" applyFont="1" applyAlignment="1">
      <alignment horizontal="center"/>
    </xf>
    <xf numFmtId="37" fontId="85" fillId="0" borderId="0" xfId="15" applyFont="1" applyAlignment="1">
      <alignment horizontal="center"/>
    </xf>
    <xf numFmtId="37" fontId="35" fillId="0" borderId="0" xfId="15" applyFont="1" applyAlignment="1">
      <alignment horizontal="center" vertical="center"/>
    </xf>
    <xf numFmtId="37" fontId="35" fillId="0" borderId="0" xfId="15" applyFont="1" applyAlignment="1">
      <alignment horizontal="right" vertical="center"/>
    </xf>
    <xf numFmtId="37" fontId="35" fillId="0" borderId="37" xfId="15" applyFont="1" applyBorder="1" applyAlignment="1">
      <alignment horizontal="center" vertical="center"/>
    </xf>
    <xf numFmtId="37" fontId="35" fillId="0" borderId="37" xfId="15" quotePrefix="1" applyFont="1" applyBorder="1" applyAlignment="1">
      <alignment horizontal="center" vertical="center"/>
    </xf>
    <xf numFmtId="37" fontId="81" fillId="0" borderId="37" xfId="15" applyFont="1" applyBorder="1" applyAlignment="1">
      <alignment horizontal="center" vertical="center"/>
    </xf>
    <xf numFmtId="37" fontId="82" fillId="0" borderId="37" xfId="15" applyFont="1" applyBorder="1" applyAlignment="1">
      <alignment horizontal="center" vertical="center"/>
    </xf>
    <xf numFmtId="37" fontId="36" fillId="0" borderId="37" xfId="15" applyFont="1" applyBorder="1" applyAlignment="1">
      <alignment horizontal="center" vertical="center"/>
    </xf>
    <xf numFmtId="189" fontId="35" fillId="0" borderId="34" xfId="15" applyNumberFormat="1" applyFont="1" applyBorder="1" applyAlignment="1">
      <alignment horizontal="center"/>
    </xf>
    <xf numFmtId="189" fontId="35" fillId="0" borderId="36" xfId="15" applyNumberFormat="1" applyFont="1" applyBorder="1" applyAlignment="1">
      <alignment horizontal="center"/>
    </xf>
    <xf numFmtId="37" fontId="35" fillId="0" borderId="36" xfId="15" applyFont="1" applyBorder="1" applyAlignment="1">
      <alignment horizontal="center" vertical="center" wrapText="1"/>
    </xf>
    <xf numFmtId="37" fontId="35" fillId="0" borderId="54" xfId="15" applyFont="1" applyBorder="1" applyAlignment="1">
      <alignment horizontal="center" vertical="center" wrapText="1"/>
    </xf>
    <xf numFmtId="37" fontId="35" fillId="0" borderId="56" xfId="15" applyFont="1" applyBorder="1" applyAlignment="1">
      <alignment horizontal="center" vertical="center" wrapText="1"/>
    </xf>
    <xf numFmtId="37" fontId="35" fillId="0" borderId="57" xfId="15" applyFont="1" applyBorder="1" applyAlignment="1">
      <alignment horizontal="center" vertical="center" wrapText="1"/>
    </xf>
    <xf numFmtId="37" fontId="35" fillId="0" borderId="99" xfId="15" applyFont="1" applyBorder="1" applyAlignment="1">
      <alignment horizontal="center" vertical="center" wrapText="1"/>
    </xf>
    <xf numFmtId="37" fontId="35" fillId="0" borderId="55" xfId="15" applyFont="1" applyBorder="1" applyAlignment="1">
      <alignment horizontal="center" vertical="center" wrapText="1"/>
    </xf>
    <xf numFmtId="37" fontId="35" fillId="0" borderId="73" xfId="15" applyFont="1" applyBorder="1" applyAlignment="1">
      <alignment horizontal="center" vertical="center" wrapText="1"/>
    </xf>
    <xf numFmtId="0" fontId="35" fillId="0" borderId="37" xfId="18" applyFont="1" applyBorder="1" applyAlignment="1">
      <alignment horizontal="center" vertical="center" wrapText="1"/>
    </xf>
    <xf numFmtId="0" fontId="35" fillId="0" borderId="34" xfId="18" applyFont="1" applyBorder="1" applyAlignment="1">
      <alignment horizontal="center" vertical="center" wrapText="1"/>
    </xf>
    <xf numFmtId="188" fontId="35" fillId="0" borderId="37" xfId="15" applyNumberFormat="1" applyFont="1" applyBorder="1" applyAlignment="1">
      <alignment horizontal="center" vertical="center"/>
    </xf>
    <xf numFmtId="37" fontId="87" fillId="0" borderId="37" xfId="15" applyFont="1" applyBorder="1" applyAlignment="1">
      <alignment horizontal="center" vertical="center"/>
    </xf>
    <xf numFmtId="37" fontId="88" fillId="0" borderId="91" xfId="15" applyFont="1" applyBorder="1" applyAlignment="1">
      <alignment horizontal="center" vertical="center"/>
    </xf>
    <xf numFmtId="0" fontId="35" fillId="0" borderId="100" xfId="0" applyFont="1" applyBorder="1" applyAlignment="1">
      <alignment horizontal="center" vertical="center" wrapText="1"/>
    </xf>
    <xf numFmtId="37" fontId="35" fillId="0" borderId="58" xfId="15" applyFont="1" applyBorder="1" applyAlignment="1">
      <alignment horizontal="center" vertical="center" wrapText="1"/>
    </xf>
    <xf numFmtId="37" fontId="35" fillId="0" borderId="81" xfId="15" applyFont="1" applyBorder="1" applyAlignment="1">
      <alignment horizontal="center" vertical="center" wrapText="1"/>
    </xf>
    <xf numFmtId="37" fontId="35" fillId="0" borderId="102" xfId="15" applyFont="1" applyBorder="1" applyAlignment="1">
      <alignment horizontal="center" vertical="center" wrapText="1"/>
    </xf>
    <xf numFmtId="37" fontId="35" fillId="0" borderId="103" xfId="15" applyFont="1" applyBorder="1" applyAlignment="1">
      <alignment horizontal="center" vertical="center" wrapText="1"/>
    </xf>
    <xf numFmtId="37" fontId="35" fillId="0" borderId="34" xfId="15" applyFont="1" applyBorder="1" applyAlignment="1">
      <alignment horizontal="center" vertical="center"/>
    </xf>
    <xf numFmtId="37" fontId="87" fillId="0" borderId="36" xfId="15" applyFont="1" applyBorder="1" applyAlignment="1">
      <alignment horizontal="center" vertical="center"/>
    </xf>
    <xf numFmtId="37" fontId="35" fillId="0" borderId="36" xfId="15" applyFont="1" applyBorder="1" applyAlignment="1">
      <alignment horizontal="center" vertical="center"/>
    </xf>
    <xf numFmtId="37" fontId="90" fillId="0" borderId="91" xfId="15" applyFont="1" applyBorder="1" applyAlignment="1">
      <alignment horizontal="center" vertical="center"/>
    </xf>
    <xf numFmtId="37" fontId="62" fillId="0" borderId="91" xfId="15" applyFont="1" applyBorder="1" applyAlignment="1">
      <alignment horizontal="center" vertical="center"/>
    </xf>
    <xf numFmtId="37" fontId="62" fillId="0" borderId="0" xfId="15" applyFont="1" applyAlignment="1">
      <alignment horizontal="center" vertical="center"/>
    </xf>
    <xf numFmtId="37" fontId="35" fillId="0" borderId="0" xfId="15" applyFont="1" applyAlignment="1">
      <alignment horizontal="right" vertical="center" indent="1"/>
    </xf>
    <xf numFmtId="0" fontId="35" fillId="0" borderId="49" xfId="0" applyFont="1" applyBorder="1" applyAlignment="1">
      <alignment horizontal="center" wrapText="1"/>
    </xf>
    <xf numFmtId="0" fontId="35" fillId="0" borderId="40" xfId="0" applyFont="1" applyBorder="1" applyAlignment="1">
      <alignment horizontal="center" wrapText="1"/>
    </xf>
    <xf numFmtId="0" fontId="35" fillId="0" borderId="93" xfId="0" applyFont="1" applyBorder="1" applyAlignment="1">
      <alignment horizontal="center" wrapText="1"/>
    </xf>
    <xf numFmtId="0" fontId="35" fillId="0" borderId="94" xfId="0" applyFont="1" applyBorder="1" applyAlignment="1">
      <alignment horizontal="center" vertical="center" wrapText="1"/>
    </xf>
    <xf numFmtId="0" fontId="35" fillId="0" borderId="101" xfId="0" applyFont="1" applyBorder="1" applyAlignment="1">
      <alignment horizontal="center" vertical="center" wrapText="1"/>
    </xf>
    <xf numFmtId="0" fontId="102" fillId="0" borderId="0" xfId="0" applyFont="1" applyAlignment="1">
      <alignment horizontal="center" wrapText="1"/>
    </xf>
    <xf numFmtId="37" fontId="10" fillId="0" borderId="114" xfId="15" applyFont="1" applyBorder="1" applyAlignment="1">
      <alignment horizontal="center" vertical="center"/>
    </xf>
    <xf numFmtId="37" fontId="2" fillId="0" borderId="114" xfId="15" applyFont="1" applyBorder="1" applyAlignment="1">
      <alignment horizontal="center" vertical="center"/>
    </xf>
    <xf numFmtId="37" fontId="104" fillId="0" borderId="114" xfId="15" applyFont="1" applyBorder="1" applyAlignment="1">
      <alignment horizontal="center" vertical="center"/>
    </xf>
    <xf numFmtId="0" fontId="0" fillId="0" borderId="113" xfId="0" applyBorder="1">
      <alignment vertical="center"/>
    </xf>
    <xf numFmtId="0" fontId="10" fillId="0" borderId="114" xfId="0" applyFont="1" applyBorder="1" applyAlignment="1">
      <alignment horizontal="center" vertical="center" wrapText="1"/>
    </xf>
    <xf numFmtId="0" fontId="8" fillId="0" borderId="118" xfId="0" applyFont="1" applyBorder="1" applyAlignment="1">
      <alignment horizontal="center" wrapText="1"/>
    </xf>
    <xf numFmtId="0" fontId="10" fillId="0" borderId="121" xfId="0" applyFont="1" applyBorder="1" applyAlignment="1">
      <alignment horizontal="center" vertical="center" wrapText="1"/>
    </xf>
    <xf numFmtId="0" fontId="10" fillId="0" borderId="137" xfId="0" applyFont="1" applyBorder="1" applyAlignment="1">
      <alignment horizontal="center" vertical="center" wrapText="1"/>
    </xf>
    <xf numFmtId="0" fontId="0" fillId="0" borderId="121" xfId="0" applyBorder="1">
      <alignment vertical="center"/>
    </xf>
    <xf numFmtId="0" fontId="9" fillId="0" borderId="114" xfId="0" applyFont="1" applyBorder="1" applyAlignment="1">
      <alignment horizontal="center" vertical="center" wrapText="1"/>
    </xf>
    <xf numFmtId="37" fontId="2" fillId="0" borderId="114" xfId="15" applyFont="1" applyBorder="1" applyAlignment="1">
      <alignment horizontal="left" vertical="center"/>
    </xf>
    <xf numFmtId="0" fontId="76" fillId="0" borderId="113" xfId="0" applyFont="1" applyBorder="1" applyAlignment="1">
      <alignment horizontal="center" wrapText="1"/>
    </xf>
    <xf numFmtId="0" fontId="10" fillId="0" borderId="118" xfId="0" applyFont="1" applyBorder="1" applyAlignment="1">
      <alignment horizontal="center" wrapText="1"/>
    </xf>
    <xf numFmtId="0" fontId="0" fillId="0" borderId="118" xfId="0" applyBorder="1">
      <alignment vertical="center"/>
    </xf>
    <xf numFmtId="0" fontId="76" fillId="0" borderId="0" xfId="0" applyFont="1" applyAlignment="1">
      <alignment horizontal="center" wrapText="1"/>
    </xf>
    <xf numFmtId="195" fontId="0" fillId="0" borderId="114" xfId="0" applyNumberFormat="1" applyBorder="1" applyAlignment="1">
      <alignment horizontal="right" vertical="center"/>
    </xf>
    <xf numFmtId="0" fontId="0" fillId="0" borderId="114" xfId="0" applyBorder="1">
      <alignment vertical="center"/>
    </xf>
    <xf numFmtId="0" fontId="10" fillId="0" borderId="114" xfId="27" applyFont="1" applyBorder="1" applyAlignment="1">
      <alignment horizontal="center" vertical="center" wrapText="1"/>
    </xf>
    <xf numFmtId="0" fontId="10" fillId="0" borderId="114" xfId="28" applyFont="1" applyBorder="1" applyAlignment="1">
      <alignment horizontal="center" vertical="center" wrapText="1"/>
    </xf>
    <xf numFmtId="0" fontId="107" fillId="0" borderId="137" xfId="27" applyFont="1" applyBorder="1" applyAlignment="1">
      <alignment horizontal="center" vertical="center" wrapText="1"/>
    </xf>
    <xf numFmtId="0" fontId="10" fillId="0" borderId="121" xfId="27" applyFont="1" applyBorder="1" applyAlignment="1">
      <alignment horizontal="center" vertical="center" wrapText="1"/>
    </xf>
    <xf numFmtId="0" fontId="76" fillId="0" borderId="0" xfId="27" applyFont="1" applyAlignment="1">
      <alignment horizontal="center" wrapText="1"/>
    </xf>
    <xf numFmtId="0" fontId="10" fillId="0" borderId="118" xfId="27" applyFont="1" applyBorder="1" applyAlignment="1">
      <alignment horizontal="center" wrapText="1"/>
    </xf>
    <xf numFmtId="0" fontId="10" fillId="0" borderId="118" xfId="0" applyFont="1" applyBorder="1" applyAlignment="1" applyProtection="1">
      <alignment horizontal="center" vertical="center"/>
      <protection locked="0"/>
    </xf>
    <xf numFmtId="0" fontId="10" fillId="0" borderId="131" xfId="0" applyFont="1" applyBorder="1" applyAlignment="1" applyProtection="1">
      <alignment horizontal="center" vertical="center"/>
      <protection locked="0"/>
    </xf>
    <xf numFmtId="0" fontId="76" fillId="0" borderId="5" xfId="0" applyFont="1" applyBorder="1" applyAlignment="1" applyProtection="1">
      <alignment horizontal="center" vertical="center"/>
      <protection locked="0"/>
    </xf>
    <xf numFmtId="0" fontId="76" fillId="0" borderId="113" xfId="0" applyFont="1" applyBorder="1" applyAlignment="1" applyProtection="1">
      <alignment horizontal="center" vertical="center"/>
      <protection locked="0"/>
    </xf>
    <xf numFmtId="0" fontId="8" fillId="0" borderId="132"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133" xfId="0" applyFont="1" applyBorder="1" applyAlignment="1" applyProtection="1">
      <alignment horizontal="center" vertical="center"/>
      <protection locked="0"/>
    </xf>
    <xf numFmtId="0" fontId="8" fillId="0" borderId="120" xfId="0" applyFont="1" applyBorder="1" applyAlignment="1" applyProtection="1">
      <alignment horizontal="center" vertical="center"/>
      <protection locked="0"/>
    </xf>
    <xf numFmtId="0" fontId="10" fillId="0" borderId="0" xfId="0" applyFont="1" applyAlignment="1" applyProtection="1">
      <alignment horizontal="left"/>
      <protection locked="0"/>
    </xf>
    <xf numFmtId="0" fontId="8" fillId="0" borderId="138" xfId="0" applyFont="1" applyBorder="1" applyAlignment="1" applyProtection="1">
      <alignment horizontal="center" vertical="center"/>
      <protection locked="0"/>
    </xf>
    <xf numFmtId="0" fontId="10" fillId="0" borderId="124" xfId="0" applyFont="1" applyBorder="1" applyAlignment="1" applyProtection="1">
      <alignment horizontal="center" vertical="center"/>
      <protection locked="0"/>
    </xf>
    <xf numFmtId="0" fontId="10" fillId="0" borderId="114" xfId="0" applyFont="1" applyBorder="1" applyAlignment="1" applyProtection="1">
      <alignment horizontal="center" vertical="center"/>
      <protection locked="0"/>
    </xf>
    <xf numFmtId="0" fontId="10" fillId="0" borderId="139" xfId="0" applyFont="1" applyBorder="1" applyAlignment="1" applyProtection="1">
      <alignment horizontal="center" vertical="center"/>
      <protection locked="0"/>
    </xf>
    <xf numFmtId="0" fontId="104" fillId="0" borderId="0" xfId="0" applyFont="1" applyAlignment="1" applyProtection="1">
      <protection locked="0"/>
    </xf>
    <xf numFmtId="0" fontId="8" fillId="0" borderId="114" xfId="0" applyFont="1" applyBorder="1" applyAlignment="1" applyProtection="1">
      <alignment horizontal="center" vertical="center"/>
      <protection locked="0"/>
    </xf>
    <xf numFmtId="0" fontId="117" fillId="0" borderId="115" xfId="0" applyFont="1" applyBorder="1" applyAlignment="1" applyProtection="1">
      <alignment horizontal="center" vertical="center" wrapText="1"/>
      <protection locked="0"/>
    </xf>
    <xf numFmtId="0" fontId="117" fillId="0" borderId="137" xfId="0" applyFont="1" applyBorder="1" applyAlignment="1" applyProtection="1">
      <alignment horizontal="center" vertical="center" wrapText="1"/>
      <protection locked="0"/>
    </xf>
    <xf numFmtId="0" fontId="116" fillId="0" borderId="114" xfId="0" applyFont="1" applyBorder="1" applyAlignment="1" applyProtection="1">
      <alignment horizontal="center" vertical="center"/>
      <protection locked="0"/>
    </xf>
    <xf numFmtId="0" fontId="116" fillId="0" borderId="137" xfId="0" applyFont="1" applyBorder="1" applyAlignment="1" applyProtection="1">
      <alignment horizontal="center" vertical="center"/>
      <protection locked="0"/>
    </xf>
    <xf numFmtId="0" fontId="23" fillId="0" borderId="34" xfId="25" applyFont="1" applyBorder="1" applyAlignment="1" applyProtection="1">
      <alignment horizontal="center" vertical="center"/>
      <protection locked="0"/>
    </xf>
    <xf numFmtId="0" fontId="23" fillId="0" borderId="36" xfId="25" applyFont="1" applyBorder="1" applyAlignment="1" applyProtection="1">
      <alignment horizontal="center" vertical="center"/>
      <protection locked="0"/>
    </xf>
    <xf numFmtId="0" fontId="142" fillId="0" borderId="0" xfId="25" applyFont="1" applyAlignment="1" applyProtection="1">
      <alignment horizontal="center" vertical="center"/>
      <protection locked="0"/>
    </xf>
    <xf numFmtId="0" fontId="144" fillId="0" borderId="0" xfId="25" applyFont="1" applyAlignment="1" applyProtection="1">
      <alignment horizontal="center" vertical="center"/>
      <protection locked="0"/>
    </xf>
    <xf numFmtId="0" fontId="21" fillId="0" borderId="0" xfId="25" applyFont="1" applyAlignment="1" applyProtection="1">
      <alignment horizontal="center" vertical="center"/>
      <protection locked="0"/>
    </xf>
    <xf numFmtId="0" fontId="78" fillId="0" borderId="0" xfId="25" applyFont="1" applyAlignment="1" applyProtection="1">
      <alignment horizontal="left"/>
      <protection locked="0"/>
    </xf>
    <xf numFmtId="0" fontId="35" fillId="0" borderId="0" xfId="25" applyFont="1" applyAlignment="1" applyProtection="1">
      <alignment horizontal="left"/>
      <protection locked="0"/>
    </xf>
    <xf numFmtId="41" fontId="145" fillId="0" borderId="47" xfId="25" applyNumberFormat="1" applyFont="1" applyBorder="1" applyAlignment="1" applyProtection="1">
      <alignment horizontal="center" vertical="center"/>
      <protection locked="0"/>
    </xf>
    <xf numFmtId="0" fontId="71" fillId="0" borderId="26" xfId="25" applyFont="1" applyBorder="1" applyAlignment="1" applyProtection="1">
      <alignment horizontal="center" vertical="center"/>
      <protection locked="0"/>
    </xf>
    <xf numFmtId="0" fontId="71" fillId="0" borderId="28" xfId="25" applyFont="1" applyBorder="1" applyAlignment="1" applyProtection="1">
      <alignment horizontal="center" vertical="center"/>
      <protection locked="0"/>
    </xf>
    <xf numFmtId="0" fontId="71" fillId="0" borderId="30" xfId="25" applyFont="1" applyBorder="1" applyAlignment="1" applyProtection="1">
      <alignment horizontal="center" vertical="center"/>
      <protection locked="0"/>
    </xf>
    <xf numFmtId="0" fontId="107" fillId="0" borderId="92" xfId="25" applyFont="1" applyBorder="1" applyAlignment="1" applyProtection="1">
      <alignment horizontal="center" vertical="center"/>
      <protection locked="0"/>
    </xf>
    <xf numFmtId="0" fontId="107" fillId="0" borderId="79" xfId="25" applyFont="1" applyBorder="1" applyAlignment="1" applyProtection="1">
      <alignment horizontal="center" vertical="center"/>
      <protection locked="0"/>
    </xf>
    <xf numFmtId="0" fontId="107" fillId="0" borderId="80" xfId="25" applyFont="1" applyBorder="1" applyAlignment="1" applyProtection="1">
      <alignment horizontal="center" vertical="center"/>
      <protection locked="0"/>
    </xf>
    <xf numFmtId="0" fontId="52" fillId="0" borderId="40" xfId="25" applyFont="1" applyBorder="1" applyAlignment="1" applyProtection="1">
      <alignment horizontal="center" vertical="center"/>
      <protection locked="0"/>
    </xf>
    <xf numFmtId="0" fontId="52" fillId="0" borderId="49" xfId="25" applyFont="1" applyBorder="1" applyAlignment="1" applyProtection="1">
      <alignment horizontal="center" vertical="center"/>
      <protection locked="0"/>
    </xf>
    <xf numFmtId="0" fontId="107" fillId="0" borderId="36" xfId="25" applyFont="1" applyBorder="1" applyAlignment="1" applyProtection="1">
      <alignment horizontal="center" vertical="center"/>
      <protection locked="0"/>
    </xf>
    <xf numFmtId="0" fontId="107" fillId="0" borderId="75" xfId="25" applyFont="1" applyBorder="1" applyAlignment="1" applyProtection="1">
      <alignment horizontal="center" vertical="center"/>
      <protection locked="0"/>
    </xf>
    <xf numFmtId="0" fontId="107" fillId="0" borderId="37" xfId="25" applyFont="1" applyBorder="1" applyAlignment="1" applyProtection="1">
      <alignment horizontal="center" vertical="center"/>
      <protection locked="0"/>
    </xf>
    <xf numFmtId="0" fontId="107" fillId="0" borderId="57" xfId="25" applyFont="1" applyBorder="1" applyAlignment="1" applyProtection="1">
      <alignment horizontal="center" vertical="center"/>
      <protection locked="0"/>
    </xf>
    <xf numFmtId="0" fontId="107" fillId="0" borderId="58" xfId="25" applyFont="1" applyBorder="1" applyAlignment="1" applyProtection="1">
      <alignment horizontal="center" vertical="center"/>
      <protection locked="0"/>
    </xf>
    <xf numFmtId="0" fontId="107" fillId="0" borderId="78" xfId="25" applyFont="1" applyBorder="1" applyAlignment="1" applyProtection="1">
      <alignment horizontal="center" vertical="center"/>
      <protection locked="0"/>
    </xf>
    <xf numFmtId="0" fontId="23" fillId="0" borderId="57" xfId="25" applyFont="1" applyBorder="1" applyAlignment="1" applyProtection="1">
      <alignment horizontal="center" vertical="center"/>
      <protection locked="0"/>
    </xf>
    <xf numFmtId="0" fontId="23" fillId="0" borderId="99" xfId="25" applyFont="1" applyBorder="1" applyAlignment="1" applyProtection="1">
      <alignment horizontal="center" vertical="center"/>
      <protection locked="0"/>
    </xf>
    <xf numFmtId="0" fontId="140" fillId="0" borderId="34" xfId="25" applyFont="1" applyBorder="1" applyAlignment="1" applyProtection="1">
      <alignment horizontal="center" vertical="center"/>
      <protection locked="0"/>
    </xf>
    <xf numFmtId="0" fontId="44" fillId="0" borderId="36" xfId="25" applyFont="1" applyBorder="1" applyAlignment="1" applyProtection="1">
      <alignment horizontal="center" vertical="center"/>
      <protection locked="0"/>
    </xf>
    <xf numFmtId="0" fontId="166" fillId="0" borderId="34" xfId="25" applyFont="1" applyBorder="1" applyAlignment="1" applyProtection="1">
      <alignment horizontal="center" vertical="center"/>
      <protection locked="0"/>
    </xf>
    <xf numFmtId="0" fontId="35" fillId="0" borderId="26" xfId="0" applyFont="1" applyBorder="1" applyAlignment="1">
      <alignment horizontal="distributed" vertical="center" wrapText="1" justifyLastLine="1"/>
    </xf>
    <xf numFmtId="0" fontId="35" fillId="0" borderId="30" xfId="0" applyFont="1" applyBorder="1" applyAlignment="1">
      <alignment horizontal="distributed" vertical="center" wrapText="1" justifyLastLine="1"/>
    </xf>
    <xf numFmtId="0" fontId="35" fillId="0" borderId="86" xfId="0" applyFont="1" applyBorder="1" applyAlignment="1">
      <alignment horizontal="distributed" vertical="center" wrapText="1" justifyLastLine="1"/>
    </xf>
    <xf numFmtId="0" fontId="35" fillId="0" borderId="130" xfId="0" applyFont="1" applyBorder="1" applyAlignment="1">
      <alignment horizontal="distributed" vertical="center" wrapText="1" justifyLastLine="1"/>
    </xf>
    <xf numFmtId="0" fontId="35" fillId="0" borderId="49" xfId="0" applyFont="1" applyBorder="1" applyAlignment="1">
      <alignment horizontal="distributed" vertical="center" wrapText="1" justifyLastLine="1"/>
    </xf>
    <xf numFmtId="0" fontId="35" fillId="0" borderId="40" xfId="0" applyFont="1" applyBorder="1" applyAlignment="1">
      <alignment horizontal="distributed" vertical="center" wrapText="1" justifyLastLine="1"/>
    </xf>
    <xf numFmtId="0" fontId="35" fillId="0" borderId="50" xfId="0" applyFont="1" applyBorder="1" applyAlignment="1">
      <alignment horizontal="distributed" vertical="center" wrapText="1" justifyLastLine="1"/>
    </xf>
    <xf numFmtId="0" fontId="35" fillId="0" borderId="0" xfId="0" applyFont="1" applyAlignment="1" applyProtection="1">
      <protection locked="0"/>
    </xf>
    <xf numFmtId="41" fontId="35" fillId="0" borderId="47" xfId="25" applyNumberFormat="1" applyFont="1" applyBorder="1" applyAlignment="1" applyProtection="1">
      <alignment horizontal="center" vertical="center"/>
      <protection locked="0"/>
    </xf>
    <xf numFmtId="0" fontId="28" fillId="0" borderId="38" xfId="29" applyFont="1" applyBorder="1" applyAlignment="1" applyProtection="1">
      <alignment horizontal="center" vertical="center"/>
      <protection locked="0"/>
    </xf>
    <xf numFmtId="0" fontId="35" fillId="0" borderId="38" xfId="0" applyFont="1" applyBorder="1" applyAlignment="1"/>
    <xf numFmtId="0" fontId="23" fillId="0" borderId="38" xfId="29" applyFont="1" applyBorder="1" applyAlignment="1" applyProtection="1">
      <alignment horizontal="center" vertical="center"/>
      <protection locked="0"/>
    </xf>
    <xf numFmtId="49" fontId="147" fillId="0" borderId="0" xfId="30" applyNumberFormat="1" applyFont="1" applyAlignment="1">
      <alignment horizontal="center" vertical="center" wrapText="1"/>
    </xf>
    <xf numFmtId="0" fontId="147" fillId="0" borderId="0" xfId="30" applyFont="1" applyAlignment="1">
      <alignment horizontal="center" vertical="center" wrapText="1"/>
    </xf>
    <xf numFmtId="0" fontId="35" fillId="0" borderId="43" xfId="30" applyFont="1" applyBorder="1" applyAlignment="1">
      <alignment horizontal="center" wrapText="1"/>
    </xf>
    <xf numFmtId="0" fontId="35" fillId="0" borderId="26" xfId="30" applyFont="1" applyBorder="1" applyAlignment="1">
      <alignment horizontal="center" vertical="center" wrapText="1"/>
    </xf>
    <xf numFmtId="0" fontId="35" fillId="0" borderId="30" xfId="30" applyFont="1" applyBorder="1" applyAlignment="1">
      <alignment horizontal="center" vertical="center" wrapText="1"/>
    </xf>
    <xf numFmtId="0" fontId="35" fillId="0" borderId="86" xfId="30" applyFont="1" applyBorder="1" applyAlignment="1">
      <alignment horizontal="center" vertical="center" wrapText="1"/>
    </xf>
    <xf numFmtId="0" fontId="35" fillId="0" borderId="130" xfId="30" applyFont="1" applyBorder="1" applyAlignment="1">
      <alignment horizontal="center" vertical="center" wrapText="1"/>
    </xf>
    <xf numFmtId="0" fontId="35" fillId="0" borderId="49" xfId="30" applyFont="1" applyBorder="1" applyAlignment="1">
      <alignment horizontal="distributed" vertical="center" wrapText="1" justifyLastLine="1"/>
    </xf>
    <xf numFmtId="0" fontId="35" fillId="0" borderId="40" xfId="30" applyFont="1" applyBorder="1" applyAlignment="1">
      <alignment horizontal="distributed" vertical="center" wrapText="1" justifyLastLine="1"/>
    </xf>
    <xf numFmtId="0" fontId="35" fillId="0" borderId="50" xfId="30" applyFont="1" applyBorder="1" applyAlignment="1">
      <alignment horizontal="distributed" vertical="center" wrapText="1" justifyLastLine="1"/>
    </xf>
    <xf numFmtId="0" fontId="35" fillId="0" borderId="0" xfId="0" applyFont="1" applyAlignment="1" applyProtection="1">
      <alignment horizontal="left" wrapText="1"/>
      <protection locked="0"/>
    </xf>
    <xf numFmtId="0" fontId="35" fillId="0" borderId="47" xfId="30" applyFont="1" applyBorder="1" applyAlignment="1">
      <alignment horizontal="center"/>
    </xf>
    <xf numFmtId="0" fontId="28" fillId="0" borderId="59" xfId="29" applyFont="1" applyBorder="1" applyAlignment="1" applyProtection="1">
      <alignment horizontal="center" vertical="center"/>
      <protection locked="0"/>
    </xf>
    <xf numFmtId="0" fontId="23" fillId="0" borderId="61" xfId="0" applyFont="1" applyBorder="1" applyAlignment="1"/>
    <xf numFmtId="0" fontId="23" fillId="0" borderId="59" xfId="29" applyFont="1" applyBorder="1" applyAlignment="1" applyProtection="1">
      <alignment horizontal="center" vertical="center"/>
      <protection locked="0"/>
    </xf>
    <xf numFmtId="0" fontId="35" fillId="0" borderId="61" xfId="0" applyFont="1" applyBorder="1" applyAlignment="1"/>
    <xf numFmtId="49" fontId="147" fillId="0" borderId="47" xfId="30" applyNumberFormat="1" applyFont="1" applyBorder="1" applyAlignment="1">
      <alignment horizontal="center" vertical="center" wrapText="1"/>
    </xf>
    <xf numFmtId="0" fontId="35" fillId="0" borderId="0" xfId="30" applyFont="1" applyAlignment="1">
      <alignment horizontal="center" wrapText="1"/>
    </xf>
  </cellXfs>
  <cellStyles count="32">
    <cellStyle name="Excel_BuiltIn_Comma" xfId="6" xr:uid="{00000000-0005-0000-0000-000000000000}"/>
    <cellStyle name="Excel_BuiltIn_Hyperlink" xfId="7" xr:uid="{00000000-0005-0000-0000-000001000000}"/>
    <cellStyle name="Heading" xfId="8" xr:uid="{00000000-0005-0000-0000-000002000000}"/>
    <cellStyle name="Heading1" xfId="9" xr:uid="{00000000-0005-0000-0000-000003000000}"/>
    <cellStyle name="Result" xfId="10" xr:uid="{00000000-0005-0000-0000-000004000000}"/>
    <cellStyle name="Result2" xfId="11" xr:uid="{00000000-0005-0000-0000-000005000000}"/>
    <cellStyle name="一般" xfId="0" builtinId="0" customBuiltin="1"/>
    <cellStyle name="一般 2" xfId="2" xr:uid="{00000000-0005-0000-0000-000007000000}"/>
    <cellStyle name="一般 2 2" xfId="25" xr:uid="{00000000-0005-0000-0000-000008000000}"/>
    <cellStyle name="一般 3" xfId="3" xr:uid="{00000000-0005-0000-0000-000009000000}"/>
    <cellStyle name="一般 4" xfId="4" xr:uid="{00000000-0005-0000-0000-00000A000000}"/>
    <cellStyle name="一般 4 3" xfId="13" xr:uid="{00000000-0005-0000-0000-00000B000000}"/>
    <cellStyle name="一般 5" xfId="12" xr:uid="{00000000-0005-0000-0000-00000C000000}"/>
    <cellStyle name="一般_1252214050" xfId="30" xr:uid="{FF0DEA7F-7523-4394-97C6-6C103957F8FF}"/>
    <cellStyle name="一般_1836-01-21身心障礙者居家照顧服務成果(96增)" xfId="26" xr:uid="{00000000-0005-0000-0000-00000D000000}"/>
    <cellStyle name="一般_2522-14-05(104)" xfId="29" xr:uid="{C5918D58-E064-4206-A2B9-1FA321DC66EE}"/>
    <cellStyle name="一般_8508_1" xfId="14" xr:uid="{00000000-0005-0000-0000-00000E000000}"/>
    <cellStyle name="一般_86_縣市戶政報表程式0516" xfId="15" xr:uid="{00000000-0005-0000-0000-00000F000000}"/>
    <cellStyle name="一般_f100-14" xfId="28" xr:uid="{01085FDF-92F7-4E88-AB6D-50BAA603C127}"/>
    <cellStyle name="一般_Sheet1" xfId="27" xr:uid="{3B132A4D-38D2-4F2C-AD89-93E822F42659}"/>
    <cellStyle name="一般_二級報表" xfId="21" xr:uid="{00000000-0005-0000-0000-000010000000}"/>
    <cellStyle name="一般_戶口數_縣市戶政報表程式0516" xfId="17" xr:uid="{00000000-0005-0000-0000-000011000000}"/>
    <cellStyle name="一般_民政類報表程式" xfId="18" xr:uid="{00000000-0005-0000-0000-000012000000}"/>
    <cellStyle name="一般_身心障礙停車位" xfId="31" xr:uid="{989E7391-6328-426C-9D34-DFA0CA418FB1}"/>
    <cellStyle name="一般_垃圾水肥修正案" xfId="20" xr:uid="{00000000-0005-0000-0000-000013000000}"/>
    <cellStyle name="一般_治山防 洪整體治理工程 修" xfId="23" xr:uid="{00000000-0005-0000-0000-000014000000}"/>
    <cellStyle name="一般_婚姻_縣市戶政報表程式0516" xfId="16" xr:uid="{00000000-0005-0000-0000-000015000000}"/>
    <cellStyle name="一般_經費統計修" xfId="24" xr:uid="{00000000-0005-0000-0000-000016000000}"/>
    <cellStyle name="千分位" xfId="1" builtinId="3" customBuiltin="1"/>
    <cellStyle name="千分位 2" xfId="22" xr:uid="{00000000-0005-0000-0000-000018000000}"/>
    <cellStyle name="百分比" xfId="19" builtinId="5"/>
    <cellStyle name="超連結" xfId="5" xr:uid="{00000000-0005-0000-0000-00001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2.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editAs="oneCell">
    <xdr:from>
      <xdr:col>31</xdr:col>
      <xdr:colOff>130035</xdr:colOff>
      <xdr:row>0</xdr:row>
      <xdr:rowOff>14968</xdr:rowOff>
    </xdr:from>
    <xdr:to>
      <xdr:col>41</xdr:col>
      <xdr:colOff>13607</xdr:colOff>
      <xdr:row>1</xdr:row>
      <xdr:rowOff>209278</xdr:rowOff>
    </xdr:to>
    <xdr:grpSp>
      <xdr:nvGrpSpPr>
        <xdr:cNvPr id="2" name="Group 1">
          <a:extLst>
            <a:ext uri="{FF2B5EF4-FFF2-40B4-BE49-F238E27FC236}">
              <a16:creationId xmlns:a16="http://schemas.microsoft.com/office/drawing/2014/main" id="{00000000-0008-0000-2000-000002000000}"/>
            </a:ext>
          </a:extLst>
        </xdr:cNvPr>
        <xdr:cNvGrpSpPr>
          <a:grpSpLocks/>
        </xdr:cNvGrpSpPr>
      </xdr:nvGrpSpPr>
      <xdr:grpSpPr bwMode="auto">
        <a:xfrm>
          <a:off x="12550635" y="14968"/>
          <a:ext cx="3541172" cy="445770"/>
          <a:chOff x="48" y="86"/>
          <a:chExt cx="384" cy="48"/>
        </a:xfrm>
      </xdr:grpSpPr>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ysClr val="windowText" lastClr="000000"/>
                </a:solidFill>
                <a:latin typeface="標楷體"/>
                <a:ea typeface="標楷體"/>
              </a:rPr>
              <a:t>臺東縣關山鎮公所社服及財政課</a:t>
            </a:r>
            <a:endParaRPr lang="en-US" altLang="zh-TW" sz="1200" b="0" i="0" strike="noStrike">
              <a:solidFill>
                <a:sysClr val="windowText" lastClr="00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00000000-0008-0000-2000-000004000000}"/>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0000000-0008-0000-2000-000005000000}"/>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00000000-0008-0000-2000-000006000000}"/>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00000000-0008-0000-2000-000007000000}"/>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00000000-0008-0000-2000-000008000000}"/>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30</xdr:col>
      <xdr:colOff>342900</xdr:colOff>
      <xdr:row>0</xdr:row>
      <xdr:rowOff>45720</xdr:rowOff>
    </xdr:from>
    <xdr:to>
      <xdr:col>41</xdr:col>
      <xdr:colOff>7620</xdr:colOff>
      <xdr:row>2</xdr:row>
      <xdr:rowOff>44291</xdr:rowOff>
    </xdr:to>
    <xdr:grpSp>
      <xdr:nvGrpSpPr>
        <xdr:cNvPr id="30" name="Group 1">
          <a:extLst>
            <a:ext uri="{FF2B5EF4-FFF2-40B4-BE49-F238E27FC236}">
              <a16:creationId xmlns:a16="http://schemas.microsoft.com/office/drawing/2014/main" id="{02DDE9FF-50AC-4C48-8DA1-8091475F99C8}"/>
            </a:ext>
          </a:extLst>
        </xdr:cNvPr>
        <xdr:cNvGrpSpPr>
          <a:grpSpLocks/>
        </xdr:cNvGrpSpPr>
      </xdr:nvGrpSpPr>
      <xdr:grpSpPr bwMode="auto">
        <a:xfrm>
          <a:off x="12397740" y="45720"/>
          <a:ext cx="3688080" cy="501491"/>
          <a:chOff x="55" y="86"/>
          <a:chExt cx="377" cy="54"/>
        </a:xfrm>
      </xdr:grpSpPr>
      <xdr:sp macro="" textlink="">
        <xdr:nvSpPr>
          <xdr:cNvPr id="31" name="Rectangle 2">
            <a:extLst>
              <a:ext uri="{FF2B5EF4-FFF2-40B4-BE49-F238E27FC236}">
                <a16:creationId xmlns:a16="http://schemas.microsoft.com/office/drawing/2014/main" id="{FE727D67-6EE4-0CF1-045D-17ED5BB2CB3E}"/>
              </a:ext>
            </a:extLst>
          </xdr:cNvPr>
          <xdr:cNvSpPr>
            <a:spLocks noChangeArrowheads="1"/>
          </xdr:cNvSpPr>
        </xdr:nvSpPr>
        <xdr:spPr bwMode="auto">
          <a:xfrm>
            <a:off x="56" y="86"/>
            <a:ext cx="370" cy="54"/>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ysClr val="windowText" lastClr="000000"/>
                </a:solidFill>
                <a:latin typeface="標楷體"/>
                <a:ea typeface="標楷體"/>
              </a:rPr>
              <a:t>臺東縣關山鎮公所社服及財政課</a:t>
            </a:r>
            <a:endParaRPr lang="en-US" altLang="zh-TW" sz="1200" b="0" i="0" strike="noStrike">
              <a:solidFill>
                <a:sysClr val="windowText" lastClr="00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32" name="Line 3">
            <a:extLst>
              <a:ext uri="{FF2B5EF4-FFF2-40B4-BE49-F238E27FC236}">
                <a16:creationId xmlns:a16="http://schemas.microsoft.com/office/drawing/2014/main" id="{4AB99334-7B51-C042-28CD-E344E3222EEA}"/>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4">
            <a:extLst>
              <a:ext uri="{FF2B5EF4-FFF2-40B4-BE49-F238E27FC236}">
                <a16:creationId xmlns:a16="http://schemas.microsoft.com/office/drawing/2014/main" id="{25E52E0E-DE38-995D-BF8E-809C172DB607}"/>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5">
            <a:extLst>
              <a:ext uri="{FF2B5EF4-FFF2-40B4-BE49-F238E27FC236}">
                <a16:creationId xmlns:a16="http://schemas.microsoft.com/office/drawing/2014/main" id="{19EFB8C3-8F93-C510-67B7-B704EAB7D394}"/>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6">
            <a:extLst>
              <a:ext uri="{FF2B5EF4-FFF2-40B4-BE49-F238E27FC236}">
                <a16:creationId xmlns:a16="http://schemas.microsoft.com/office/drawing/2014/main" id="{7804299C-F0D7-3587-FA41-6349BA76893E}"/>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7">
            <a:extLst>
              <a:ext uri="{FF2B5EF4-FFF2-40B4-BE49-F238E27FC236}">
                <a16:creationId xmlns:a16="http://schemas.microsoft.com/office/drawing/2014/main" id="{E7BA5A15-539E-149A-B4D2-75B30A89362F}"/>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56261</xdr:colOff>
      <xdr:row>0</xdr:row>
      <xdr:rowOff>14968</xdr:rowOff>
    </xdr:from>
    <xdr:to>
      <xdr:col>37</xdr:col>
      <xdr:colOff>13607</xdr:colOff>
      <xdr:row>2</xdr:row>
      <xdr:rowOff>49258</xdr:rowOff>
    </xdr:to>
    <xdr:grpSp>
      <xdr:nvGrpSpPr>
        <xdr:cNvPr id="2" name="Group 1">
          <a:extLst>
            <a:ext uri="{FF2B5EF4-FFF2-40B4-BE49-F238E27FC236}">
              <a16:creationId xmlns:a16="http://schemas.microsoft.com/office/drawing/2014/main" id="{6F0EAE20-4582-4594-8090-BE06B78F7B00}"/>
            </a:ext>
          </a:extLst>
        </xdr:cNvPr>
        <xdr:cNvGrpSpPr>
          <a:grpSpLocks/>
        </xdr:cNvGrpSpPr>
      </xdr:nvGrpSpPr>
      <xdr:grpSpPr bwMode="auto">
        <a:xfrm>
          <a:off x="21552281" y="14968"/>
          <a:ext cx="4117866" cy="461010"/>
          <a:chOff x="40" y="86"/>
          <a:chExt cx="392" cy="48"/>
        </a:xfrm>
      </xdr:grpSpPr>
      <xdr:sp macro="" textlink="">
        <xdr:nvSpPr>
          <xdr:cNvPr id="3" name="Rectangle 2">
            <a:extLst>
              <a:ext uri="{FF2B5EF4-FFF2-40B4-BE49-F238E27FC236}">
                <a16:creationId xmlns:a16="http://schemas.microsoft.com/office/drawing/2014/main" id="{C0C98F4A-C968-8860-65D3-F3E9F3D81AEC}"/>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臺東縣關山鎮公所社財課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C37EEB9B-9A31-D888-D151-2BDF0A1BE575}"/>
              </a:ext>
            </a:extLst>
          </xdr:cNvPr>
          <xdr:cNvSpPr>
            <a:spLocks noChangeShapeType="1"/>
          </xdr:cNvSpPr>
        </xdr:nvSpPr>
        <xdr:spPr bwMode="auto">
          <a:xfrm>
            <a:off x="40" y="111"/>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59088043-0812-04E7-77D8-2104E835EB29}"/>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85109AA9-93ED-205F-E470-0AACE4CEFCCF}"/>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477A8D23-CA50-5B1D-212D-839D5834FE53}"/>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txBody>
          <a:bodyPr/>
          <a:lstStyle/>
          <a:p>
            <a:endParaRPr lang="zh-TW" altLang="en-US"/>
          </a:p>
        </xdr:txBody>
      </xdr:sp>
      <xdr:sp macro="" textlink="">
        <xdr:nvSpPr>
          <xdr:cNvPr id="8" name="Line 7">
            <a:extLst>
              <a:ext uri="{FF2B5EF4-FFF2-40B4-BE49-F238E27FC236}">
                <a16:creationId xmlns:a16="http://schemas.microsoft.com/office/drawing/2014/main" id="{892F8D5F-0818-9A7C-1038-02D030660C80}"/>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oneCellAnchor>
    <xdr:from>
      <xdr:col>16</xdr:col>
      <xdr:colOff>9525</xdr:colOff>
      <xdr:row>0</xdr:row>
      <xdr:rowOff>0</xdr:rowOff>
    </xdr:from>
    <xdr:ext cx="3792855" cy="453390"/>
    <xdr:grpSp>
      <xdr:nvGrpSpPr>
        <xdr:cNvPr id="9" name="Group 1">
          <a:extLst>
            <a:ext uri="{FF2B5EF4-FFF2-40B4-BE49-F238E27FC236}">
              <a16:creationId xmlns:a16="http://schemas.microsoft.com/office/drawing/2014/main" id="{00000000-0008-0000-2100-000009000000}"/>
            </a:ext>
          </a:extLst>
        </xdr:cNvPr>
        <xdr:cNvGrpSpPr>
          <a:grpSpLocks/>
        </xdr:cNvGrpSpPr>
      </xdr:nvGrpSpPr>
      <xdr:grpSpPr bwMode="auto">
        <a:xfrm>
          <a:off x="8963025" y="0"/>
          <a:ext cx="3792855" cy="453390"/>
          <a:chOff x="54" y="86"/>
          <a:chExt cx="378" cy="48"/>
        </a:xfrm>
      </xdr:grpSpPr>
      <xdr:sp macro="" textlink="">
        <xdr:nvSpPr>
          <xdr:cNvPr id="10" name="Rectangle 2">
            <a:extLst>
              <a:ext uri="{FF2B5EF4-FFF2-40B4-BE49-F238E27FC236}">
                <a16:creationId xmlns:a16="http://schemas.microsoft.com/office/drawing/2014/main" id="{00000000-0008-0000-2100-00000A000000}"/>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標楷體"/>
                <a:ea typeface="標楷體"/>
              </a:rPr>
              <a:t>  編製機關    臺東縣政府社會處</a:t>
            </a:r>
            <a:r>
              <a:rPr lang="en-US" altLang="zh-TW" sz="1200" b="0" i="0" u="none" strike="noStrike" baseline="0">
                <a:solidFill>
                  <a:srgbClr val="000000"/>
                </a:solidFill>
                <a:latin typeface="標楷體"/>
                <a:ea typeface="標楷體"/>
              </a:rPr>
              <a:t> </a:t>
            </a:r>
          </a:p>
          <a:p>
            <a:pPr algn="l" rtl="0">
              <a:defRPr sz="1000"/>
            </a:pPr>
            <a:r>
              <a:rPr lang="en-US" altLang="zh-TW" sz="1200" b="0" i="0" u="none" strike="noStrike" baseline="0">
                <a:solidFill>
                  <a:srgbClr val="000000"/>
                </a:solidFill>
                <a:latin typeface="標楷體"/>
                <a:ea typeface="標楷體"/>
              </a:rPr>
              <a:t>  </a:t>
            </a:r>
            <a:r>
              <a:rPr lang="zh-TW" altLang="en-US" sz="1200" b="0" i="0" u="none" strike="noStrike" baseline="0">
                <a:solidFill>
                  <a:srgbClr val="000000"/>
                </a:solidFill>
                <a:latin typeface="標楷體"/>
                <a:ea typeface="標楷體"/>
              </a:rPr>
              <a:t>表    號            </a:t>
            </a:r>
            <a:r>
              <a:rPr lang="en-US" altLang="zh-TW" sz="1200" b="0" i="0" u="none" strike="noStrike" baseline="0">
                <a:solidFill>
                  <a:srgbClr val="000000"/>
                </a:solidFill>
                <a:latin typeface="標楷體"/>
                <a:ea typeface="標楷體"/>
              </a:rPr>
              <a:t>11140-01-01-2</a:t>
            </a:r>
          </a:p>
        </xdr:txBody>
      </xdr:sp>
      <xdr:sp macro="" textlink="">
        <xdr:nvSpPr>
          <xdr:cNvPr id="11" name="Line 3">
            <a:extLst>
              <a:ext uri="{FF2B5EF4-FFF2-40B4-BE49-F238E27FC236}">
                <a16:creationId xmlns:a16="http://schemas.microsoft.com/office/drawing/2014/main" id="{00000000-0008-0000-2100-00000B000000}"/>
              </a:ext>
            </a:extLst>
          </xdr:cNvPr>
          <xdr:cNvSpPr>
            <a:spLocks noChangeShapeType="1"/>
          </xdr:cNvSpPr>
        </xdr:nvSpPr>
        <xdr:spPr bwMode="auto">
          <a:xfrm>
            <a:off x="55" y="110"/>
            <a:ext cx="376" cy="0"/>
          </a:xfrm>
          <a:prstGeom prst="line">
            <a:avLst/>
          </a:prstGeom>
          <a:noFill/>
          <a:ln w="10160">
            <a:solidFill>
              <a:srgbClr val="000000"/>
            </a:solidFill>
            <a:round/>
            <a:headEnd/>
            <a:tailEnd/>
          </a:ln>
        </xdr:spPr>
      </xdr:sp>
      <xdr:sp macro="" textlink="">
        <xdr:nvSpPr>
          <xdr:cNvPr id="12" name="Line 4">
            <a:extLst>
              <a:ext uri="{FF2B5EF4-FFF2-40B4-BE49-F238E27FC236}">
                <a16:creationId xmlns:a16="http://schemas.microsoft.com/office/drawing/2014/main" id="{00000000-0008-0000-2100-00000C000000}"/>
              </a:ext>
            </a:extLst>
          </xdr:cNvPr>
          <xdr:cNvSpPr>
            <a:spLocks noChangeShapeType="1"/>
          </xdr:cNvSpPr>
        </xdr:nvSpPr>
        <xdr:spPr bwMode="auto">
          <a:xfrm>
            <a:off x="432" y="88"/>
            <a:ext cx="0" cy="44"/>
          </a:xfrm>
          <a:prstGeom prst="line">
            <a:avLst/>
          </a:prstGeom>
          <a:noFill/>
          <a:ln w="10160">
            <a:solidFill>
              <a:srgbClr val="000000"/>
            </a:solidFill>
            <a:round/>
            <a:headEnd/>
            <a:tailEnd/>
          </a:ln>
        </xdr:spPr>
      </xdr:sp>
      <xdr:sp macro="" textlink="">
        <xdr:nvSpPr>
          <xdr:cNvPr id="13" name="Line 5">
            <a:extLst>
              <a:ext uri="{FF2B5EF4-FFF2-40B4-BE49-F238E27FC236}">
                <a16:creationId xmlns:a16="http://schemas.microsoft.com/office/drawing/2014/main" id="{00000000-0008-0000-2100-00000D000000}"/>
              </a:ext>
            </a:extLst>
          </xdr:cNvPr>
          <xdr:cNvSpPr>
            <a:spLocks noChangeShapeType="1"/>
          </xdr:cNvSpPr>
        </xdr:nvSpPr>
        <xdr:spPr bwMode="auto">
          <a:xfrm flipV="1">
            <a:off x="55" y="87"/>
            <a:ext cx="377" cy="0"/>
          </a:xfrm>
          <a:prstGeom prst="line">
            <a:avLst/>
          </a:prstGeom>
          <a:noFill/>
          <a:ln w="10160">
            <a:solidFill>
              <a:srgbClr val="000000"/>
            </a:solidFill>
            <a:round/>
            <a:headEnd/>
            <a:tailEnd/>
          </a:ln>
        </xdr:spPr>
      </xdr:sp>
      <xdr:sp macro="" textlink="">
        <xdr:nvSpPr>
          <xdr:cNvPr id="14" name="Line 6">
            <a:extLst>
              <a:ext uri="{FF2B5EF4-FFF2-40B4-BE49-F238E27FC236}">
                <a16:creationId xmlns:a16="http://schemas.microsoft.com/office/drawing/2014/main" id="{00000000-0008-0000-2100-00000E000000}"/>
              </a:ext>
            </a:extLst>
          </xdr:cNvPr>
          <xdr:cNvSpPr>
            <a:spLocks noChangeShapeType="1"/>
          </xdr:cNvSpPr>
        </xdr:nvSpPr>
        <xdr:spPr bwMode="auto">
          <a:xfrm>
            <a:off x="156" y="87"/>
            <a:ext cx="0" cy="45"/>
          </a:xfrm>
          <a:prstGeom prst="line">
            <a:avLst/>
          </a:prstGeom>
          <a:noFill/>
          <a:ln w="10160">
            <a:solidFill>
              <a:srgbClr val="000000"/>
            </a:solidFill>
            <a:round/>
            <a:headEnd/>
            <a:tailEnd/>
          </a:ln>
        </xdr:spPr>
      </xdr:sp>
      <xdr:sp macro="" textlink="">
        <xdr:nvSpPr>
          <xdr:cNvPr id="15" name="Line 7">
            <a:extLst>
              <a:ext uri="{FF2B5EF4-FFF2-40B4-BE49-F238E27FC236}">
                <a16:creationId xmlns:a16="http://schemas.microsoft.com/office/drawing/2014/main" id="{00000000-0008-0000-2100-00000F000000}"/>
              </a:ext>
            </a:extLst>
          </xdr:cNvPr>
          <xdr:cNvSpPr>
            <a:spLocks noChangeShapeType="1"/>
          </xdr:cNvSpPr>
        </xdr:nvSpPr>
        <xdr:spPr bwMode="auto">
          <a:xfrm>
            <a:off x="55" y="87"/>
            <a:ext cx="0" cy="45"/>
          </a:xfrm>
          <a:prstGeom prst="line">
            <a:avLst/>
          </a:prstGeom>
          <a:noFill/>
          <a:ln w="10160">
            <a:solidFill>
              <a:srgbClr val="000000"/>
            </a:solidFill>
            <a:round/>
            <a:headEnd/>
            <a:tailEnd/>
          </a:ln>
        </xdr:spPr>
      </xdr:sp>
    </xdr:grpSp>
    <xdr:clientData/>
  </xdr:oneCellAnchor>
  <xdr:oneCellAnchor>
    <xdr:from>
      <xdr:col>16</xdr:col>
      <xdr:colOff>15240</xdr:colOff>
      <xdr:row>33</xdr:row>
      <xdr:rowOff>7620</xdr:rowOff>
    </xdr:from>
    <xdr:ext cx="3749040" cy="453390"/>
    <xdr:grpSp>
      <xdr:nvGrpSpPr>
        <xdr:cNvPr id="23" name="Group 1">
          <a:extLst>
            <a:ext uri="{FF2B5EF4-FFF2-40B4-BE49-F238E27FC236}">
              <a16:creationId xmlns:a16="http://schemas.microsoft.com/office/drawing/2014/main" id="{00000000-0008-0000-2100-000017000000}"/>
            </a:ext>
          </a:extLst>
        </xdr:cNvPr>
        <xdr:cNvGrpSpPr>
          <a:grpSpLocks/>
        </xdr:cNvGrpSpPr>
      </xdr:nvGrpSpPr>
      <xdr:grpSpPr bwMode="auto">
        <a:xfrm>
          <a:off x="8968740" y="8542020"/>
          <a:ext cx="3749040" cy="453390"/>
          <a:chOff x="54" y="86"/>
          <a:chExt cx="378" cy="48"/>
        </a:xfrm>
      </xdr:grpSpPr>
      <xdr:sp macro="" textlink="">
        <xdr:nvSpPr>
          <xdr:cNvPr id="24" name="Rectangle 2">
            <a:extLst>
              <a:ext uri="{FF2B5EF4-FFF2-40B4-BE49-F238E27FC236}">
                <a16:creationId xmlns:a16="http://schemas.microsoft.com/office/drawing/2014/main" id="{00000000-0008-0000-2100-000018000000}"/>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標楷體"/>
                <a:ea typeface="標楷體"/>
              </a:rPr>
              <a:t>  編製機關    臺東縣政府社會處</a:t>
            </a:r>
            <a:endParaRPr lang="en-US" altLang="zh-TW" sz="1200" b="0" i="0" u="none" strike="noStrike" baseline="0">
              <a:solidFill>
                <a:srgbClr val="000000"/>
              </a:solidFill>
              <a:latin typeface="標楷體"/>
              <a:ea typeface="標楷體"/>
            </a:endParaRPr>
          </a:p>
          <a:p>
            <a:pPr algn="l" rtl="0">
              <a:defRPr sz="1000"/>
            </a:pPr>
            <a:r>
              <a:rPr lang="en-US" altLang="zh-TW" sz="1200" b="0" i="0" u="none" strike="noStrike" baseline="0">
                <a:solidFill>
                  <a:srgbClr val="000000"/>
                </a:solidFill>
                <a:latin typeface="標楷體"/>
                <a:ea typeface="標楷體"/>
              </a:rPr>
              <a:t>  </a:t>
            </a:r>
            <a:r>
              <a:rPr lang="zh-TW" altLang="en-US" sz="1200" b="0" i="0" u="none" strike="noStrike" baseline="0">
                <a:solidFill>
                  <a:srgbClr val="000000"/>
                </a:solidFill>
                <a:latin typeface="標楷體"/>
                <a:ea typeface="標楷體"/>
              </a:rPr>
              <a:t>表    號            </a:t>
            </a:r>
            <a:r>
              <a:rPr lang="en-US" altLang="zh-TW" sz="1200" b="0" i="0" u="none" strike="noStrike" baseline="0">
                <a:solidFill>
                  <a:srgbClr val="000000"/>
                </a:solidFill>
                <a:latin typeface="標楷體"/>
                <a:ea typeface="標楷體"/>
              </a:rPr>
              <a:t>11140-01-01-2</a:t>
            </a:r>
          </a:p>
        </xdr:txBody>
      </xdr:sp>
      <xdr:sp macro="" textlink="">
        <xdr:nvSpPr>
          <xdr:cNvPr id="25" name="Line 3">
            <a:extLst>
              <a:ext uri="{FF2B5EF4-FFF2-40B4-BE49-F238E27FC236}">
                <a16:creationId xmlns:a16="http://schemas.microsoft.com/office/drawing/2014/main" id="{00000000-0008-0000-2100-000019000000}"/>
              </a:ext>
            </a:extLst>
          </xdr:cNvPr>
          <xdr:cNvSpPr>
            <a:spLocks noChangeShapeType="1"/>
          </xdr:cNvSpPr>
        </xdr:nvSpPr>
        <xdr:spPr bwMode="auto">
          <a:xfrm>
            <a:off x="55" y="110"/>
            <a:ext cx="376" cy="0"/>
          </a:xfrm>
          <a:prstGeom prst="line">
            <a:avLst/>
          </a:prstGeom>
          <a:noFill/>
          <a:ln w="10160">
            <a:solidFill>
              <a:srgbClr val="000000"/>
            </a:solidFill>
            <a:round/>
            <a:headEnd/>
            <a:tailEnd/>
          </a:ln>
        </xdr:spPr>
      </xdr:sp>
      <xdr:sp macro="" textlink="">
        <xdr:nvSpPr>
          <xdr:cNvPr id="26" name="Line 4">
            <a:extLst>
              <a:ext uri="{FF2B5EF4-FFF2-40B4-BE49-F238E27FC236}">
                <a16:creationId xmlns:a16="http://schemas.microsoft.com/office/drawing/2014/main" id="{00000000-0008-0000-2100-00001A000000}"/>
              </a:ext>
            </a:extLst>
          </xdr:cNvPr>
          <xdr:cNvSpPr>
            <a:spLocks noChangeShapeType="1"/>
          </xdr:cNvSpPr>
        </xdr:nvSpPr>
        <xdr:spPr bwMode="auto">
          <a:xfrm>
            <a:off x="432" y="88"/>
            <a:ext cx="0" cy="44"/>
          </a:xfrm>
          <a:prstGeom prst="line">
            <a:avLst/>
          </a:prstGeom>
          <a:noFill/>
          <a:ln w="10160">
            <a:solidFill>
              <a:srgbClr val="000000"/>
            </a:solidFill>
            <a:round/>
            <a:headEnd/>
            <a:tailEnd/>
          </a:ln>
        </xdr:spPr>
      </xdr:sp>
      <xdr:sp macro="" textlink="">
        <xdr:nvSpPr>
          <xdr:cNvPr id="27" name="Line 5">
            <a:extLst>
              <a:ext uri="{FF2B5EF4-FFF2-40B4-BE49-F238E27FC236}">
                <a16:creationId xmlns:a16="http://schemas.microsoft.com/office/drawing/2014/main" id="{00000000-0008-0000-2100-00001B000000}"/>
              </a:ext>
            </a:extLst>
          </xdr:cNvPr>
          <xdr:cNvSpPr>
            <a:spLocks noChangeShapeType="1"/>
          </xdr:cNvSpPr>
        </xdr:nvSpPr>
        <xdr:spPr bwMode="auto">
          <a:xfrm flipV="1">
            <a:off x="55" y="87"/>
            <a:ext cx="377" cy="0"/>
          </a:xfrm>
          <a:prstGeom prst="line">
            <a:avLst/>
          </a:prstGeom>
          <a:noFill/>
          <a:ln w="10160">
            <a:solidFill>
              <a:srgbClr val="000000"/>
            </a:solidFill>
            <a:round/>
            <a:headEnd/>
            <a:tailEnd/>
          </a:ln>
        </xdr:spPr>
      </xdr:sp>
      <xdr:sp macro="" textlink="">
        <xdr:nvSpPr>
          <xdr:cNvPr id="28" name="Line 6">
            <a:extLst>
              <a:ext uri="{FF2B5EF4-FFF2-40B4-BE49-F238E27FC236}">
                <a16:creationId xmlns:a16="http://schemas.microsoft.com/office/drawing/2014/main" id="{00000000-0008-0000-2100-00001C000000}"/>
              </a:ext>
            </a:extLst>
          </xdr:cNvPr>
          <xdr:cNvSpPr>
            <a:spLocks noChangeShapeType="1"/>
          </xdr:cNvSpPr>
        </xdr:nvSpPr>
        <xdr:spPr bwMode="auto">
          <a:xfrm>
            <a:off x="156" y="87"/>
            <a:ext cx="0" cy="45"/>
          </a:xfrm>
          <a:prstGeom prst="line">
            <a:avLst/>
          </a:prstGeom>
          <a:noFill/>
          <a:ln w="10160">
            <a:solidFill>
              <a:srgbClr val="000000"/>
            </a:solidFill>
            <a:round/>
            <a:headEnd/>
            <a:tailEnd/>
          </a:ln>
        </xdr:spPr>
      </xdr:sp>
      <xdr:sp macro="" textlink="">
        <xdr:nvSpPr>
          <xdr:cNvPr id="29" name="Line 7">
            <a:extLst>
              <a:ext uri="{FF2B5EF4-FFF2-40B4-BE49-F238E27FC236}">
                <a16:creationId xmlns:a16="http://schemas.microsoft.com/office/drawing/2014/main" id="{00000000-0008-0000-2100-00001D000000}"/>
              </a:ext>
            </a:extLst>
          </xdr:cNvPr>
          <xdr:cNvSpPr>
            <a:spLocks noChangeShapeType="1"/>
          </xdr:cNvSpPr>
        </xdr:nvSpPr>
        <xdr:spPr bwMode="auto">
          <a:xfrm>
            <a:off x="55" y="87"/>
            <a:ext cx="0" cy="45"/>
          </a:xfrm>
          <a:prstGeom prst="line">
            <a:avLst/>
          </a:prstGeom>
          <a:noFill/>
          <a:ln w="10160">
            <a:solidFill>
              <a:srgbClr val="000000"/>
            </a:solidFill>
            <a:round/>
            <a:headEnd/>
            <a:tailEnd/>
          </a:ln>
        </xdr:spPr>
      </xdr:sp>
    </xdr:grp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0</xdr:colOff>
      <xdr:row>23</xdr:row>
      <xdr:rowOff>190798</xdr:rowOff>
    </xdr:from>
    <xdr:ext cx="77403" cy="221394"/>
    <xdr:sp macro="" textlink="">
      <xdr:nvSpPr>
        <xdr:cNvPr id="2" name="CustomShape 1">
          <a:extLst>
            <a:ext uri="{FF2B5EF4-FFF2-40B4-BE49-F238E27FC236}">
              <a16:creationId xmlns:a16="http://schemas.microsoft.com/office/drawing/2014/main" id="{00000000-0008-0000-2200-000002000000}"/>
            </a:ext>
          </a:extLst>
        </xdr:cNvPr>
        <xdr:cNvSpPr/>
      </xdr:nvSpPr>
      <xdr:spPr>
        <a:xfrm>
          <a:off x="10088880" y="5014258"/>
          <a:ext cx="77403" cy="221394"/>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0</xdr:colOff>
      <xdr:row>53</xdr:row>
      <xdr:rowOff>301</xdr:rowOff>
    </xdr:from>
    <xdr:ext cx="77403" cy="191877"/>
    <xdr:sp macro="" textlink="">
      <xdr:nvSpPr>
        <xdr:cNvPr id="3" name="CustomShape 1">
          <a:extLst>
            <a:ext uri="{FF2B5EF4-FFF2-40B4-BE49-F238E27FC236}">
              <a16:creationId xmlns:a16="http://schemas.microsoft.com/office/drawing/2014/main" id="{00000000-0008-0000-2200-000003000000}"/>
            </a:ext>
          </a:extLst>
        </xdr:cNvPr>
        <xdr:cNvSpPr/>
      </xdr:nvSpPr>
      <xdr:spPr>
        <a:xfrm>
          <a:off x="10088880" y="11293141"/>
          <a:ext cx="77403" cy="19187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0</xdr:colOff>
      <xdr:row>43</xdr:row>
      <xdr:rowOff>0</xdr:rowOff>
    </xdr:from>
    <xdr:ext cx="159123" cy="259918"/>
    <xdr:sp macro="" textlink="">
      <xdr:nvSpPr>
        <xdr:cNvPr id="4" name="CustomShape 1">
          <a:extLst>
            <a:ext uri="{FF2B5EF4-FFF2-40B4-BE49-F238E27FC236}">
              <a16:creationId xmlns:a16="http://schemas.microsoft.com/office/drawing/2014/main" id="{00000000-0008-0000-2200-000004000000}"/>
            </a:ext>
          </a:extLst>
        </xdr:cNvPr>
        <xdr:cNvSpPr/>
      </xdr:nvSpPr>
      <xdr:spPr>
        <a:xfrm>
          <a:off x="10088880" y="9227820"/>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0</xdr:colOff>
      <xdr:row>43</xdr:row>
      <xdr:rowOff>0</xdr:rowOff>
    </xdr:from>
    <xdr:ext cx="159123" cy="232559"/>
    <xdr:sp macro="" textlink="">
      <xdr:nvSpPr>
        <xdr:cNvPr id="5" name="CustomShape 1">
          <a:extLst>
            <a:ext uri="{FF2B5EF4-FFF2-40B4-BE49-F238E27FC236}">
              <a16:creationId xmlns:a16="http://schemas.microsoft.com/office/drawing/2014/main" id="{00000000-0008-0000-2200-000005000000}"/>
            </a:ext>
          </a:extLst>
        </xdr:cNvPr>
        <xdr:cNvSpPr/>
      </xdr:nvSpPr>
      <xdr:spPr>
        <a:xfrm>
          <a:off x="10088880" y="9227820"/>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0</xdr:colOff>
      <xdr:row>37</xdr:row>
      <xdr:rowOff>0</xdr:rowOff>
    </xdr:from>
    <xdr:ext cx="159123" cy="259918"/>
    <xdr:sp macro="" textlink="">
      <xdr:nvSpPr>
        <xdr:cNvPr id="6" name="CustomShape 1">
          <a:extLst>
            <a:ext uri="{FF2B5EF4-FFF2-40B4-BE49-F238E27FC236}">
              <a16:creationId xmlns:a16="http://schemas.microsoft.com/office/drawing/2014/main" id="{00000000-0008-0000-2200-000006000000}"/>
            </a:ext>
          </a:extLst>
        </xdr:cNvPr>
        <xdr:cNvSpPr/>
      </xdr:nvSpPr>
      <xdr:spPr>
        <a:xfrm>
          <a:off x="10088880" y="7993380"/>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0</xdr:colOff>
      <xdr:row>37</xdr:row>
      <xdr:rowOff>0</xdr:rowOff>
    </xdr:from>
    <xdr:ext cx="159123" cy="232559"/>
    <xdr:sp macro="" textlink="">
      <xdr:nvSpPr>
        <xdr:cNvPr id="7" name="CustomShape 1">
          <a:extLst>
            <a:ext uri="{FF2B5EF4-FFF2-40B4-BE49-F238E27FC236}">
              <a16:creationId xmlns:a16="http://schemas.microsoft.com/office/drawing/2014/main" id="{00000000-0008-0000-2200-000007000000}"/>
            </a:ext>
          </a:extLst>
        </xdr:cNvPr>
        <xdr:cNvSpPr/>
      </xdr:nvSpPr>
      <xdr:spPr>
        <a:xfrm>
          <a:off x="10088880" y="7993380"/>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148590</xdr:colOff>
      <xdr:row>6</xdr:row>
      <xdr:rowOff>0</xdr:rowOff>
    </xdr:from>
    <xdr:to>
      <xdr:col>0</xdr:col>
      <xdr:colOff>488164</xdr:colOff>
      <xdr:row>6</xdr:row>
      <xdr:rowOff>0</xdr:rowOff>
    </xdr:to>
    <xdr:sp macro="" textlink="">
      <xdr:nvSpPr>
        <xdr:cNvPr id="2" name="Text Box 4">
          <a:extLst>
            <a:ext uri="{FF2B5EF4-FFF2-40B4-BE49-F238E27FC236}">
              <a16:creationId xmlns:a16="http://schemas.microsoft.com/office/drawing/2014/main" id="{00000000-0008-0000-3300-000002000000}"/>
            </a:ext>
          </a:extLst>
        </xdr:cNvPr>
        <xdr:cNvSpPr txBox="1">
          <a:spLocks noChangeArrowheads="1"/>
        </xdr:cNvSpPr>
      </xdr:nvSpPr>
      <xdr:spPr bwMode="auto">
        <a:xfrm>
          <a:off x="148590" y="2087880"/>
          <a:ext cx="339574"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9</xdr:row>
      <xdr:rowOff>99060</xdr:rowOff>
    </xdr:to>
    <xdr:sp macro="" textlink="">
      <xdr:nvSpPr>
        <xdr:cNvPr id="3" name="Text Box 10">
          <a:extLst>
            <a:ext uri="{FF2B5EF4-FFF2-40B4-BE49-F238E27FC236}">
              <a16:creationId xmlns:a16="http://schemas.microsoft.com/office/drawing/2014/main" id="{00000000-0008-0000-3300-000003000000}"/>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148590</xdr:colOff>
      <xdr:row>6</xdr:row>
      <xdr:rowOff>0</xdr:rowOff>
    </xdr:from>
    <xdr:to>
      <xdr:col>0</xdr:col>
      <xdr:colOff>488164</xdr:colOff>
      <xdr:row>6</xdr:row>
      <xdr:rowOff>0</xdr:rowOff>
    </xdr:to>
    <xdr:sp macro="" textlink="">
      <xdr:nvSpPr>
        <xdr:cNvPr id="2" name="Text Box 4">
          <a:extLst>
            <a:ext uri="{FF2B5EF4-FFF2-40B4-BE49-F238E27FC236}">
              <a16:creationId xmlns:a16="http://schemas.microsoft.com/office/drawing/2014/main" id="{84905625-5805-4928-A327-CEF2CA186FED}"/>
            </a:ext>
          </a:extLst>
        </xdr:cNvPr>
        <xdr:cNvSpPr txBox="1">
          <a:spLocks noChangeArrowheads="1"/>
        </xdr:cNvSpPr>
      </xdr:nvSpPr>
      <xdr:spPr bwMode="auto">
        <a:xfrm>
          <a:off x="148590" y="2087880"/>
          <a:ext cx="339574"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9</xdr:row>
      <xdr:rowOff>99060</xdr:rowOff>
    </xdr:to>
    <xdr:sp macro="" textlink="">
      <xdr:nvSpPr>
        <xdr:cNvPr id="3" name="Text Box 10">
          <a:extLst>
            <a:ext uri="{FF2B5EF4-FFF2-40B4-BE49-F238E27FC236}">
              <a16:creationId xmlns:a16="http://schemas.microsoft.com/office/drawing/2014/main" id="{31970AE0-A235-4A4C-B3C7-6A259A2057CF}"/>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24</xdr:row>
      <xdr:rowOff>0</xdr:rowOff>
    </xdr:from>
    <xdr:to>
      <xdr:col>4</xdr:col>
      <xdr:colOff>821747</xdr:colOff>
      <xdr:row>24</xdr:row>
      <xdr:rowOff>1548</xdr:rowOff>
    </xdr:to>
    <xdr:cxnSp macro="">
      <xdr:nvCxnSpPr>
        <xdr:cNvPr id="2" name="直線接點 1">
          <a:extLst>
            <a:ext uri="{FF2B5EF4-FFF2-40B4-BE49-F238E27FC236}">
              <a16:creationId xmlns:a16="http://schemas.microsoft.com/office/drawing/2014/main" id="{00000000-0008-0000-3500-000002000000}"/>
            </a:ext>
          </a:extLst>
        </xdr:cNvPr>
        <xdr:cNvCxnSpPr/>
      </xdr:nvCxnSpPr>
      <xdr:spPr>
        <a:xfrm>
          <a:off x="4297680" y="6362700"/>
          <a:ext cx="821747" cy="15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3810</xdr:colOff>
      <xdr:row>87</xdr:row>
      <xdr:rowOff>190500</xdr:rowOff>
    </xdr:from>
    <xdr:to>
      <xdr:col>6</xdr:col>
      <xdr:colOff>41402</xdr:colOff>
      <xdr:row>92</xdr:row>
      <xdr:rowOff>0</xdr:rowOff>
    </xdr:to>
    <xdr:sp macro="" textlink="">
      <xdr:nvSpPr>
        <xdr:cNvPr id="3" name="Text Box 11">
          <a:extLst>
            <a:ext uri="{FF2B5EF4-FFF2-40B4-BE49-F238E27FC236}">
              <a16:creationId xmlns:a16="http://schemas.microsoft.com/office/drawing/2014/main" id="{00000000-0008-0000-3500-000003000000}"/>
            </a:ext>
          </a:extLst>
        </xdr:cNvPr>
        <xdr:cNvSpPr txBox="1">
          <a:spLocks noChangeArrowheads="1"/>
        </xdr:cNvSpPr>
      </xdr:nvSpPr>
      <xdr:spPr bwMode="auto">
        <a:xfrm>
          <a:off x="5962650" y="22600920"/>
          <a:ext cx="37592" cy="8382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0</xdr:col>
      <xdr:colOff>2758440</xdr:colOff>
      <xdr:row>91</xdr:row>
      <xdr:rowOff>0</xdr:rowOff>
    </xdr:from>
    <xdr:to>
      <xdr:col>0</xdr:col>
      <xdr:colOff>3147060</xdr:colOff>
      <xdr:row>92</xdr:row>
      <xdr:rowOff>0</xdr:rowOff>
    </xdr:to>
    <xdr:sp macro="" textlink="">
      <xdr:nvSpPr>
        <xdr:cNvPr id="4" name="Text Box 12">
          <a:extLst>
            <a:ext uri="{FF2B5EF4-FFF2-40B4-BE49-F238E27FC236}">
              <a16:creationId xmlns:a16="http://schemas.microsoft.com/office/drawing/2014/main" id="{00000000-0008-0000-3500-000004000000}"/>
            </a:ext>
          </a:extLst>
        </xdr:cNvPr>
        <xdr:cNvSpPr txBox="1">
          <a:spLocks noChangeArrowheads="1"/>
        </xdr:cNvSpPr>
      </xdr:nvSpPr>
      <xdr:spPr bwMode="auto">
        <a:xfrm>
          <a:off x="1005840" y="23233380"/>
          <a:ext cx="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xdr:colOff>
      <xdr:row>88</xdr:row>
      <xdr:rowOff>190500</xdr:rowOff>
    </xdr:from>
    <xdr:to>
      <xdr:col>6</xdr:col>
      <xdr:colOff>41402</xdr:colOff>
      <xdr:row>93</xdr:row>
      <xdr:rowOff>0</xdr:rowOff>
    </xdr:to>
    <xdr:sp macro="" textlink="">
      <xdr:nvSpPr>
        <xdr:cNvPr id="5" name="Text Box 11">
          <a:extLst>
            <a:ext uri="{FF2B5EF4-FFF2-40B4-BE49-F238E27FC236}">
              <a16:creationId xmlns:a16="http://schemas.microsoft.com/office/drawing/2014/main" id="{00000000-0008-0000-3500-000005000000}"/>
            </a:ext>
          </a:extLst>
        </xdr:cNvPr>
        <xdr:cNvSpPr txBox="1">
          <a:spLocks noChangeArrowheads="1"/>
        </xdr:cNvSpPr>
      </xdr:nvSpPr>
      <xdr:spPr bwMode="auto">
        <a:xfrm>
          <a:off x="5962650" y="22806660"/>
          <a:ext cx="37592" cy="8382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3810</xdr:colOff>
      <xdr:row>88</xdr:row>
      <xdr:rowOff>196850</xdr:rowOff>
    </xdr:from>
    <xdr:to>
      <xdr:col>6</xdr:col>
      <xdr:colOff>23390</xdr:colOff>
      <xdr:row>93</xdr:row>
      <xdr:rowOff>4235</xdr:rowOff>
    </xdr:to>
    <xdr:sp macro="" textlink="">
      <xdr:nvSpPr>
        <xdr:cNvPr id="2" name="Text Box 11">
          <a:extLst>
            <a:ext uri="{FF2B5EF4-FFF2-40B4-BE49-F238E27FC236}">
              <a16:creationId xmlns:a16="http://schemas.microsoft.com/office/drawing/2014/main" id="{00000000-0008-0000-3600-000002000000}"/>
            </a:ext>
          </a:extLst>
        </xdr:cNvPr>
        <xdr:cNvSpPr txBox="1">
          <a:spLocks noChangeArrowheads="1"/>
        </xdr:cNvSpPr>
      </xdr:nvSpPr>
      <xdr:spPr bwMode="auto">
        <a:xfrm>
          <a:off x="6145530" y="23003510"/>
          <a:ext cx="19580" cy="836085"/>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0</xdr:col>
      <xdr:colOff>2758440</xdr:colOff>
      <xdr:row>92</xdr:row>
      <xdr:rowOff>0</xdr:rowOff>
    </xdr:from>
    <xdr:to>
      <xdr:col>0</xdr:col>
      <xdr:colOff>3147060</xdr:colOff>
      <xdr:row>93</xdr:row>
      <xdr:rowOff>0</xdr:rowOff>
    </xdr:to>
    <xdr:sp macro="" textlink="">
      <xdr:nvSpPr>
        <xdr:cNvPr id="3" name="Text Box 12">
          <a:extLst>
            <a:ext uri="{FF2B5EF4-FFF2-40B4-BE49-F238E27FC236}">
              <a16:creationId xmlns:a16="http://schemas.microsoft.com/office/drawing/2014/main" id="{00000000-0008-0000-3600-000003000000}"/>
            </a:ext>
          </a:extLst>
        </xdr:cNvPr>
        <xdr:cNvSpPr txBox="1">
          <a:spLocks noChangeArrowheads="1"/>
        </xdr:cNvSpPr>
      </xdr:nvSpPr>
      <xdr:spPr bwMode="auto">
        <a:xfrm>
          <a:off x="1005840" y="23629620"/>
          <a:ext cx="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xdr:colOff>
      <xdr:row>89</xdr:row>
      <xdr:rowOff>176530</xdr:rowOff>
    </xdr:from>
    <xdr:to>
      <xdr:col>6</xdr:col>
      <xdr:colOff>23390</xdr:colOff>
      <xdr:row>94</xdr:row>
      <xdr:rowOff>13841</xdr:rowOff>
    </xdr:to>
    <xdr:sp macro="" textlink="">
      <xdr:nvSpPr>
        <xdr:cNvPr id="4" name="Text Box 11">
          <a:extLst>
            <a:ext uri="{FF2B5EF4-FFF2-40B4-BE49-F238E27FC236}">
              <a16:creationId xmlns:a16="http://schemas.microsoft.com/office/drawing/2014/main" id="{00000000-0008-0000-3600-000004000000}"/>
            </a:ext>
          </a:extLst>
        </xdr:cNvPr>
        <xdr:cNvSpPr txBox="1">
          <a:spLocks noChangeArrowheads="1"/>
        </xdr:cNvSpPr>
      </xdr:nvSpPr>
      <xdr:spPr bwMode="auto">
        <a:xfrm>
          <a:off x="6145530" y="23188930"/>
          <a:ext cx="19580" cy="866011"/>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341894</xdr:colOff>
      <xdr:row>10</xdr:row>
      <xdr:rowOff>38100</xdr:rowOff>
    </xdr:from>
    <xdr:to>
      <xdr:col>13</xdr:col>
      <xdr:colOff>172254</xdr:colOff>
      <xdr:row>11</xdr:row>
      <xdr:rowOff>191538</xdr:rowOff>
    </xdr:to>
    <xdr:sp macro="" textlink="">
      <xdr:nvSpPr>
        <xdr:cNvPr id="2" name="Text Box 1">
          <a:extLst>
            <a:ext uri="{FF2B5EF4-FFF2-40B4-BE49-F238E27FC236}">
              <a16:creationId xmlns:a16="http://schemas.microsoft.com/office/drawing/2014/main" id="{00000000-0008-0000-3800-000002000000}"/>
            </a:ext>
          </a:extLst>
        </xdr:cNvPr>
        <xdr:cNvSpPr txBox="1">
          <a:spLocks noChangeArrowheads="1"/>
        </xdr:cNvSpPr>
      </xdr:nvSpPr>
      <xdr:spPr bwMode="auto">
        <a:xfrm>
          <a:off x="4868174" y="2948940"/>
          <a:ext cx="1110520" cy="359178"/>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9</xdr:row>
      <xdr:rowOff>0</xdr:rowOff>
    </xdr:from>
    <xdr:to>
      <xdr:col>13</xdr:col>
      <xdr:colOff>0</xdr:colOff>
      <xdr:row>9</xdr:row>
      <xdr:rowOff>0</xdr:rowOff>
    </xdr:to>
    <xdr:sp macro="" textlink="">
      <xdr:nvSpPr>
        <xdr:cNvPr id="3" name="Text Box 1">
          <a:extLst>
            <a:ext uri="{FF2B5EF4-FFF2-40B4-BE49-F238E27FC236}">
              <a16:creationId xmlns:a16="http://schemas.microsoft.com/office/drawing/2014/main" id="{00000000-0008-0000-3800-000003000000}"/>
            </a:ext>
          </a:extLst>
        </xdr:cNvPr>
        <xdr:cNvSpPr txBox="1">
          <a:spLocks noChangeArrowheads="1"/>
        </xdr:cNvSpPr>
      </xdr:nvSpPr>
      <xdr:spPr bwMode="auto">
        <a:xfrm>
          <a:off x="5379720" y="270510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12</xdr:row>
      <xdr:rowOff>0</xdr:rowOff>
    </xdr:from>
    <xdr:to>
      <xdr:col>13</xdr:col>
      <xdr:colOff>0</xdr:colOff>
      <xdr:row>12</xdr:row>
      <xdr:rowOff>0</xdr:rowOff>
    </xdr:to>
    <xdr:sp macro="" textlink="">
      <xdr:nvSpPr>
        <xdr:cNvPr id="5" name="Text Box 6">
          <a:extLst>
            <a:ext uri="{FF2B5EF4-FFF2-40B4-BE49-F238E27FC236}">
              <a16:creationId xmlns:a16="http://schemas.microsoft.com/office/drawing/2014/main" id="{00000000-0008-0000-3800-000005000000}"/>
            </a:ext>
          </a:extLst>
        </xdr:cNvPr>
        <xdr:cNvSpPr txBox="1">
          <a:spLocks noChangeArrowheads="1"/>
        </xdr:cNvSpPr>
      </xdr:nvSpPr>
      <xdr:spPr bwMode="auto">
        <a:xfrm>
          <a:off x="5379720" y="33223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15</xdr:row>
      <xdr:rowOff>0</xdr:rowOff>
    </xdr:from>
    <xdr:to>
      <xdr:col>13</xdr:col>
      <xdr:colOff>0</xdr:colOff>
      <xdr:row>15</xdr:row>
      <xdr:rowOff>0</xdr:rowOff>
    </xdr:to>
    <xdr:sp macro="" textlink="">
      <xdr:nvSpPr>
        <xdr:cNvPr id="6" name="Text Box 7">
          <a:extLst>
            <a:ext uri="{FF2B5EF4-FFF2-40B4-BE49-F238E27FC236}">
              <a16:creationId xmlns:a16="http://schemas.microsoft.com/office/drawing/2014/main" id="{00000000-0008-0000-3800-000006000000}"/>
            </a:ext>
          </a:extLst>
        </xdr:cNvPr>
        <xdr:cNvSpPr txBox="1">
          <a:spLocks noChangeArrowheads="1"/>
        </xdr:cNvSpPr>
      </xdr:nvSpPr>
      <xdr:spPr bwMode="auto">
        <a:xfrm>
          <a:off x="5379720" y="393954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360045</xdr:colOff>
      <xdr:row>8</xdr:row>
      <xdr:rowOff>0</xdr:rowOff>
    </xdr:from>
    <xdr:to>
      <xdr:col>17</xdr:col>
      <xdr:colOff>224</xdr:colOff>
      <xdr:row>8</xdr:row>
      <xdr:rowOff>0</xdr:rowOff>
    </xdr:to>
    <xdr:sp macro="" textlink="">
      <xdr:nvSpPr>
        <xdr:cNvPr id="7" name="Text Box 1">
          <a:extLst>
            <a:ext uri="{FF2B5EF4-FFF2-40B4-BE49-F238E27FC236}">
              <a16:creationId xmlns:a16="http://schemas.microsoft.com/office/drawing/2014/main" id="{00000000-0008-0000-3800-000007000000}"/>
            </a:ext>
          </a:extLst>
        </xdr:cNvPr>
        <xdr:cNvSpPr txBox="1">
          <a:spLocks noChangeArrowheads="1"/>
        </xdr:cNvSpPr>
      </xdr:nvSpPr>
      <xdr:spPr bwMode="auto">
        <a:xfrm>
          <a:off x="7644765" y="2499360"/>
          <a:ext cx="668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360045</xdr:colOff>
      <xdr:row>16</xdr:row>
      <xdr:rowOff>0</xdr:rowOff>
    </xdr:from>
    <xdr:to>
      <xdr:col>17</xdr:col>
      <xdr:colOff>224</xdr:colOff>
      <xdr:row>16</xdr:row>
      <xdr:rowOff>0</xdr:rowOff>
    </xdr:to>
    <xdr:sp macro="" textlink="">
      <xdr:nvSpPr>
        <xdr:cNvPr id="8" name="Text Box 2">
          <a:extLst>
            <a:ext uri="{FF2B5EF4-FFF2-40B4-BE49-F238E27FC236}">
              <a16:creationId xmlns:a16="http://schemas.microsoft.com/office/drawing/2014/main" id="{00000000-0008-0000-3800-000008000000}"/>
            </a:ext>
          </a:extLst>
        </xdr:cNvPr>
        <xdr:cNvSpPr txBox="1">
          <a:spLocks noChangeArrowheads="1"/>
        </xdr:cNvSpPr>
      </xdr:nvSpPr>
      <xdr:spPr bwMode="auto">
        <a:xfrm>
          <a:off x="7644765" y="4145280"/>
          <a:ext cx="668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360045</xdr:colOff>
      <xdr:row>11</xdr:row>
      <xdr:rowOff>0</xdr:rowOff>
    </xdr:from>
    <xdr:to>
      <xdr:col>17</xdr:col>
      <xdr:colOff>224</xdr:colOff>
      <xdr:row>11</xdr:row>
      <xdr:rowOff>0</xdr:rowOff>
    </xdr:to>
    <xdr:sp macro="" textlink="">
      <xdr:nvSpPr>
        <xdr:cNvPr id="9" name="Text Box 3">
          <a:extLst>
            <a:ext uri="{FF2B5EF4-FFF2-40B4-BE49-F238E27FC236}">
              <a16:creationId xmlns:a16="http://schemas.microsoft.com/office/drawing/2014/main" id="{00000000-0008-0000-3800-000009000000}"/>
            </a:ext>
          </a:extLst>
        </xdr:cNvPr>
        <xdr:cNvSpPr txBox="1">
          <a:spLocks noChangeArrowheads="1"/>
        </xdr:cNvSpPr>
      </xdr:nvSpPr>
      <xdr:spPr bwMode="auto">
        <a:xfrm>
          <a:off x="7644765" y="3116580"/>
          <a:ext cx="668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360045</xdr:colOff>
      <xdr:row>14</xdr:row>
      <xdr:rowOff>0</xdr:rowOff>
    </xdr:from>
    <xdr:to>
      <xdr:col>17</xdr:col>
      <xdr:colOff>224</xdr:colOff>
      <xdr:row>14</xdr:row>
      <xdr:rowOff>0</xdr:rowOff>
    </xdr:to>
    <xdr:sp macro="" textlink="">
      <xdr:nvSpPr>
        <xdr:cNvPr id="10" name="Text Box 4">
          <a:extLst>
            <a:ext uri="{FF2B5EF4-FFF2-40B4-BE49-F238E27FC236}">
              <a16:creationId xmlns:a16="http://schemas.microsoft.com/office/drawing/2014/main" id="{00000000-0008-0000-3800-00000A000000}"/>
            </a:ext>
          </a:extLst>
        </xdr:cNvPr>
        <xdr:cNvSpPr txBox="1">
          <a:spLocks noChangeArrowheads="1"/>
        </xdr:cNvSpPr>
      </xdr:nvSpPr>
      <xdr:spPr bwMode="auto">
        <a:xfrm>
          <a:off x="7644765" y="3733800"/>
          <a:ext cx="668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341894</xdr:colOff>
      <xdr:row>8</xdr:row>
      <xdr:rowOff>0</xdr:rowOff>
    </xdr:from>
    <xdr:to>
      <xdr:col>13</xdr:col>
      <xdr:colOff>422559</xdr:colOff>
      <xdr:row>8</xdr:row>
      <xdr:rowOff>0</xdr:rowOff>
    </xdr:to>
    <xdr:sp macro="" textlink="">
      <xdr:nvSpPr>
        <xdr:cNvPr id="12" name="Text Box 6">
          <a:extLst>
            <a:ext uri="{FF2B5EF4-FFF2-40B4-BE49-F238E27FC236}">
              <a16:creationId xmlns:a16="http://schemas.microsoft.com/office/drawing/2014/main" id="{00000000-0008-0000-3800-00000C000000}"/>
            </a:ext>
          </a:extLst>
        </xdr:cNvPr>
        <xdr:cNvSpPr txBox="1">
          <a:spLocks noChangeArrowheads="1"/>
        </xdr:cNvSpPr>
      </xdr:nvSpPr>
      <xdr:spPr bwMode="auto">
        <a:xfrm>
          <a:off x="6148334" y="2499360"/>
          <a:ext cx="80665"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341894</xdr:colOff>
      <xdr:row>16</xdr:row>
      <xdr:rowOff>0</xdr:rowOff>
    </xdr:from>
    <xdr:to>
      <xdr:col>13</xdr:col>
      <xdr:colOff>422559</xdr:colOff>
      <xdr:row>16</xdr:row>
      <xdr:rowOff>0</xdr:rowOff>
    </xdr:to>
    <xdr:sp macro="" textlink="">
      <xdr:nvSpPr>
        <xdr:cNvPr id="13" name="Text Box 7">
          <a:extLst>
            <a:ext uri="{FF2B5EF4-FFF2-40B4-BE49-F238E27FC236}">
              <a16:creationId xmlns:a16="http://schemas.microsoft.com/office/drawing/2014/main" id="{00000000-0008-0000-3800-00000D000000}"/>
            </a:ext>
          </a:extLst>
        </xdr:cNvPr>
        <xdr:cNvSpPr txBox="1">
          <a:spLocks noChangeArrowheads="1"/>
        </xdr:cNvSpPr>
      </xdr:nvSpPr>
      <xdr:spPr bwMode="auto">
        <a:xfrm>
          <a:off x="6148334" y="4145280"/>
          <a:ext cx="80665"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341894</xdr:colOff>
      <xdr:row>11</xdr:row>
      <xdr:rowOff>0</xdr:rowOff>
    </xdr:from>
    <xdr:to>
      <xdr:col>13</xdr:col>
      <xdr:colOff>422559</xdr:colOff>
      <xdr:row>11</xdr:row>
      <xdr:rowOff>0</xdr:rowOff>
    </xdr:to>
    <xdr:sp macro="" textlink="">
      <xdr:nvSpPr>
        <xdr:cNvPr id="14" name="Text Box 8">
          <a:extLst>
            <a:ext uri="{FF2B5EF4-FFF2-40B4-BE49-F238E27FC236}">
              <a16:creationId xmlns:a16="http://schemas.microsoft.com/office/drawing/2014/main" id="{00000000-0008-0000-3800-00000E000000}"/>
            </a:ext>
          </a:extLst>
        </xdr:cNvPr>
        <xdr:cNvSpPr txBox="1">
          <a:spLocks noChangeArrowheads="1"/>
        </xdr:cNvSpPr>
      </xdr:nvSpPr>
      <xdr:spPr bwMode="auto">
        <a:xfrm>
          <a:off x="6148334" y="3116580"/>
          <a:ext cx="80665"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341894</xdr:colOff>
      <xdr:row>14</xdr:row>
      <xdr:rowOff>0</xdr:rowOff>
    </xdr:from>
    <xdr:to>
      <xdr:col>13</xdr:col>
      <xdr:colOff>422559</xdr:colOff>
      <xdr:row>14</xdr:row>
      <xdr:rowOff>0</xdr:rowOff>
    </xdr:to>
    <xdr:sp macro="" textlink="">
      <xdr:nvSpPr>
        <xdr:cNvPr id="15" name="Text Box 9">
          <a:extLst>
            <a:ext uri="{FF2B5EF4-FFF2-40B4-BE49-F238E27FC236}">
              <a16:creationId xmlns:a16="http://schemas.microsoft.com/office/drawing/2014/main" id="{00000000-0008-0000-3800-00000F000000}"/>
            </a:ext>
          </a:extLst>
        </xdr:cNvPr>
        <xdr:cNvSpPr txBox="1">
          <a:spLocks noChangeArrowheads="1"/>
        </xdr:cNvSpPr>
      </xdr:nvSpPr>
      <xdr:spPr bwMode="auto">
        <a:xfrm>
          <a:off x="6148334" y="3733800"/>
          <a:ext cx="80665"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360045</xdr:colOff>
      <xdr:row>8</xdr:row>
      <xdr:rowOff>0</xdr:rowOff>
    </xdr:from>
    <xdr:to>
      <xdr:col>20</xdr:col>
      <xdr:colOff>224</xdr:colOff>
      <xdr:row>8</xdr:row>
      <xdr:rowOff>0</xdr:rowOff>
    </xdr:to>
    <xdr:sp macro="" textlink="">
      <xdr:nvSpPr>
        <xdr:cNvPr id="17" name="Text Box 11">
          <a:extLst>
            <a:ext uri="{FF2B5EF4-FFF2-40B4-BE49-F238E27FC236}">
              <a16:creationId xmlns:a16="http://schemas.microsoft.com/office/drawing/2014/main" id="{00000000-0008-0000-3800-000011000000}"/>
            </a:ext>
          </a:extLst>
        </xdr:cNvPr>
        <xdr:cNvSpPr txBox="1">
          <a:spLocks noChangeArrowheads="1"/>
        </xdr:cNvSpPr>
      </xdr:nvSpPr>
      <xdr:spPr bwMode="auto">
        <a:xfrm>
          <a:off x="8924925" y="2499360"/>
          <a:ext cx="668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360045</xdr:colOff>
      <xdr:row>16</xdr:row>
      <xdr:rowOff>0</xdr:rowOff>
    </xdr:from>
    <xdr:to>
      <xdr:col>20</xdr:col>
      <xdr:colOff>224</xdr:colOff>
      <xdr:row>16</xdr:row>
      <xdr:rowOff>0</xdr:rowOff>
    </xdr:to>
    <xdr:sp macro="" textlink="">
      <xdr:nvSpPr>
        <xdr:cNvPr id="18" name="Text Box 12">
          <a:extLst>
            <a:ext uri="{FF2B5EF4-FFF2-40B4-BE49-F238E27FC236}">
              <a16:creationId xmlns:a16="http://schemas.microsoft.com/office/drawing/2014/main" id="{00000000-0008-0000-3800-000012000000}"/>
            </a:ext>
          </a:extLst>
        </xdr:cNvPr>
        <xdr:cNvSpPr txBox="1">
          <a:spLocks noChangeArrowheads="1"/>
        </xdr:cNvSpPr>
      </xdr:nvSpPr>
      <xdr:spPr bwMode="auto">
        <a:xfrm>
          <a:off x="8924925" y="4145280"/>
          <a:ext cx="668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360045</xdr:colOff>
      <xdr:row>11</xdr:row>
      <xdr:rowOff>0</xdr:rowOff>
    </xdr:from>
    <xdr:to>
      <xdr:col>20</xdr:col>
      <xdr:colOff>224</xdr:colOff>
      <xdr:row>11</xdr:row>
      <xdr:rowOff>0</xdr:rowOff>
    </xdr:to>
    <xdr:sp macro="" textlink="">
      <xdr:nvSpPr>
        <xdr:cNvPr id="19" name="Text Box 13">
          <a:extLst>
            <a:ext uri="{FF2B5EF4-FFF2-40B4-BE49-F238E27FC236}">
              <a16:creationId xmlns:a16="http://schemas.microsoft.com/office/drawing/2014/main" id="{00000000-0008-0000-3800-000013000000}"/>
            </a:ext>
          </a:extLst>
        </xdr:cNvPr>
        <xdr:cNvSpPr txBox="1">
          <a:spLocks noChangeArrowheads="1"/>
        </xdr:cNvSpPr>
      </xdr:nvSpPr>
      <xdr:spPr bwMode="auto">
        <a:xfrm>
          <a:off x="8924925" y="3116580"/>
          <a:ext cx="668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360045</xdr:colOff>
      <xdr:row>14</xdr:row>
      <xdr:rowOff>0</xdr:rowOff>
    </xdr:from>
    <xdr:to>
      <xdr:col>20</xdr:col>
      <xdr:colOff>224</xdr:colOff>
      <xdr:row>14</xdr:row>
      <xdr:rowOff>0</xdr:rowOff>
    </xdr:to>
    <xdr:sp macro="" textlink="">
      <xdr:nvSpPr>
        <xdr:cNvPr id="20" name="Text Box 14">
          <a:extLst>
            <a:ext uri="{FF2B5EF4-FFF2-40B4-BE49-F238E27FC236}">
              <a16:creationId xmlns:a16="http://schemas.microsoft.com/office/drawing/2014/main" id="{00000000-0008-0000-3800-000014000000}"/>
            </a:ext>
          </a:extLst>
        </xdr:cNvPr>
        <xdr:cNvSpPr txBox="1">
          <a:spLocks noChangeArrowheads="1"/>
        </xdr:cNvSpPr>
      </xdr:nvSpPr>
      <xdr:spPr bwMode="auto">
        <a:xfrm>
          <a:off x="8924925" y="3733800"/>
          <a:ext cx="668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341894</xdr:colOff>
      <xdr:row>10</xdr:row>
      <xdr:rowOff>0</xdr:rowOff>
    </xdr:from>
    <xdr:to>
      <xdr:col>18</xdr:col>
      <xdr:colOff>20</xdr:colOff>
      <xdr:row>10</xdr:row>
      <xdr:rowOff>0</xdr:rowOff>
    </xdr:to>
    <xdr:sp macro="" textlink="">
      <xdr:nvSpPr>
        <xdr:cNvPr id="22" name="Text Box 1">
          <a:extLst>
            <a:ext uri="{FF2B5EF4-FFF2-40B4-BE49-F238E27FC236}">
              <a16:creationId xmlns:a16="http://schemas.microsoft.com/office/drawing/2014/main" id="{00000000-0008-0000-3800-000016000000}"/>
            </a:ext>
          </a:extLst>
        </xdr:cNvPr>
        <xdr:cNvSpPr txBox="1">
          <a:spLocks noChangeArrowheads="1"/>
        </xdr:cNvSpPr>
      </xdr:nvSpPr>
      <xdr:spPr bwMode="auto">
        <a:xfrm>
          <a:off x="6148334" y="2910840"/>
          <a:ext cx="1989846"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341894</xdr:colOff>
      <xdr:row>13</xdr:row>
      <xdr:rowOff>0</xdr:rowOff>
    </xdr:from>
    <xdr:to>
      <xdr:col>18</xdr:col>
      <xdr:colOff>20</xdr:colOff>
      <xdr:row>13</xdr:row>
      <xdr:rowOff>0</xdr:rowOff>
    </xdr:to>
    <xdr:sp macro="" textlink="">
      <xdr:nvSpPr>
        <xdr:cNvPr id="23" name="Text Box 4">
          <a:extLst>
            <a:ext uri="{FF2B5EF4-FFF2-40B4-BE49-F238E27FC236}">
              <a16:creationId xmlns:a16="http://schemas.microsoft.com/office/drawing/2014/main" id="{00000000-0008-0000-3800-000017000000}"/>
            </a:ext>
          </a:extLst>
        </xdr:cNvPr>
        <xdr:cNvSpPr txBox="1">
          <a:spLocks noChangeArrowheads="1"/>
        </xdr:cNvSpPr>
      </xdr:nvSpPr>
      <xdr:spPr bwMode="auto">
        <a:xfrm>
          <a:off x="6148334" y="3528060"/>
          <a:ext cx="1989846"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341894</xdr:colOff>
      <xdr:row>11</xdr:row>
      <xdr:rowOff>0</xdr:rowOff>
    </xdr:from>
    <xdr:to>
      <xdr:col>18</xdr:col>
      <xdr:colOff>20</xdr:colOff>
      <xdr:row>11</xdr:row>
      <xdr:rowOff>0</xdr:rowOff>
    </xdr:to>
    <xdr:sp macro="" textlink="">
      <xdr:nvSpPr>
        <xdr:cNvPr id="24" name="Text Box 6">
          <a:extLst>
            <a:ext uri="{FF2B5EF4-FFF2-40B4-BE49-F238E27FC236}">
              <a16:creationId xmlns:a16="http://schemas.microsoft.com/office/drawing/2014/main" id="{00000000-0008-0000-3800-000018000000}"/>
            </a:ext>
          </a:extLst>
        </xdr:cNvPr>
        <xdr:cNvSpPr txBox="1">
          <a:spLocks noChangeArrowheads="1"/>
        </xdr:cNvSpPr>
      </xdr:nvSpPr>
      <xdr:spPr bwMode="auto">
        <a:xfrm>
          <a:off x="6148334" y="3116580"/>
          <a:ext cx="1989846"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341894</xdr:colOff>
      <xdr:row>11</xdr:row>
      <xdr:rowOff>0</xdr:rowOff>
    </xdr:from>
    <xdr:to>
      <xdr:col>18</xdr:col>
      <xdr:colOff>20</xdr:colOff>
      <xdr:row>11</xdr:row>
      <xdr:rowOff>0</xdr:rowOff>
    </xdr:to>
    <xdr:sp macro="" textlink="">
      <xdr:nvSpPr>
        <xdr:cNvPr id="25" name="Text Box 7">
          <a:extLst>
            <a:ext uri="{FF2B5EF4-FFF2-40B4-BE49-F238E27FC236}">
              <a16:creationId xmlns:a16="http://schemas.microsoft.com/office/drawing/2014/main" id="{00000000-0008-0000-3800-000019000000}"/>
            </a:ext>
          </a:extLst>
        </xdr:cNvPr>
        <xdr:cNvSpPr txBox="1">
          <a:spLocks noChangeArrowheads="1"/>
        </xdr:cNvSpPr>
      </xdr:nvSpPr>
      <xdr:spPr bwMode="auto">
        <a:xfrm>
          <a:off x="6148334" y="3116580"/>
          <a:ext cx="1989846"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341894</xdr:colOff>
      <xdr:row>16</xdr:row>
      <xdr:rowOff>0</xdr:rowOff>
    </xdr:from>
    <xdr:to>
      <xdr:col>18</xdr:col>
      <xdr:colOff>20</xdr:colOff>
      <xdr:row>16</xdr:row>
      <xdr:rowOff>0</xdr:rowOff>
    </xdr:to>
    <xdr:sp macro="" textlink="">
      <xdr:nvSpPr>
        <xdr:cNvPr id="26" name="Text Box 9">
          <a:extLst>
            <a:ext uri="{FF2B5EF4-FFF2-40B4-BE49-F238E27FC236}">
              <a16:creationId xmlns:a16="http://schemas.microsoft.com/office/drawing/2014/main" id="{00000000-0008-0000-3800-00001A000000}"/>
            </a:ext>
          </a:extLst>
        </xdr:cNvPr>
        <xdr:cNvSpPr txBox="1">
          <a:spLocks noChangeArrowheads="1"/>
        </xdr:cNvSpPr>
      </xdr:nvSpPr>
      <xdr:spPr bwMode="auto">
        <a:xfrm>
          <a:off x="6148334" y="4145280"/>
          <a:ext cx="1989846"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27" name="Text Box 10">
          <a:extLst>
            <a:ext uri="{FF2B5EF4-FFF2-40B4-BE49-F238E27FC236}">
              <a16:creationId xmlns:a16="http://schemas.microsoft.com/office/drawing/2014/main" id="{00000000-0008-0000-3800-00001B000000}"/>
            </a:ext>
          </a:extLst>
        </xdr:cNvPr>
        <xdr:cNvSpPr txBox="1">
          <a:spLocks noChangeArrowheads="1"/>
        </xdr:cNvSpPr>
      </xdr:nvSpPr>
      <xdr:spPr bwMode="auto">
        <a:xfrm>
          <a:off x="8991600" y="29108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28" name="Text Box 11">
          <a:extLst>
            <a:ext uri="{FF2B5EF4-FFF2-40B4-BE49-F238E27FC236}">
              <a16:creationId xmlns:a16="http://schemas.microsoft.com/office/drawing/2014/main" id="{00000000-0008-0000-3800-00001C000000}"/>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29" name="Text Box 12">
          <a:extLst>
            <a:ext uri="{FF2B5EF4-FFF2-40B4-BE49-F238E27FC236}">
              <a16:creationId xmlns:a16="http://schemas.microsoft.com/office/drawing/2014/main" id="{00000000-0008-0000-3800-00001D000000}"/>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0" name="Text Box 13">
          <a:extLst>
            <a:ext uri="{FF2B5EF4-FFF2-40B4-BE49-F238E27FC236}">
              <a16:creationId xmlns:a16="http://schemas.microsoft.com/office/drawing/2014/main" id="{00000000-0008-0000-3800-00001E000000}"/>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13</xdr:row>
      <xdr:rowOff>0</xdr:rowOff>
    </xdr:from>
    <xdr:to>
      <xdr:col>20</xdr:col>
      <xdr:colOff>0</xdr:colOff>
      <xdr:row>13</xdr:row>
      <xdr:rowOff>0</xdr:rowOff>
    </xdr:to>
    <xdr:sp macro="" textlink="">
      <xdr:nvSpPr>
        <xdr:cNvPr id="31" name="Text Box 14">
          <a:extLst>
            <a:ext uri="{FF2B5EF4-FFF2-40B4-BE49-F238E27FC236}">
              <a16:creationId xmlns:a16="http://schemas.microsoft.com/office/drawing/2014/main" id="{00000000-0008-0000-3800-00001F000000}"/>
            </a:ext>
          </a:extLst>
        </xdr:cNvPr>
        <xdr:cNvSpPr txBox="1">
          <a:spLocks noChangeArrowheads="1"/>
        </xdr:cNvSpPr>
      </xdr:nvSpPr>
      <xdr:spPr bwMode="auto">
        <a:xfrm>
          <a:off x="8991600" y="35280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2" name="Text Box 15">
          <a:extLst>
            <a:ext uri="{FF2B5EF4-FFF2-40B4-BE49-F238E27FC236}">
              <a16:creationId xmlns:a16="http://schemas.microsoft.com/office/drawing/2014/main" id="{00000000-0008-0000-3800-000020000000}"/>
            </a:ext>
          </a:extLst>
        </xdr:cNvPr>
        <xdr:cNvSpPr txBox="1">
          <a:spLocks noChangeArrowheads="1"/>
        </xdr:cNvSpPr>
      </xdr:nvSpPr>
      <xdr:spPr bwMode="auto">
        <a:xfrm>
          <a:off x="8991600" y="29108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3" name="Text Box 16">
          <a:extLst>
            <a:ext uri="{FF2B5EF4-FFF2-40B4-BE49-F238E27FC236}">
              <a16:creationId xmlns:a16="http://schemas.microsoft.com/office/drawing/2014/main" id="{00000000-0008-0000-3800-000021000000}"/>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4" name="Text Box 17">
          <a:extLst>
            <a:ext uri="{FF2B5EF4-FFF2-40B4-BE49-F238E27FC236}">
              <a16:creationId xmlns:a16="http://schemas.microsoft.com/office/drawing/2014/main" id="{00000000-0008-0000-3800-000022000000}"/>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5" name="Text Box 18">
          <a:extLst>
            <a:ext uri="{FF2B5EF4-FFF2-40B4-BE49-F238E27FC236}">
              <a16:creationId xmlns:a16="http://schemas.microsoft.com/office/drawing/2014/main" id="{00000000-0008-0000-3800-000023000000}"/>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13</xdr:row>
      <xdr:rowOff>0</xdr:rowOff>
    </xdr:from>
    <xdr:to>
      <xdr:col>20</xdr:col>
      <xdr:colOff>0</xdr:colOff>
      <xdr:row>13</xdr:row>
      <xdr:rowOff>0</xdr:rowOff>
    </xdr:to>
    <xdr:sp macro="" textlink="">
      <xdr:nvSpPr>
        <xdr:cNvPr id="36" name="Text Box 19">
          <a:extLst>
            <a:ext uri="{FF2B5EF4-FFF2-40B4-BE49-F238E27FC236}">
              <a16:creationId xmlns:a16="http://schemas.microsoft.com/office/drawing/2014/main" id="{00000000-0008-0000-3800-000024000000}"/>
            </a:ext>
          </a:extLst>
        </xdr:cNvPr>
        <xdr:cNvSpPr txBox="1">
          <a:spLocks noChangeArrowheads="1"/>
        </xdr:cNvSpPr>
      </xdr:nvSpPr>
      <xdr:spPr bwMode="auto">
        <a:xfrm>
          <a:off x="8991600" y="35280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341894</xdr:colOff>
      <xdr:row>9</xdr:row>
      <xdr:rowOff>0</xdr:rowOff>
    </xdr:from>
    <xdr:to>
      <xdr:col>16</xdr:col>
      <xdr:colOff>142</xdr:colOff>
      <xdr:row>9</xdr:row>
      <xdr:rowOff>0</xdr:rowOff>
    </xdr:to>
    <xdr:sp macro="" textlink="">
      <xdr:nvSpPr>
        <xdr:cNvPr id="37" name="Text Box 20">
          <a:extLst>
            <a:ext uri="{FF2B5EF4-FFF2-40B4-BE49-F238E27FC236}">
              <a16:creationId xmlns:a16="http://schemas.microsoft.com/office/drawing/2014/main" id="{00000000-0008-0000-3800-000025000000}"/>
            </a:ext>
          </a:extLst>
        </xdr:cNvPr>
        <xdr:cNvSpPr txBox="1">
          <a:spLocks noChangeArrowheads="1"/>
        </xdr:cNvSpPr>
      </xdr:nvSpPr>
      <xdr:spPr bwMode="auto">
        <a:xfrm>
          <a:off x="6148334" y="2705100"/>
          <a:ext cx="1136528"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341894</xdr:colOff>
      <xdr:row>12</xdr:row>
      <xdr:rowOff>0</xdr:rowOff>
    </xdr:from>
    <xdr:to>
      <xdr:col>16</xdr:col>
      <xdr:colOff>142</xdr:colOff>
      <xdr:row>12</xdr:row>
      <xdr:rowOff>0</xdr:rowOff>
    </xdr:to>
    <xdr:sp macro="" textlink="">
      <xdr:nvSpPr>
        <xdr:cNvPr id="40" name="Text Box 23">
          <a:extLst>
            <a:ext uri="{FF2B5EF4-FFF2-40B4-BE49-F238E27FC236}">
              <a16:creationId xmlns:a16="http://schemas.microsoft.com/office/drawing/2014/main" id="{00000000-0008-0000-3800-000028000000}"/>
            </a:ext>
          </a:extLst>
        </xdr:cNvPr>
        <xdr:cNvSpPr txBox="1">
          <a:spLocks noChangeArrowheads="1"/>
        </xdr:cNvSpPr>
      </xdr:nvSpPr>
      <xdr:spPr bwMode="auto">
        <a:xfrm>
          <a:off x="6148334" y="3322320"/>
          <a:ext cx="1136528"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341894</xdr:colOff>
      <xdr:row>11</xdr:row>
      <xdr:rowOff>0</xdr:rowOff>
    </xdr:from>
    <xdr:to>
      <xdr:col>16</xdr:col>
      <xdr:colOff>142</xdr:colOff>
      <xdr:row>11</xdr:row>
      <xdr:rowOff>0</xdr:rowOff>
    </xdr:to>
    <xdr:sp macro="" textlink="">
      <xdr:nvSpPr>
        <xdr:cNvPr id="42" name="Text Box 25">
          <a:extLst>
            <a:ext uri="{FF2B5EF4-FFF2-40B4-BE49-F238E27FC236}">
              <a16:creationId xmlns:a16="http://schemas.microsoft.com/office/drawing/2014/main" id="{00000000-0008-0000-3800-00002A000000}"/>
            </a:ext>
          </a:extLst>
        </xdr:cNvPr>
        <xdr:cNvSpPr txBox="1">
          <a:spLocks noChangeArrowheads="1"/>
        </xdr:cNvSpPr>
      </xdr:nvSpPr>
      <xdr:spPr bwMode="auto">
        <a:xfrm>
          <a:off x="6148334" y="3116580"/>
          <a:ext cx="1136528"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341894</xdr:colOff>
      <xdr:row>11</xdr:row>
      <xdr:rowOff>0</xdr:rowOff>
    </xdr:from>
    <xdr:to>
      <xdr:col>16</xdr:col>
      <xdr:colOff>142</xdr:colOff>
      <xdr:row>11</xdr:row>
      <xdr:rowOff>0</xdr:rowOff>
    </xdr:to>
    <xdr:sp macro="" textlink="">
      <xdr:nvSpPr>
        <xdr:cNvPr id="43" name="Text Box 26">
          <a:extLst>
            <a:ext uri="{FF2B5EF4-FFF2-40B4-BE49-F238E27FC236}">
              <a16:creationId xmlns:a16="http://schemas.microsoft.com/office/drawing/2014/main" id="{00000000-0008-0000-3800-00002B000000}"/>
            </a:ext>
          </a:extLst>
        </xdr:cNvPr>
        <xdr:cNvSpPr txBox="1">
          <a:spLocks noChangeArrowheads="1"/>
        </xdr:cNvSpPr>
      </xdr:nvSpPr>
      <xdr:spPr bwMode="auto">
        <a:xfrm>
          <a:off x="6148334" y="3116580"/>
          <a:ext cx="1136528"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341894</xdr:colOff>
      <xdr:row>15</xdr:row>
      <xdr:rowOff>0</xdr:rowOff>
    </xdr:from>
    <xdr:to>
      <xdr:col>16</xdr:col>
      <xdr:colOff>142</xdr:colOff>
      <xdr:row>15</xdr:row>
      <xdr:rowOff>0</xdr:rowOff>
    </xdr:to>
    <xdr:sp macro="" textlink="">
      <xdr:nvSpPr>
        <xdr:cNvPr id="45" name="Text Box 28">
          <a:extLst>
            <a:ext uri="{FF2B5EF4-FFF2-40B4-BE49-F238E27FC236}">
              <a16:creationId xmlns:a16="http://schemas.microsoft.com/office/drawing/2014/main" id="{00000000-0008-0000-3800-00002D000000}"/>
            </a:ext>
          </a:extLst>
        </xdr:cNvPr>
        <xdr:cNvSpPr txBox="1">
          <a:spLocks noChangeArrowheads="1"/>
        </xdr:cNvSpPr>
      </xdr:nvSpPr>
      <xdr:spPr bwMode="auto">
        <a:xfrm>
          <a:off x="6148334" y="3939540"/>
          <a:ext cx="1136528"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46" name="Text Box 29">
          <a:extLst>
            <a:ext uri="{FF2B5EF4-FFF2-40B4-BE49-F238E27FC236}">
              <a16:creationId xmlns:a16="http://schemas.microsoft.com/office/drawing/2014/main" id="{00000000-0008-0000-3800-00002E000000}"/>
            </a:ext>
          </a:extLst>
        </xdr:cNvPr>
        <xdr:cNvSpPr txBox="1">
          <a:spLocks noChangeArrowheads="1"/>
        </xdr:cNvSpPr>
      </xdr:nvSpPr>
      <xdr:spPr bwMode="auto">
        <a:xfrm>
          <a:off x="899160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7" name="Text Box 30">
          <a:extLst>
            <a:ext uri="{FF2B5EF4-FFF2-40B4-BE49-F238E27FC236}">
              <a16:creationId xmlns:a16="http://schemas.microsoft.com/office/drawing/2014/main" id="{00000000-0008-0000-3800-00002F000000}"/>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8" name="Text Box 31">
          <a:extLst>
            <a:ext uri="{FF2B5EF4-FFF2-40B4-BE49-F238E27FC236}">
              <a16:creationId xmlns:a16="http://schemas.microsoft.com/office/drawing/2014/main" id="{00000000-0008-0000-3800-000030000000}"/>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9" name="Text Box 32">
          <a:extLst>
            <a:ext uri="{FF2B5EF4-FFF2-40B4-BE49-F238E27FC236}">
              <a16:creationId xmlns:a16="http://schemas.microsoft.com/office/drawing/2014/main" id="{00000000-0008-0000-3800-000031000000}"/>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50" name="Text Box 33">
          <a:extLst>
            <a:ext uri="{FF2B5EF4-FFF2-40B4-BE49-F238E27FC236}">
              <a16:creationId xmlns:a16="http://schemas.microsoft.com/office/drawing/2014/main" id="{00000000-0008-0000-3800-000032000000}"/>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51" name="Text Box 34">
          <a:extLst>
            <a:ext uri="{FF2B5EF4-FFF2-40B4-BE49-F238E27FC236}">
              <a16:creationId xmlns:a16="http://schemas.microsoft.com/office/drawing/2014/main" id="{00000000-0008-0000-3800-000033000000}"/>
            </a:ext>
          </a:extLst>
        </xdr:cNvPr>
        <xdr:cNvSpPr txBox="1">
          <a:spLocks noChangeArrowheads="1"/>
        </xdr:cNvSpPr>
      </xdr:nvSpPr>
      <xdr:spPr bwMode="auto">
        <a:xfrm>
          <a:off x="899160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2" name="Text Box 35">
          <a:extLst>
            <a:ext uri="{FF2B5EF4-FFF2-40B4-BE49-F238E27FC236}">
              <a16:creationId xmlns:a16="http://schemas.microsoft.com/office/drawing/2014/main" id="{00000000-0008-0000-3800-000034000000}"/>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3" name="Text Box 36">
          <a:extLst>
            <a:ext uri="{FF2B5EF4-FFF2-40B4-BE49-F238E27FC236}">
              <a16:creationId xmlns:a16="http://schemas.microsoft.com/office/drawing/2014/main" id="{00000000-0008-0000-3800-000035000000}"/>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4" name="Text Box 37">
          <a:extLst>
            <a:ext uri="{FF2B5EF4-FFF2-40B4-BE49-F238E27FC236}">
              <a16:creationId xmlns:a16="http://schemas.microsoft.com/office/drawing/2014/main" id="{00000000-0008-0000-3800-000036000000}"/>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55" name="Text Box 38">
          <a:extLst>
            <a:ext uri="{FF2B5EF4-FFF2-40B4-BE49-F238E27FC236}">
              <a16:creationId xmlns:a16="http://schemas.microsoft.com/office/drawing/2014/main" id="{00000000-0008-0000-3800-000037000000}"/>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350412</xdr:colOff>
      <xdr:row>9</xdr:row>
      <xdr:rowOff>0</xdr:rowOff>
    </xdr:from>
    <xdr:to>
      <xdr:col>20</xdr:col>
      <xdr:colOff>3159</xdr:colOff>
      <xdr:row>9</xdr:row>
      <xdr:rowOff>0</xdr:rowOff>
    </xdr:to>
    <xdr:sp macro="" textlink="">
      <xdr:nvSpPr>
        <xdr:cNvPr id="56" name="Text Box 39">
          <a:extLst>
            <a:ext uri="{FF2B5EF4-FFF2-40B4-BE49-F238E27FC236}">
              <a16:creationId xmlns:a16="http://schemas.microsoft.com/office/drawing/2014/main" id="{00000000-0008-0000-3800-000038000000}"/>
            </a:ext>
          </a:extLst>
        </xdr:cNvPr>
        <xdr:cNvSpPr txBox="1">
          <a:spLocks noChangeArrowheads="1"/>
        </xdr:cNvSpPr>
      </xdr:nvSpPr>
      <xdr:spPr bwMode="auto">
        <a:xfrm>
          <a:off x="7109352" y="2705100"/>
          <a:ext cx="1885407"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350412</xdr:colOff>
      <xdr:row>12</xdr:row>
      <xdr:rowOff>0</xdr:rowOff>
    </xdr:from>
    <xdr:to>
      <xdr:col>20</xdr:col>
      <xdr:colOff>3159</xdr:colOff>
      <xdr:row>12</xdr:row>
      <xdr:rowOff>0</xdr:rowOff>
    </xdr:to>
    <xdr:sp macro="" textlink="">
      <xdr:nvSpPr>
        <xdr:cNvPr id="59" name="Text Box 42">
          <a:extLst>
            <a:ext uri="{FF2B5EF4-FFF2-40B4-BE49-F238E27FC236}">
              <a16:creationId xmlns:a16="http://schemas.microsoft.com/office/drawing/2014/main" id="{00000000-0008-0000-3800-00003B000000}"/>
            </a:ext>
          </a:extLst>
        </xdr:cNvPr>
        <xdr:cNvSpPr txBox="1">
          <a:spLocks noChangeArrowheads="1"/>
        </xdr:cNvSpPr>
      </xdr:nvSpPr>
      <xdr:spPr bwMode="auto">
        <a:xfrm>
          <a:off x="7109352" y="3322320"/>
          <a:ext cx="1885407"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350412</xdr:colOff>
      <xdr:row>11</xdr:row>
      <xdr:rowOff>0</xdr:rowOff>
    </xdr:from>
    <xdr:to>
      <xdr:col>20</xdr:col>
      <xdr:colOff>3159</xdr:colOff>
      <xdr:row>11</xdr:row>
      <xdr:rowOff>0</xdr:rowOff>
    </xdr:to>
    <xdr:sp macro="" textlink="">
      <xdr:nvSpPr>
        <xdr:cNvPr id="61" name="Text Box 44">
          <a:extLst>
            <a:ext uri="{FF2B5EF4-FFF2-40B4-BE49-F238E27FC236}">
              <a16:creationId xmlns:a16="http://schemas.microsoft.com/office/drawing/2014/main" id="{00000000-0008-0000-3800-00003D000000}"/>
            </a:ext>
          </a:extLst>
        </xdr:cNvPr>
        <xdr:cNvSpPr txBox="1">
          <a:spLocks noChangeArrowheads="1"/>
        </xdr:cNvSpPr>
      </xdr:nvSpPr>
      <xdr:spPr bwMode="auto">
        <a:xfrm>
          <a:off x="7109352" y="3116580"/>
          <a:ext cx="1885407"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350412</xdr:colOff>
      <xdr:row>11</xdr:row>
      <xdr:rowOff>0</xdr:rowOff>
    </xdr:from>
    <xdr:to>
      <xdr:col>20</xdr:col>
      <xdr:colOff>3159</xdr:colOff>
      <xdr:row>11</xdr:row>
      <xdr:rowOff>0</xdr:rowOff>
    </xdr:to>
    <xdr:sp macro="" textlink="">
      <xdr:nvSpPr>
        <xdr:cNvPr id="62" name="Text Box 45">
          <a:extLst>
            <a:ext uri="{FF2B5EF4-FFF2-40B4-BE49-F238E27FC236}">
              <a16:creationId xmlns:a16="http://schemas.microsoft.com/office/drawing/2014/main" id="{00000000-0008-0000-3800-00003E000000}"/>
            </a:ext>
          </a:extLst>
        </xdr:cNvPr>
        <xdr:cNvSpPr txBox="1">
          <a:spLocks noChangeArrowheads="1"/>
        </xdr:cNvSpPr>
      </xdr:nvSpPr>
      <xdr:spPr bwMode="auto">
        <a:xfrm>
          <a:off x="7109352" y="3116580"/>
          <a:ext cx="1885407"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350412</xdr:colOff>
      <xdr:row>15</xdr:row>
      <xdr:rowOff>0</xdr:rowOff>
    </xdr:from>
    <xdr:to>
      <xdr:col>20</xdr:col>
      <xdr:colOff>3159</xdr:colOff>
      <xdr:row>15</xdr:row>
      <xdr:rowOff>0</xdr:rowOff>
    </xdr:to>
    <xdr:sp macro="" textlink="">
      <xdr:nvSpPr>
        <xdr:cNvPr id="64" name="Text Box 47">
          <a:extLst>
            <a:ext uri="{FF2B5EF4-FFF2-40B4-BE49-F238E27FC236}">
              <a16:creationId xmlns:a16="http://schemas.microsoft.com/office/drawing/2014/main" id="{00000000-0008-0000-3800-000040000000}"/>
            </a:ext>
          </a:extLst>
        </xdr:cNvPr>
        <xdr:cNvSpPr txBox="1">
          <a:spLocks noChangeArrowheads="1"/>
        </xdr:cNvSpPr>
      </xdr:nvSpPr>
      <xdr:spPr bwMode="auto">
        <a:xfrm>
          <a:off x="7109352" y="3939540"/>
          <a:ext cx="1885407"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65" name="Text Box 48">
          <a:extLst>
            <a:ext uri="{FF2B5EF4-FFF2-40B4-BE49-F238E27FC236}">
              <a16:creationId xmlns:a16="http://schemas.microsoft.com/office/drawing/2014/main" id="{00000000-0008-0000-3800-000041000000}"/>
            </a:ext>
          </a:extLst>
        </xdr:cNvPr>
        <xdr:cNvSpPr txBox="1">
          <a:spLocks noChangeArrowheads="1"/>
        </xdr:cNvSpPr>
      </xdr:nvSpPr>
      <xdr:spPr bwMode="auto">
        <a:xfrm>
          <a:off x="991362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6" name="Text Box 49">
          <a:extLst>
            <a:ext uri="{FF2B5EF4-FFF2-40B4-BE49-F238E27FC236}">
              <a16:creationId xmlns:a16="http://schemas.microsoft.com/office/drawing/2014/main" id="{00000000-0008-0000-3800-000042000000}"/>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7" name="Text Box 50">
          <a:extLst>
            <a:ext uri="{FF2B5EF4-FFF2-40B4-BE49-F238E27FC236}">
              <a16:creationId xmlns:a16="http://schemas.microsoft.com/office/drawing/2014/main" id="{00000000-0008-0000-3800-000043000000}"/>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8" name="Text Box 51">
          <a:extLst>
            <a:ext uri="{FF2B5EF4-FFF2-40B4-BE49-F238E27FC236}">
              <a16:creationId xmlns:a16="http://schemas.microsoft.com/office/drawing/2014/main" id="{00000000-0008-0000-3800-000044000000}"/>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12</xdr:row>
      <xdr:rowOff>0</xdr:rowOff>
    </xdr:from>
    <xdr:to>
      <xdr:col>22</xdr:col>
      <xdr:colOff>0</xdr:colOff>
      <xdr:row>12</xdr:row>
      <xdr:rowOff>0</xdr:rowOff>
    </xdr:to>
    <xdr:sp macro="" textlink="">
      <xdr:nvSpPr>
        <xdr:cNvPr id="69" name="Text Box 52">
          <a:extLst>
            <a:ext uri="{FF2B5EF4-FFF2-40B4-BE49-F238E27FC236}">
              <a16:creationId xmlns:a16="http://schemas.microsoft.com/office/drawing/2014/main" id="{00000000-0008-0000-3800-000045000000}"/>
            </a:ext>
          </a:extLst>
        </xdr:cNvPr>
        <xdr:cNvSpPr txBox="1">
          <a:spLocks noChangeArrowheads="1"/>
        </xdr:cNvSpPr>
      </xdr:nvSpPr>
      <xdr:spPr bwMode="auto">
        <a:xfrm>
          <a:off x="991362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70" name="Text Box 53">
          <a:extLst>
            <a:ext uri="{FF2B5EF4-FFF2-40B4-BE49-F238E27FC236}">
              <a16:creationId xmlns:a16="http://schemas.microsoft.com/office/drawing/2014/main" id="{00000000-0008-0000-3800-000046000000}"/>
            </a:ext>
          </a:extLst>
        </xdr:cNvPr>
        <xdr:cNvSpPr txBox="1">
          <a:spLocks noChangeArrowheads="1"/>
        </xdr:cNvSpPr>
      </xdr:nvSpPr>
      <xdr:spPr bwMode="auto">
        <a:xfrm>
          <a:off x="991362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1" name="Text Box 54">
          <a:extLst>
            <a:ext uri="{FF2B5EF4-FFF2-40B4-BE49-F238E27FC236}">
              <a16:creationId xmlns:a16="http://schemas.microsoft.com/office/drawing/2014/main" id="{00000000-0008-0000-3800-000047000000}"/>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2" name="Text Box 55">
          <a:extLst>
            <a:ext uri="{FF2B5EF4-FFF2-40B4-BE49-F238E27FC236}">
              <a16:creationId xmlns:a16="http://schemas.microsoft.com/office/drawing/2014/main" id="{00000000-0008-0000-3800-000048000000}"/>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3" name="Text Box 56">
          <a:extLst>
            <a:ext uri="{FF2B5EF4-FFF2-40B4-BE49-F238E27FC236}">
              <a16:creationId xmlns:a16="http://schemas.microsoft.com/office/drawing/2014/main" id="{00000000-0008-0000-3800-000049000000}"/>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12</xdr:row>
      <xdr:rowOff>0</xdr:rowOff>
    </xdr:from>
    <xdr:to>
      <xdr:col>22</xdr:col>
      <xdr:colOff>0</xdr:colOff>
      <xdr:row>12</xdr:row>
      <xdr:rowOff>0</xdr:rowOff>
    </xdr:to>
    <xdr:sp macro="" textlink="">
      <xdr:nvSpPr>
        <xdr:cNvPr id="74" name="Text Box 57">
          <a:extLst>
            <a:ext uri="{FF2B5EF4-FFF2-40B4-BE49-F238E27FC236}">
              <a16:creationId xmlns:a16="http://schemas.microsoft.com/office/drawing/2014/main" id="{00000000-0008-0000-3800-00004A000000}"/>
            </a:ext>
          </a:extLst>
        </xdr:cNvPr>
        <xdr:cNvSpPr txBox="1">
          <a:spLocks noChangeArrowheads="1"/>
        </xdr:cNvSpPr>
      </xdr:nvSpPr>
      <xdr:spPr bwMode="auto">
        <a:xfrm>
          <a:off x="991362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10</xdr:col>
      <xdr:colOff>645795</xdr:colOff>
      <xdr:row>3</xdr:row>
      <xdr:rowOff>28575</xdr:rowOff>
    </xdr:from>
    <xdr:ext cx="818726" cy="234132"/>
    <xdr:sp macro="" textlink="">
      <xdr:nvSpPr>
        <xdr:cNvPr id="76" name="Text Box 1">
          <a:extLst>
            <a:ext uri="{FF2B5EF4-FFF2-40B4-BE49-F238E27FC236}">
              <a16:creationId xmlns:a16="http://schemas.microsoft.com/office/drawing/2014/main" id="{00000000-0008-0000-3A00-00004C000000}"/>
            </a:ext>
          </a:extLst>
        </xdr:cNvPr>
        <xdr:cNvSpPr txBox="1"/>
      </xdr:nvSpPr>
      <xdr:spPr>
        <a:xfrm>
          <a:off x="6810375" y="1217295"/>
          <a:ext cx="818726" cy="234132"/>
        </a:xfrm>
        <a:prstGeom prst="rect">
          <a:avLst/>
        </a:prstGeom>
        <a:noFill/>
        <a:ln cap="flat">
          <a:noFill/>
        </a:ln>
      </xdr:spPr>
      <xdr:txBody>
        <a:bodyPr vert="horz" wrap="none" lIns="18288" tIns="18288" rIns="0" bIns="0" anchor="t" anchorCtr="0" compatLnSpc="0">
          <a:sp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zh-TW" sz="1200" b="0" i="0" u="none" strike="noStrike" kern="0" cap="none" spc="0" baseline="0">
              <a:solidFill>
                <a:srgbClr val="000000"/>
              </a:solidFill>
              <a:uFillTx/>
              <a:latin typeface="標楷體"/>
              <a:ea typeface="標楷體"/>
            </a:rPr>
            <a:t>單位：車位</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10</xdr:col>
      <xdr:colOff>645795</xdr:colOff>
      <xdr:row>3</xdr:row>
      <xdr:rowOff>28575</xdr:rowOff>
    </xdr:from>
    <xdr:ext cx="818726" cy="234132"/>
    <xdr:sp macro="" textlink="">
      <xdr:nvSpPr>
        <xdr:cNvPr id="2" name="Text Box 1">
          <a:extLst>
            <a:ext uri="{FF2B5EF4-FFF2-40B4-BE49-F238E27FC236}">
              <a16:creationId xmlns:a16="http://schemas.microsoft.com/office/drawing/2014/main" id="{00000000-0008-0000-3B00-000002000000}"/>
            </a:ext>
          </a:extLst>
        </xdr:cNvPr>
        <xdr:cNvSpPr txBox="1"/>
      </xdr:nvSpPr>
      <xdr:spPr>
        <a:xfrm>
          <a:off x="6894195" y="1217295"/>
          <a:ext cx="818726" cy="234132"/>
        </a:xfrm>
        <a:prstGeom prst="rect">
          <a:avLst/>
        </a:prstGeom>
        <a:noFill/>
        <a:ln cap="flat">
          <a:noFill/>
        </a:ln>
      </xdr:spPr>
      <xdr:txBody>
        <a:bodyPr vert="horz" wrap="none" lIns="18288" tIns="18288" rIns="0" bIns="0" anchor="t" anchorCtr="0" compatLnSpc="0">
          <a:sp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zh-TW" sz="1200" b="0" i="0" u="none" strike="noStrike" kern="0" cap="none" spc="0" baseline="0">
              <a:solidFill>
                <a:srgbClr val="000000"/>
              </a:solidFill>
              <a:uFillTx/>
              <a:latin typeface="標楷體"/>
              <a:ea typeface="標楷體"/>
            </a:rPr>
            <a:t>單位：車位</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10</xdr:col>
      <xdr:colOff>661035</xdr:colOff>
      <xdr:row>3</xdr:row>
      <xdr:rowOff>13335</xdr:rowOff>
    </xdr:from>
    <xdr:ext cx="873550" cy="226325"/>
    <xdr:sp macro="" textlink="">
      <xdr:nvSpPr>
        <xdr:cNvPr id="2" name="Text Box 1">
          <a:extLst>
            <a:ext uri="{FF2B5EF4-FFF2-40B4-BE49-F238E27FC236}">
              <a16:creationId xmlns:a16="http://schemas.microsoft.com/office/drawing/2014/main" id="{7FE443B7-7A13-4DDC-9947-5841D474F25C}"/>
            </a:ext>
          </a:extLst>
        </xdr:cNvPr>
        <xdr:cNvSpPr txBox="1">
          <a:spLocks noChangeArrowheads="1"/>
        </xdr:cNvSpPr>
      </xdr:nvSpPr>
      <xdr:spPr bwMode="auto">
        <a:xfrm>
          <a:off x="8288655" y="1331595"/>
          <a:ext cx="873550" cy="226325"/>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11</xdr:col>
      <xdr:colOff>73025</xdr:colOff>
      <xdr:row>3</xdr:row>
      <xdr:rowOff>28575</xdr:rowOff>
    </xdr:from>
    <xdr:ext cx="634020" cy="218521"/>
    <xdr:sp macro="" textlink="">
      <xdr:nvSpPr>
        <xdr:cNvPr id="2" name="Text Box 1">
          <a:extLst>
            <a:ext uri="{FF2B5EF4-FFF2-40B4-BE49-F238E27FC236}">
              <a16:creationId xmlns:a16="http://schemas.microsoft.com/office/drawing/2014/main" id="{513F7F87-44CE-4390-9C12-BA89D44D3BBC}"/>
            </a:ext>
          </a:extLst>
        </xdr:cNvPr>
        <xdr:cNvSpPr txBox="1">
          <a:spLocks noChangeArrowheads="1"/>
        </xdr:cNvSpPr>
      </xdr:nvSpPr>
      <xdr:spPr bwMode="auto">
        <a:xfrm>
          <a:off x="8912225" y="1346835"/>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7</xdr:col>
      <xdr:colOff>922020</xdr:colOff>
      <xdr:row>3</xdr:row>
      <xdr:rowOff>89535</xdr:rowOff>
    </xdr:from>
    <xdr:ext cx="818726" cy="234132"/>
    <xdr:sp macro="" textlink="">
      <xdr:nvSpPr>
        <xdr:cNvPr id="2" name="Text Box 1">
          <a:extLst>
            <a:ext uri="{FF2B5EF4-FFF2-40B4-BE49-F238E27FC236}">
              <a16:creationId xmlns:a16="http://schemas.microsoft.com/office/drawing/2014/main" id="{00000000-0008-0000-3C00-000002000000}"/>
            </a:ext>
          </a:extLst>
        </xdr:cNvPr>
        <xdr:cNvSpPr txBox="1"/>
      </xdr:nvSpPr>
      <xdr:spPr>
        <a:xfrm>
          <a:off x="6545580" y="1278255"/>
          <a:ext cx="818726" cy="234132"/>
        </a:xfrm>
        <a:prstGeom prst="rect">
          <a:avLst/>
        </a:prstGeom>
        <a:noFill/>
        <a:ln cap="flat">
          <a:noFill/>
        </a:ln>
      </xdr:spPr>
      <xdr:txBody>
        <a:bodyPr vert="horz" wrap="none" lIns="18288" tIns="18288" rIns="0" bIns="0" anchor="t" anchorCtr="0" compatLnSpc="0">
          <a:sp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zh-TW" sz="1200" b="0" i="0" u="none" strike="noStrike" kern="0" cap="none" spc="0" baseline="0">
              <a:solidFill>
                <a:srgbClr val="000000"/>
              </a:solidFill>
              <a:uFillTx/>
              <a:latin typeface="標楷體"/>
              <a:ea typeface="標楷體"/>
            </a:rPr>
            <a:t>單位：車位</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7</xdr:col>
      <xdr:colOff>922020</xdr:colOff>
      <xdr:row>3</xdr:row>
      <xdr:rowOff>89535</xdr:rowOff>
    </xdr:from>
    <xdr:ext cx="818726" cy="234132"/>
    <xdr:sp macro="" textlink="">
      <xdr:nvSpPr>
        <xdr:cNvPr id="2" name="Text Box 1">
          <a:extLst>
            <a:ext uri="{FF2B5EF4-FFF2-40B4-BE49-F238E27FC236}">
              <a16:creationId xmlns:a16="http://schemas.microsoft.com/office/drawing/2014/main" id="{00000000-0008-0000-3D00-000002000000}"/>
            </a:ext>
          </a:extLst>
        </xdr:cNvPr>
        <xdr:cNvSpPr txBox="1"/>
      </xdr:nvSpPr>
      <xdr:spPr>
        <a:xfrm>
          <a:off x="6621780" y="1278255"/>
          <a:ext cx="818726" cy="234132"/>
        </a:xfrm>
        <a:prstGeom prst="rect">
          <a:avLst/>
        </a:prstGeom>
        <a:noFill/>
        <a:ln cap="flat">
          <a:noFill/>
        </a:ln>
      </xdr:spPr>
      <xdr:txBody>
        <a:bodyPr vert="horz" wrap="none" lIns="18288" tIns="18288" rIns="0" bIns="0" anchor="t" anchorCtr="0" compatLnSpc="0">
          <a:sp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zh-TW" sz="1200" b="0" i="0" u="none" strike="noStrike" kern="0" cap="none" spc="0" baseline="0">
              <a:solidFill>
                <a:srgbClr val="000000"/>
              </a:solidFill>
              <a:uFillTx/>
              <a:latin typeface="標楷體"/>
              <a:ea typeface="標楷體"/>
            </a:rPr>
            <a:t>單位：車位</a:t>
          </a: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00EAA50B-E34C-488D-8488-06EABBD8DDA8}"/>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073AE741-72AF-4B30-B896-372E098C65D4}"/>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DA2B225E-9716-4C66-9BC7-41F37A29A365}"/>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E230EA6F-C7EA-4916-88C9-ACC4D08178BA}"/>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480060</xdr:colOff>
      <xdr:row>3</xdr:row>
      <xdr:rowOff>63500</xdr:rowOff>
    </xdr:from>
    <xdr:ext cx="971142" cy="218521"/>
    <xdr:sp macro="" textlink="">
      <xdr:nvSpPr>
        <xdr:cNvPr id="6" name="Text Box 1">
          <a:extLst>
            <a:ext uri="{FF2B5EF4-FFF2-40B4-BE49-F238E27FC236}">
              <a16:creationId xmlns:a16="http://schemas.microsoft.com/office/drawing/2014/main" id="{B9608B10-3B0E-4E2C-A388-3781E7C242F8}"/>
            </a:ext>
          </a:extLst>
        </xdr:cNvPr>
        <xdr:cNvSpPr txBox="1">
          <a:spLocks noChangeArrowheads="1"/>
        </xdr:cNvSpPr>
      </xdr:nvSpPr>
      <xdr:spPr bwMode="auto">
        <a:xfrm>
          <a:off x="8503920" y="1412240"/>
          <a:ext cx="971142"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C53BBAD3-B1EE-4DDC-8B77-6BB62A9D0F74}"/>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CCA3214C-A567-4300-B8E2-F8ED8CF1E409}"/>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E5BA5F37-DA40-4949-80E1-A0018E1A94C5}"/>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F52EEBC7-3DA0-4169-AB29-322963D0FD56}"/>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558165</xdr:colOff>
      <xdr:row>3</xdr:row>
      <xdr:rowOff>47625</xdr:rowOff>
    </xdr:from>
    <xdr:ext cx="666534" cy="218521"/>
    <xdr:sp macro="" textlink="">
      <xdr:nvSpPr>
        <xdr:cNvPr id="6" name="Text Box 1">
          <a:extLst>
            <a:ext uri="{FF2B5EF4-FFF2-40B4-BE49-F238E27FC236}">
              <a16:creationId xmlns:a16="http://schemas.microsoft.com/office/drawing/2014/main" id="{E2B4E2EB-2E58-410A-A049-9EEB710DE7D6}"/>
            </a:ext>
          </a:extLst>
        </xdr:cNvPr>
        <xdr:cNvSpPr txBox="1">
          <a:spLocks noChangeArrowheads="1"/>
        </xdr:cNvSpPr>
      </xdr:nvSpPr>
      <xdr:spPr bwMode="auto">
        <a:xfrm>
          <a:off x="9039225" y="1442085"/>
          <a:ext cx="666534"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twoCellAnchor>
    <xdr:from>
      <xdr:col>8</xdr:col>
      <xdr:colOff>0</xdr:colOff>
      <xdr:row>6</xdr:row>
      <xdr:rowOff>0</xdr:rowOff>
    </xdr:from>
    <xdr:to>
      <xdr:col>8</xdr:col>
      <xdr:colOff>0</xdr:colOff>
      <xdr:row>6</xdr:row>
      <xdr:rowOff>0</xdr:rowOff>
    </xdr:to>
    <xdr:sp macro="" textlink="">
      <xdr:nvSpPr>
        <xdr:cNvPr id="7" name="Text Box 1">
          <a:extLst>
            <a:ext uri="{FF2B5EF4-FFF2-40B4-BE49-F238E27FC236}">
              <a16:creationId xmlns:a16="http://schemas.microsoft.com/office/drawing/2014/main" id="{232289FC-6281-4FA0-8665-35A499584987}"/>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8" name="Text Box 2">
          <a:extLst>
            <a:ext uri="{FF2B5EF4-FFF2-40B4-BE49-F238E27FC236}">
              <a16:creationId xmlns:a16="http://schemas.microsoft.com/office/drawing/2014/main" id="{B0B14D38-AE81-4A14-9AEA-A9666906796C}"/>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9" name="Text Box 3">
          <a:extLst>
            <a:ext uri="{FF2B5EF4-FFF2-40B4-BE49-F238E27FC236}">
              <a16:creationId xmlns:a16="http://schemas.microsoft.com/office/drawing/2014/main" id="{637D6E9C-8CF5-4E85-92D3-F718224E11E8}"/>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10" name="Text Box 4">
          <a:extLst>
            <a:ext uri="{FF2B5EF4-FFF2-40B4-BE49-F238E27FC236}">
              <a16:creationId xmlns:a16="http://schemas.microsoft.com/office/drawing/2014/main" id="{53E67AF4-742C-4178-B7FA-26318EF4086D}"/>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680831</xdr:colOff>
      <xdr:row>3</xdr:row>
      <xdr:rowOff>63500</xdr:rowOff>
    </xdr:from>
    <xdr:ext cx="696345" cy="218521"/>
    <xdr:sp macro="" textlink="">
      <xdr:nvSpPr>
        <xdr:cNvPr id="11" name="Text Box 1">
          <a:extLst>
            <a:ext uri="{FF2B5EF4-FFF2-40B4-BE49-F238E27FC236}">
              <a16:creationId xmlns:a16="http://schemas.microsoft.com/office/drawing/2014/main" id="{54F6E1BC-97EF-4B95-8161-45D4DDFBB88D}"/>
            </a:ext>
          </a:extLst>
        </xdr:cNvPr>
        <xdr:cNvSpPr txBox="1">
          <a:spLocks noChangeArrowheads="1"/>
        </xdr:cNvSpPr>
      </xdr:nvSpPr>
      <xdr:spPr bwMode="auto">
        <a:xfrm>
          <a:off x="8849471" y="1412240"/>
          <a:ext cx="696345"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個</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7</xdr:col>
      <xdr:colOff>1371600</xdr:colOff>
      <xdr:row>3</xdr:row>
      <xdr:rowOff>129540</xdr:rowOff>
    </xdr:from>
    <xdr:ext cx="971126" cy="218521"/>
    <xdr:sp macro="" textlink="">
      <xdr:nvSpPr>
        <xdr:cNvPr id="2" name="Text Box 1">
          <a:extLst>
            <a:ext uri="{FF2B5EF4-FFF2-40B4-BE49-F238E27FC236}">
              <a16:creationId xmlns:a16="http://schemas.microsoft.com/office/drawing/2014/main" id="{00000000-0008-0000-3E00-000002000000}"/>
            </a:ext>
          </a:extLst>
        </xdr:cNvPr>
        <xdr:cNvSpPr txBox="1"/>
      </xdr:nvSpPr>
      <xdr:spPr>
        <a:xfrm>
          <a:off x="6156960" y="1318260"/>
          <a:ext cx="971126" cy="218521"/>
        </a:xfrm>
        <a:prstGeom prst="rect">
          <a:avLst/>
        </a:prstGeom>
        <a:noFill/>
        <a:ln cap="flat">
          <a:noFill/>
        </a:ln>
      </xdr:spPr>
      <xdr:txBody>
        <a:bodyPr vert="horz" wrap="square" lIns="18288" tIns="18288" rIns="0" bIns="0" anchor="t" anchorCtr="0" compatLnSpc="0">
          <a:sp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zh-TW" sz="1200" b="0" i="0" u="none" strike="noStrike" kern="0" cap="none" spc="0" baseline="0">
              <a:solidFill>
                <a:srgbClr val="000000"/>
              </a:solidFill>
              <a:uFillTx/>
              <a:latin typeface="標楷體"/>
              <a:ea typeface="標楷體"/>
            </a:rPr>
            <a:t>單位：車位</a:t>
          </a:r>
        </a:p>
      </xdr:txBody>
    </xdr:sp>
    <xdr:clientData/>
  </xdr:oneCellAnchor>
  <xdr:twoCellAnchor>
    <xdr:from>
      <xdr:col>4</xdr:col>
      <xdr:colOff>0</xdr:colOff>
      <xdr:row>7</xdr:row>
      <xdr:rowOff>0</xdr:rowOff>
    </xdr:from>
    <xdr:to>
      <xdr:col>4</xdr:col>
      <xdr:colOff>0</xdr:colOff>
      <xdr:row>7</xdr:row>
      <xdr:rowOff>0</xdr:rowOff>
    </xdr:to>
    <xdr:sp macro="" textlink="">
      <xdr:nvSpPr>
        <xdr:cNvPr id="3" name="Text Box 1">
          <a:extLst>
            <a:ext uri="{FF2B5EF4-FFF2-40B4-BE49-F238E27FC236}">
              <a16:creationId xmlns:a16="http://schemas.microsoft.com/office/drawing/2014/main" id="{00000000-0008-0000-3E00-000003000000}"/>
            </a:ext>
          </a:extLst>
        </xdr:cNvPr>
        <xdr:cNvSpPr txBox="1">
          <a:spLocks noChangeArrowheads="1"/>
        </xdr:cNvSpPr>
      </xdr:nvSpPr>
      <xdr:spPr bwMode="auto">
        <a:xfrm>
          <a:off x="5128260" y="38862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7</xdr:row>
      <xdr:rowOff>0</xdr:rowOff>
    </xdr:from>
    <xdr:to>
      <xdr:col>4</xdr:col>
      <xdr:colOff>0</xdr:colOff>
      <xdr:row>7</xdr:row>
      <xdr:rowOff>0</xdr:rowOff>
    </xdr:to>
    <xdr:sp macro="" textlink="">
      <xdr:nvSpPr>
        <xdr:cNvPr id="4" name="Text Box 2">
          <a:extLst>
            <a:ext uri="{FF2B5EF4-FFF2-40B4-BE49-F238E27FC236}">
              <a16:creationId xmlns:a16="http://schemas.microsoft.com/office/drawing/2014/main" id="{00000000-0008-0000-3E00-000004000000}"/>
            </a:ext>
          </a:extLst>
        </xdr:cNvPr>
        <xdr:cNvSpPr txBox="1">
          <a:spLocks noChangeArrowheads="1"/>
        </xdr:cNvSpPr>
      </xdr:nvSpPr>
      <xdr:spPr bwMode="auto">
        <a:xfrm>
          <a:off x="5128260" y="38862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7</xdr:row>
      <xdr:rowOff>0</xdr:rowOff>
    </xdr:from>
    <xdr:to>
      <xdr:col>4</xdr:col>
      <xdr:colOff>0</xdr:colOff>
      <xdr:row>7</xdr:row>
      <xdr:rowOff>0</xdr:rowOff>
    </xdr:to>
    <xdr:sp macro="" textlink="">
      <xdr:nvSpPr>
        <xdr:cNvPr id="5" name="Text Box 50">
          <a:extLst>
            <a:ext uri="{FF2B5EF4-FFF2-40B4-BE49-F238E27FC236}">
              <a16:creationId xmlns:a16="http://schemas.microsoft.com/office/drawing/2014/main" id="{00000000-0008-0000-3E00-000005000000}"/>
            </a:ext>
          </a:extLst>
        </xdr:cNvPr>
        <xdr:cNvSpPr txBox="1">
          <a:spLocks noChangeArrowheads="1"/>
        </xdr:cNvSpPr>
      </xdr:nvSpPr>
      <xdr:spPr bwMode="auto">
        <a:xfrm>
          <a:off x="5128260" y="38862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7</xdr:row>
      <xdr:rowOff>0</xdr:rowOff>
    </xdr:from>
    <xdr:to>
      <xdr:col>4</xdr:col>
      <xdr:colOff>0</xdr:colOff>
      <xdr:row>7</xdr:row>
      <xdr:rowOff>0</xdr:rowOff>
    </xdr:to>
    <xdr:sp macro="" textlink="">
      <xdr:nvSpPr>
        <xdr:cNvPr id="6" name="Text Box 51">
          <a:extLst>
            <a:ext uri="{FF2B5EF4-FFF2-40B4-BE49-F238E27FC236}">
              <a16:creationId xmlns:a16="http://schemas.microsoft.com/office/drawing/2014/main" id="{00000000-0008-0000-3E00-000006000000}"/>
            </a:ext>
          </a:extLst>
        </xdr:cNvPr>
        <xdr:cNvSpPr txBox="1">
          <a:spLocks noChangeArrowheads="1"/>
        </xdr:cNvSpPr>
      </xdr:nvSpPr>
      <xdr:spPr bwMode="auto">
        <a:xfrm>
          <a:off x="5128260" y="38862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7</xdr:row>
      <xdr:rowOff>0</xdr:rowOff>
    </xdr:from>
    <xdr:to>
      <xdr:col>4</xdr:col>
      <xdr:colOff>0</xdr:colOff>
      <xdr:row>7</xdr:row>
      <xdr:rowOff>0</xdr:rowOff>
    </xdr:to>
    <xdr:sp macro="" textlink="">
      <xdr:nvSpPr>
        <xdr:cNvPr id="7" name="Text Box 70">
          <a:extLst>
            <a:ext uri="{FF2B5EF4-FFF2-40B4-BE49-F238E27FC236}">
              <a16:creationId xmlns:a16="http://schemas.microsoft.com/office/drawing/2014/main" id="{00000000-0008-0000-3E00-000007000000}"/>
            </a:ext>
          </a:extLst>
        </xdr:cNvPr>
        <xdr:cNvSpPr txBox="1">
          <a:spLocks noChangeArrowheads="1"/>
        </xdr:cNvSpPr>
      </xdr:nvSpPr>
      <xdr:spPr bwMode="auto">
        <a:xfrm>
          <a:off x="5128260" y="38862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7</xdr:row>
      <xdr:rowOff>0</xdr:rowOff>
    </xdr:from>
    <xdr:to>
      <xdr:col>4</xdr:col>
      <xdr:colOff>0</xdr:colOff>
      <xdr:row>7</xdr:row>
      <xdr:rowOff>0</xdr:rowOff>
    </xdr:to>
    <xdr:sp macro="" textlink="">
      <xdr:nvSpPr>
        <xdr:cNvPr id="8" name="Text Box 71">
          <a:extLst>
            <a:ext uri="{FF2B5EF4-FFF2-40B4-BE49-F238E27FC236}">
              <a16:creationId xmlns:a16="http://schemas.microsoft.com/office/drawing/2014/main" id="{00000000-0008-0000-3E00-000008000000}"/>
            </a:ext>
          </a:extLst>
        </xdr:cNvPr>
        <xdr:cNvSpPr txBox="1">
          <a:spLocks noChangeArrowheads="1"/>
        </xdr:cNvSpPr>
      </xdr:nvSpPr>
      <xdr:spPr bwMode="auto">
        <a:xfrm>
          <a:off x="5128260" y="38862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7</xdr:row>
      <xdr:rowOff>0</xdr:rowOff>
    </xdr:from>
    <xdr:to>
      <xdr:col>4</xdr:col>
      <xdr:colOff>0</xdr:colOff>
      <xdr:row>7</xdr:row>
      <xdr:rowOff>0</xdr:rowOff>
    </xdr:to>
    <xdr:sp macro="" textlink="">
      <xdr:nvSpPr>
        <xdr:cNvPr id="9" name="Text Box 72">
          <a:extLst>
            <a:ext uri="{FF2B5EF4-FFF2-40B4-BE49-F238E27FC236}">
              <a16:creationId xmlns:a16="http://schemas.microsoft.com/office/drawing/2014/main" id="{00000000-0008-0000-3E00-000009000000}"/>
            </a:ext>
          </a:extLst>
        </xdr:cNvPr>
        <xdr:cNvSpPr txBox="1">
          <a:spLocks noChangeArrowheads="1"/>
        </xdr:cNvSpPr>
      </xdr:nvSpPr>
      <xdr:spPr bwMode="auto">
        <a:xfrm>
          <a:off x="5128260" y="38862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7</xdr:row>
      <xdr:rowOff>0</xdr:rowOff>
    </xdr:from>
    <xdr:to>
      <xdr:col>4</xdr:col>
      <xdr:colOff>0</xdr:colOff>
      <xdr:row>7</xdr:row>
      <xdr:rowOff>0</xdr:rowOff>
    </xdr:to>
    <xdr:sp macro="" textlink="">
      <xdr:nvSpPr>
        <xdr:cNvPr id="10" name="Text Box 73">
          <a:extLst>
            <a:ext uri="{FF2B5EF4-FFF2-40B4-BE49-F238E27FC236}">
              <a16:creationId xmlns:a16="http://schemas.microsoft.com/office/drawing/2014/main" id="{00000000-0008-0000-3E00-00000A000000}"/>
            </a:ext>
          </a:extLst>
        </xdr:cNvPr>
        <xdr:cNvSpPr txBox="1">
          <a:spLocks noChangeArrowheads="1"/>
        </xdr:cNvSpPr>
      </xdr:nvSpPr>
      <xdr:spPr bwMode="auto">
        <a:xfrm>
          <a:off x="5128260" y="38862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7</xdr:col>
      <xdr:colOff>1371600</xdr:colOff>
      <xdr:row>3</xdr:row>
      <xdr:rowOff>129540</xdr:rowOff>
    </xdr:from>
    <xdr:ext cx="971126" cy="218521"/>
    <xdr:sp macro="" textlink="">
      <xdr:nvSpPr>
        <xdr:cNvPr id="2" name="Text Box 1">
          <a:extLst>
            <a:ext uri="{FF2B5EF4-FFF2-40B4-BE49-F238E27FC236}">
              <a16:creationId xmlns:a16="http://schemas.microsoft.com/office/drawing/2014/main" id="{00000000-0008-0000-3F00-000002000000}"/>
            </a:ext>
          </a:extLst>
        </xdr:cNvPr>
        <xdr:cNvSpPr txBox="1"/>
      </xdr:nvSpPr>
      <xdr:spPr>
        <a:xfrm>
          <a:off x="6156960" y="1318260"/>
          <a:ext cx="971126" cy="218521"/>
        </a:xfrm>
        <a:prstGeom prst="rect">
          <a:avLst/>
        </a:prstGeom>
        <a:noFill/>
        <a:ln cap="flat">
          <a:noFill/>
        </a:ln>
      </xdr:spPr>
      <xdr:txBody>
        <a:bodyPr vert="horz" wrap="square" lIns="18288" tIns="18288" rIns="0" bIns="0" anchor="t" anchorCtr="0" compatLnSpc="0">
          <a:sp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zh-TW" sz="1200" b="0" i="0" u="none" strike="noStrike" kern="0" cap="none" spc="0" baseline="0">
              <a:solidFill>
                <a:srgbClr val="000000"/>
              </a:solidFill>
              <a:uFillTx/>
              <a:latin typeface="標楷體"/>
              <a:ea typeface="標楷體"/>
            </a:rPr>
            <a:t>單位：車位</a:t>
          </a:r>
        </a:p>
      </xdr:txBody>
    </xdr:sp>
    <xdr:clientData/>
  </xdr:oneCellAnchor>
  <xdr:twoCellAnchor>
    <xdr:from>
      <xdr:col>4</xdr:col>
      <xdr:colOff>0</xdr:colOff>
      <xdr:row>7</xdr:row>
      <xdr:rowOff>0</xdr:rowOff>
    </xdr:from>
    <xdr:to>
      <xdr:col>4</xdr:col>
      <xdr:colOff>0</xdr:colOff>
      <xdr:row>7</xdr:row>
      <xdr:rowOff>0</xdr:rowOff>
    </xdr:to>
    <xdr:sp macro="" textlink="">
      <xdr:nvSpPr>
        <xdr:cNvPr id="3" name="Text Box 1">
          <a:extLst>
            <a:ext uri="{FF2B5EF4-FFF2-40B4-BE49-F238E27FC236}">
              <a16:creationId xmlns:a16="http://schemas.microsoft.com/office/drawing/2014/main" id="{00000000-0008-0000-3F00-000003000000}"/>
            </a:ext>
          </a:extLst>
        </xdr:cNvPr>
        <xdr:cNvSpPr txBox="1">
          <a:spLocks noChangeArrowheads="1"/>
        </xdr:cNvSpPr>
      </xdr:nvSpPr>
      <xdr:spPr bwMode="auto">
        <a:xfrm>
          <a:off x="2628900" y="30784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7</xdr:row>
      <xdr:rowOff>0</xdr:rowOff>
    </xdr:from>
    <xdr:to>
      <xdr:col>4</xdr:col>
      <xdr:colOff>0</xdr:colOff>
      <xdr:row>7</xdr:row>
      <xdr:rowOff>0</xdr:rowOff>
    </xdr:to>
    <xdr:sp macro="" textlink="">
      <xdr:nvSpPr>
        <xdr:cNvPr id="4" name="Text Box 2">
          <a:extLst>
            <a:ext uri="{FF2B5EF4-FFF2-40B4-BE49-F238E27FC236}">
              <a16:creationId xmlns:a16="http://schemas.microsoft.com/office/drawing/2014/main" id="{00000000-0008-0000-3F00-000004000000}"/>
            </a:ext>
          </a:extLst>
        </xdr:cNvPr>
        <xdr:cNvSpPr txBox="1">
          <a:spLocks noChangeArrowheads="1"/>
        </xdr:cNvSpPr>
      </xdr:nvSpPr>
      <xdr:spPr bwMode="auto">
        <a:xfrm>
          <a:off x="2628900" y="30784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7</xdr:row>
      <xdr:rowOff>0</xdr:rowOff>
    </xdr:from>
    <xdr:to>
      <xdr:col>4</xdr:col>
      <xdr:colOff>0</xdr:colOff>
      <xdr:row>7</xdr:row>
      <xdr:rowOff>0</xdr:rowOff>
    </xdr:to>
    <xdr:sp macro="" textlink="">
      <xdr:nvSpPr>
        <xdr:cNvPr id="5" name="Text Box 50">
          <a:extLst>
            <a:ext uri="{FF2B5EF4-FFF2-40B4-BE49-F238E27FC236}">
              <a16:creationId xmlns:a16="http://schemas.microsoft.com/office/drawing/2014/main" id="{00000000-0008-0000-3F00-000005000000}"/>
            </a:ext>
          </a:extLst>
        </xdr:cNvPr>
        <xdr:cNvSpPr txBox="1">
          <a:spLocks noChangeArrowheads="1"/>
        </xdr:cNvSpPr>
      </xdr:nvSpPr>
      <xdr:spPr bwMode="auto">
        <a:xfrm>
          <a:off x="2628900" y="30784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7</xdr:row>
      <xdr:rowOff>0</xdr:rowOff>
    </xdr:from>
    <xdr:to>
      <xdr:col>4</xdr:col>
      <xdr:colOff>0</xdr:colOff>
      <xdr:row>7</xdr:row>
      <xdr:rowOff>0</xdr:rowOff>
    </xdr:to>
    <xdr:sp macro="" textlink="">
      <xdr:nvSpPr>
        <xdr:cNvPr id="6" name="Text Box 51">
          <a:extLst>
            <a:ext uri="{FF2B5EF4-FFF2-40B4-BE49-F238E27FC236}">
              <a16:creationId xmlns:a16="http://schemas.microsoft.com/office/drawing/2014/main" id="{00000000-0008-0000-3F00-000006000000}"/>
            </a:ext>
          </a:extLst>
        </xdr:cNvPr>
        <xdr:cNvSpPr txBox="1">
          <a:spLocks noChangeArrowheads="1"/>
        </xdr:cNvSpPr>
      </xdr:nvSpPr>
      <xdr:spPr bwMode="auto">
        <a:xfrm>
          <a:off x="2628900" y="30784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7</xdr:row>
      <xdr:rowOff>0</xdr:rowOff>
    </xdr:from>
    <xdr:to>
      <xdr:col>4</xdr:col>
      <xdr:colOff>0</xdr:colOff>
      <xdr:row>7</xdr:row>
      <xdr:rowOff>0</xdr:rowOff>
    </xdr:to>
    <xdr:sp macro="" textlink="">
      <xdr:nvSpPr>
        <xdr:cNvPr id="7" name="Text Box 70">
          <a:extLst>
            <a:ext uri="{FF2B5EF4-FFF2-40B4-BE49-F238E27FC236}">
              <a16:creationId xmlns:a16="http://schemas.microsoft.com/office/drawing/2014/main" id="{00000000-0008-0000-3F00-000007000000}"/>
            </a:ext>
          </a:extLst>
        </xdr:cNvPr>
        <xdr:cNvSpPr txBox="1">
          <a:spLocks noChangeArrowheads="1"/>
        </xdr:cNvSpPr>
      </xdr:nvSpPr>
      <xdr:spPr bwMode="auto">
        <a:xfrm>
          <a:off x="2628900" y="30784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7</xdr:row>
      <xdr:rowOff>0</xdr:rowOff>
    </xdr:from>
    <xdr:to>
      <xdr:col>4</xdr:col>
      <xdr:colOff>0</xdr:colOff>
      <xdr:row>7</xdr:row>
      <xdr:rowOff>0</xdr:rowOff>
    </xdr:to>
    <xdr:sp macro="" textlink="">
      <xdr:nvSpPr>
        <xdr:cNvPr id="8" name="Text Box 71">
          <a:extLst>
            <a:ext uri="{FF2B5EF4-FFF2-40B4-BE49-F238E27FC236}">
              <a16:creationId xmlns:a16="http://schemas.microsoft.com/office/drawing/2014/main" id="{00000000-0008-0000-3F00-000008000000}"/>
            </a:ext>
          </a:extLst>
        </xdr:cNvPr>
        <xdr:cNvSpPr txBox="1">
          <a:spLocks noChangeArrowheads="1"/>
        </xdr:cNvSpPr>
      </xdr:nvSpPr>
      <xdr:spPr bwMode="auto">
        <a:xfrm>
          <a:off x="2628900" y="30784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7</xdr:row>
      <xdr:rowOff>0</xdr:rowOff>
    </xdr:from>
    <xdr:to>
      <xdr:col>4</xdr:col>
      <xdr:colOff>0</xdr:colOff>
      <xdr:row>7</xdr:row>
      <xdr:rowOff>0</xdr:rowOff>
    </xdr:to>
    <xdr:sp macro="" textlink="">
      <xdr:nvSpPr>
        <xdr:cNvPr id="9" name="Text Box 72">
          <a:extLst>
            <a:ext uri="{FF2B5EF4-FFF2-40B4-BE49-F238E27FC236}">
              <a16:creationId xmlns:a16="http://schemas.microsoft.com/office/drawing/2014/main" id="{00000000-0008-0000-3F00-000009000000}"/>
            </a:ext>
          </a:extLst>
        </xdr:cNvPr>
        <xdr:cNvSpPr txBox="1">
          <a:spLocks noChangeArrowheads="1"/>
        </xdr:cNvSpPr>
      </xdr:nvSpPr>
      <xdr:spPr bwMode="auto">
        <a:xfrm>
          <a:off x="2628900" y="30784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7</xdr:row>
      <xdr:rowOff>0</xdr:rowOff>
    </xdr:from>
    <xdr:to>
      <xdr:col>4</xdr:col>
      <xdr:colOff>0</xdr:colOff>
      <xdr:row>7</xdr:row>
      <xdr:rowOff>0</xdr:rowOff>
    </xdr:to>
    <xdr:sp macro="" textlink="">
      <xdr:nvSpPr>
        <xdr:cNvPr id="10" name="Text Box 73">
          <a:extLst>
            <a:ext uri="{FF2B5EF4-FFF2-40B4-BE49-F238E27FC236}">
              <a16:creationId xmlns:a16="http://schemas.microsoft.com/office/drawing/2014/main" id="{00000000-0008-0000-3F00-00000A000000}"/>
            </a:ext>
          </a:extLst>
        </xdr:cNvPr>
        <xdr:cNvSpPr txBox="1">
          <a:spLocks noChangeArrowheads="1"/>
        </xdr:cNvSpPr>
      </xdr:nvSpPr>
      <xdr:spPr bwMode="auto">
        <a:xfrm>
          <a:off x="2628900" y="30784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73D1F029-7B7E-418F-97C2-A84BEA0B512C}"/>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6F298106-58AA-4509-9732-3C449B488994}"/>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08A887F6-FA10-4A7C-BBE9-A510E557E887}"/>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7E934B21-7778-4040-ADB4-B3F4B198C83A}"/>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335280</xdr:colOff>
      <xdr:row>2</xdr:row>
      <xdr:rowOff>299720</xdr:rowOff>
    </xdr:from>
    <xdr:ext cx="971142" cy="218521"/>
    <xdr:sp macro="" textlink="">
      <xdr:nvSpPr>
        <xdr:cNvPr id="6" name="Text Box 1">
          <a:extLst>
            <a:ext uri="{FF2B5EF4-FFF2-40B4-BE49-F238E27FC236}">
              <a16:creationId xmlns:a16="http://schemas.microsoft.com/office/drawing/2014/main" id="{6C442E58-584D-453B-8219-B7AA6CDF618A}"/>
            </a:ext>
          </a:extLst>
        </xdr:cNvPr>
        <xdr:cNvSpPr txBox="1">
          <a:spLocks noChangeArrowheads="1"/>
        </xdr:cNvSpPr>
      </xdr:nvSpPr>
      <xdr:spPr bwMode="auto">
        <a:xfrm>
          <a:off x="8176260" y="817880"/>
          <a:ext cx="971142"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twoCellAnchor>
    <xdr:from>
      <xdr:col>8</xdr:col>
      <xdr:colOff>0</xdr:colOff>
      <xdr:row>6</xdr:row>
      <xdr:rowOff>0</xdr:rowOff>
    </xdr:from>
    <xdr:to>
      <xdr:col>8</xdr:col>
      <xdr:colOff>0</xdr:colOff>
      <xdr:row>6</xdr:row>
      <xdr:rowOff>0</xdr:rowOff>
    </xdr:to>
    <xdr:sp macro="" textlink="">
      <xdr:nvSpPr>
        <xdr:cNvPr id="7" name="Text Box 1">
          <a:extLst>
            <a:ext uri="{FF2B5EF4-FFF2-40B4-BE49-F238E27FC236}">
              <a16:creationId xmlns:a16="http://schemas.microsoft.com/office/drawing/2014/main" id="{0B8BC0D3-713B-47A8-B414-276FC896D944}"/>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8" name="Text Box 2">
          <a:extLst>
            <a:ext uri="{FF2B5EF4-FFF2-40B4-BE49-F238E27FC236}">
              <a16:creationId xmlns:a16="http://schemas.microsoft.com/office/drawing/2014/main" id="{4378C2F9-E17D-4397-BC58-C69F515E3ABE}"/>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9" name="Text Box 3">
          <a:extLst>
            <a:ext uri="{FF2B5EF4-FFF2-40B4-BE49-F238E27FC236}">
              <a16:creationId xmlns:a16="http://schemas.microsoft.com/office/drawing/2014/main" id="{CE377E1A-E86D-4623-87FB-78005878B489}"/>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10" name="Text Box 4">
          <a:extLst>
            <a:ext uri="{FF2B5EF4-FFF2-40B4-BE49-F238E27FC236}">
              <a16:creationId xmlns:a16="http://schemas.microsoft.com/office/drawing/2014/main" id="{421F3CD0-C6C4-4E96-900A-7CB02A38B772}"/>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00501C43-5D6F-4DEF-A748-96141301D099}"/>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47E21EBE-C8EF-4573-A5AA-8ABA8130B31F}"/>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F5468F34-CD92-402F-BB4B-09E4B90D0513}"/>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433FFCA3-5DB2-42F2-9DE6-B36A8B2282FC}"/>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558165</xdr:colOff>
      <xdr:row>3</xdr:row>
      <xdr:rowOff>47625</xdr:rowOff>
    </xdr:from>
    <xdr:ext cx="666534" cy="218521"/>
    <xdr:sp macro="" textlink="">
      <xdr:nvSpPr>
        <xdr:cNvPr id="6" name="Text Box 1">
          <a:extLst>
            <a:ext uri="{FF2B5EF4-FFF2-40B4-BE49-F238E27FC236}">
              <a16:creationId xmlns:a16="http://schemas.microsoft.com/office/drawing/2014/main" id="{33F19717-BBE0-4226-92AC-2542C8D2A7DC}"/>
            </a:ext>
          </a:extLst>
        </xdr:cNvPr>
        <xdr:cNvSpPr txBox="1">
          <a:spLocks noChangeArrowheads="1"/>
        </xdr:cNvSpPr>
      </xdr:nvSpPr>
      <xdr:spPr bwMode="auto">
        <a:xfrm>
          <a:off x="9039225" y="1442085"/>
          <a:ext cx="666534"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3274;&#26481;&#32291;&#38364;&#23665;&#37806;&#29872;&#20445;&#20154;&#21729;&#27010;&#27841;-112(7-12&#26376;).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dministrator\Desktop\1139-07-01-3&#33274;&#26481;&#32291;&#38364;&#23665;&#37806;&#29872;&#20445;&#20154;&#21729;&#27010;&#27841;-&#22577;&#34920;&#26684;&#24335;(1120821&#20462;)%20-%20113&#24180;6&#26376;&#24213;.xls" TargetMode="External"/><Relationship Id="rId1" Type="http://schemas.openxmlformats.org/officeDocument/2006/relationships/externalLinkPath" Target="/Users/Administrator/Desktop/1139-07-01-3&#33274;&#26481;&#32291;&#38364;&#23665;&#37806;&#29872;&#20445;&#20154;&#21729;&#27010;&#27841;-&#22577;&#34920;&#26684;&#24335;(1120821&#20462;)%20-%20113&#24180;6&#26376;&#242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esktop/1139-08-02-3&#33274;&#26481;&#32291;&#38364;&#23665;&#37806;&#29872;&#22659;&#20445;&#35703;&#27770;&#31639;-&#22577;&#34920;&#26684;&#24335;(1120821&#204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一"/>
      <sheetName val="表二"/>
      <sheetName val="表三"/>
    </sheetNames>
    <sheetDataSet>
      <sheetData sheetId="0" refreshError="1"/>
      <sheetData sheetId="1" refreshError="1">
        <row r="9">
          <cell r="B9">
            <v>0</v>
          </cell>
        </row>
        <row r="10">
          <cell r="B10">
            <v>0</v>
          </cell>
        </row>
        <row r="11">
          <cell r="B11">
            <v>0</v>
          </cell>
        </row>
        <row r="12">
          <cell r="B12">
            <v>0</v>
          </cell>
        </row>
        <row r="13">
          <cell r="B13">
            <v>0</v>
          </cell>
        </row>
        <row r="14">
          <cell r="B14">
            <v>0</v>
          </cell>
        </row>
        <row r="15">
          <cell r="B15">
            <v>0</v>
          </cell>
        </row>
        <row r="16">
          <cell r="B16">
            <v>0</v>
          </cell>
        </row>
        <row r="18">
          <cell r="B18">
            <v>0</v>
          </cell>
        </row>
        <row r="19">
          <cell r="B19">
            <v>0</v>
          </cell>
        </row>
      </sheetData>
      <sheetData sheetId="2" refreshError="1">
        <row r="10">
          <cell r="B10">
            <v>0</v>
          </cell>
        </row>
        <row r="11">
          <cell r="B11">
            <v>0</v>
          </cell>
        </row>
        <row r="12">
          <cell r="B12">
            <v>1</v>
          </cell>
        </row>
        <row r="13">
          <cell r="B13">
            <v>0</v>
          </cell>
        </row>
        <row r="14">
          <cell r="B14">
            <v>0</v>
          </cell>
        </row>
        <row r="15">
          <cell r="B15">
            <v>0</v>
          </cell>
        </row>
        <row r="16">
          <cell r="B16">
            <v>11</v>
          </cell>
        </row>
        <row r="22">
          <cell r="B22">
            <v>0</v>
          </cell>
        </row>
        <row r="24">
          <cell r="B24">
            <v>11</v>
          </cell>
        </row>
        <row r="25">
          <cell r="B25">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一"/>
      <sheetName val="表二"/>
      <sheetName val="表三"/>
    </sheetNames>
    <sheetDataSet>
      <sheetData sheetId="0"/>
      <sheetData sheetId="1">
        <row r="9">
          <cell r="B9">
            <v>0</v>
          </cell>
        </row>
        <row r="10">
          <cell r="B10">
            <v>0</v>
          </cell>
        </row>
        <row r="11">
          <cell r="B11">
            <v>0</v>
          </cell>
        </row>
        <row r="12">
          <cell r="B12">
            <v>0</v>
          </cell>
        </row>
        <row r="13">
          <cell r="B13">
            <v>0</v>
          </cell>
        </row>
        <row r="14">
          <cell r="B14">
            <v>0</v>
          </cell>
        </row>
        <row r="15">
          <cell r="B15">
            <v>0</v>
          </cell>
        </row>
        <row r="16">
          <cell r="B16">
            <v>0</v>
          </cell>
        </row>
        <row r="18">
          <cell r="B18">
            <v>0</v>
          </cell>
        </row>
        <row r="19">
          <cell r="B19">
            <v>0</v>
          </cell>
        </row>
      </sheetData>
      <sheetData sheetId="2">
        <row r="10">
          <cell r="B10">
            <v>0</v>
          </cell>
        </row>
        <row r="11">
          <cell r="B11">
            <v>0</v>
          </cell>
        </row>
        <row r="12">
          <cell r="B12">
            <v>1</v>
          </cell>
        </row>
        <row r="13">
          <cell r="B13">
            <v>0</v>
          </cell>
        </row>
        <row r="14">
          <cell r="B14">
            <v>0</v>
          </cell>
        </row>
        <row r="15">
          <cell r="B15">
            <v>0</v>
          </cell>
        </row>
        <row r="16">
          <cell r="B16">
            <v>12</v>
          </cell>
        </row>
        <row r="22">
          <cell r="B22">
            <v>0</v>
          </cell>
        </row>
        <row r="24">
          <cell r="B24">
            <v>12</v>
          </cell>
        </row>
        <row r="25">
          <cell r="B25">
            <v>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單位決算總計"/>
      <sheetName val="二、經常門"/>
      <sheetName val="三、資本門"/>
      <sheetName val="四、附屬單位決算"/>
      <sheetName val="工作表1"/>
    </sheetNames>
    <sheetDataSet>
      <sheetData sheetId="0" refreshError="1"/>
      <sheetData sheetId="1">
        <row r="24">
          <cell r="D24">
            <v>13038</v>
          </cell>
          <cell r="E24">
            <v>9274</v>
          </cell>
          <cell r="J24">
            <v>1584</v>
          </cell>
        </row>
      </sheetData>
      <sheetData sheetId="2">
        <row r="24">
          <cell r="D24">
            <v>1886</v>
          </cell>
        </row>
      </sheetData>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0.xml"/></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82"/>
  <sheetViews>
    <sheetView tabSelected="1" workbookViewId="0">
      <selection activeCell="Q23" sqref="Q23:Q25"/>
    </sheetView>
  </sheetViews>
  <sheetFormatPr defaultColWidth="8" defaultRowHeight="16.95" customHeight="1"/>
  <cols>
    <col min="1" max="1" width="6.77734375" style="64" customWidth="1"/>
    <col min="2" max="2" width="13.88671875" style="2" customWidth="1"/>
    <col min="3" max="3" width="8.109375" style="2" customWidth="1"/>
    <col min="4" max="4" width="16.6640625" style="2" customWidth="1"/>
    <col min="5" max="5" width="16.109375" style="2" customWidth="1"/>
    <col min="6" max="6" width="19.33203125" style="2" customWidth="1"/>
    <col min="7" max="15" width="15.21875" style="2" customWidth="1"/>
    <col min="16" max="16" width="15.109375" style="2" customWidth="1"/>
    <col min="17" max="17" width="16.33203125" style="2" customWidth="1"/>
    <col min="18" max="256" width="8.77734375" style="2" customWidth="1"/>
    <col min="257" max="1022" width="8.77734375" customWidth="1"/>
    <col min="1023" max="1023" width="8" customWidth="1"/>
    <col min="1024" max="1025" width="9.109375" customWidth="1"/>
    <col min="1026" max="1026" width="8" customWidth="1"/>
  </cols>
  <sheetData>
    <row r="1" spans="1:18" ht="22.2" customHeight="1">
      <c r="A1" s="1337" t="s">
        <v>1515</v>
      </c>
      <c r="B1" s="1337"/>
      <c r="C1" s="1337"/>
      <c r="D1" s="1337"/>
      <c r="E1" s="1337"/>
      <c r="F1" s="1337"/>
      <c r="G1" s="1337"/>
      <c r="H1" s="1337"/>
      <c r="I1" s="1337"/>
      <c r="J1" s="1337"/>
      <c r="K1" s="1337"/>
      <c r="L1" s="1337"/>
      <c r="M1" s="1337"/>
      <c r="N1" s="1337"/>
      <c r="O1" s="1337"/>
      <c r="P1" s="1337"/>
      <c r="Q1" s="1337"/>
      <c r="R1" s="1"/>
    </row>
    <row r="2" spans="1:18" ht="19.8">
      <c r="A2" s="1338" t="s">
        <v>0</v>
      </c>
      <c r="B2" s="1338"/>
      <c r="C2" s="1338"/>
      <c r="D2" s="1338"/>
      <c r="E2" s="1338"/>
      <c r="F2" s="1338"/>
      <c r="G2" s="1338"/>
      <c r="H2" s="1338"/>
      <c r="I2" s="1338"/>
      <c r="J2" s="1338"/>
      <c r="K2" s="1338"/>
      <c r="L2" s="1338"/>
      <c r="M2" s="1338"/>
      <c r="N2" s="1338"/>
      <c r="O2" s="1338"/>
      <c r="P2" s="1338"/>
      <c r="Q2" s="1338"/>
      <c r="R2" s="1"/>
    </row>
    <row r="3" spans="1:18" ht="15" customHeight="1">
      <c r="A3" s="1336" t="s">
        <v>1</v>
      </c>
      <c r="B3" s="1336"/>
      <c r="C3" s="1339"/>
      <c r="D3" s="1339"/>
      <c r="E3" s="1339"/>
      <c r="F3" s="1"/>
      <c r="G3" s="1"/>
      <c r="H3" s="1"/>
      <c r="I3" s="1"/>
      <c r="J3" s="1"/>
      <c r="K3" s="1"/>
      <c r="L3" s="1"/>
      <c r="M3" s="1"/>
      <c r="N3" s="1"/>
      <c r="O3" s="1"/>
      <c r="P3" s="1"/>
      <c r="Q3" s="1"/>
      <c r="R3" s="1"/>
    </row>
    <row r="4" spans="1:18" ht="15" customHeight="1">
      <c r="A4" s="1336" t="s">
        <v>2</v>
      </c>
      <c r="B4" s="1336"/>
      <c r="C4" s="1336"/>
      <c r="D4" s="1336"/>
      <c r="E4" s="1336"/>
      <c r="F4" s="1"/>
      <c r="G4" s="1"/>
      <c r="H4" s="1"/>
      <c r="I4" s="1"/>
      <c r="J4" s="1"/>
      <c r="K4" s="1"/>
      <c r="L4" s="1"/>
      <c r="M4" s="1"/>
      <c r="N4" s="1"/>
      <c r="O4" s="1"/>
      <c r="P4" s="1"/>
      <c r="Q4" s="1"/>
      <c r="R4" s="1"/>
    </row>
    <row r="5" spans="1:18" ht="15" customHeight="1">
      <c r="A5" s="1336" t="s">
        <v>3</v>
      </c>
      <c r="B5" s="1336"/>
      <c r="C5" s="1336"/>
      <c r="D5" s="1336"/>
      <c r="E5" s="1336"/>
      <c r="F5" s="1"/>
      <c r="G5" s="1"/>
      <c r="H5" s="1"/>
      <c r="I5" s="1"/>
      <c r="J5" s="1"/>
      <c r="K5" s="1"/>
      <c r="L5" s="1"/>
      <c r="M5" s="1"/>
      <c r="N5" s="1"/>
      <c r="O5" s="1"/>
      <c r="P5" s="1"/>
      <c r="Q5" s="1"/>
      <c r="R5" s="1"/>
    </row>
    <row r="6" spans="1:18" ht="15" customHeight="1">
      <c r="A6" s="1336" t="s">
        <v>4</v>
      </c>
      <c r="B6" s="1336"/>
      <c r="C6" s="1336"/>
      <c r="D6" s="1336"/>
      <c r="E6" s="1336"/>
      <c r="F6" s="1"/>
      <c r="G6" s="1"/>
      <c r="H6" s="1"/>
      <c r="I6" s="4"/>
      <c r="J6" s="4"/>
      <c r="K6" s="4"/>
      <c r="L6" s="4"/>
      <c r="M6" s="4"/>
      <c r="N6" s="4"/>
      <c r="O6" s="1340" t="s">
        <v>5</v>
      </c>
      <c r="P6" s="1340"/>
      <c r="Q6" s="1340"/>
      <c r="R6" s="1"/>
    </row>
    <row r="7" spans="1:18" ht="15" customHeight="1">
      <c r="A7" s="1336" t="s">
        <v>6</v>
      </c>
      <c r="B7" s="1336"/>
      <c r="C7" s="1336"/>
      <c r="D7" s="1336"/>
      <c r="E7" s="1336"/>
      <c r="F7" s="3"/>
      <c r="G7" s="1"/>
      <c r="H7" s="1"/>
      <c r="I7" s="4"/>
      <c r="J7" s="4"/>
      <c r="K7" s="4"/>
      <c r="L7" s="4"/>
      <c r="M7" s="4"/>
      <c r="N7" s="4"/>
      <c r="O7" s="1340" t="s">
        <v>7</v>
      </c>
      <c r="P7" s="1340"/>
      <c r="Q7" s="1340"/>
      <c r="R7" s="1"/>
    </row>
    <row r="8" spans="1:18" ht="10.199999999999999" customHeight="1" thickBot="1">
      <c r="A8" s="5"/>
      <c r="B8" s="1"/>
      <c r="C8" s="1"/>
      <c r="D8" s="1"/>
      <c r="E8" s="1"/>
      <c r="F8" s="1"/>
      <c r="G8" s="1"/>
      <c r="H8" s="1"/>
      <c r="I8" s="1"/>
      <c r="J8" s="1"/>
      <c r="K8" s="1"/>
      <c r="L8" s="1"/>
      <c r="M8" s="1"/>
      <c r="N8" s="1"/>
      <c r="O8" s="1"/>
      <c r="P8" s="1"/>
      <c r="Q8" s="1"/>
      <c r="R8" s="1"/>
    </row>
    <row r="9" spans="1:18" ht="22.65" customHeight="1" thickBot="1">
      <c r="A9" s="1341" t="s">
        <v>8</v>
      </c>
      <c r="B9" s="1342" t="s">
        <v>9</v>
      </c>
      <c r="C9" s="1342" t="s">
        <v>10</v>
      </c>
      <c r="D9" s="1343" t="s">
        <v>11</v>
      </c>
      <c r="E9" s="1343"/>
      <c r="F9" s="1343"/>
      <c r="G9" s="1343"/>
      <c r="H9" s="1343"/>
      <c r="I9" s="1343"/>
      <c r="J9" s="1343"/>
      <c r="K9" s="1343"/>
      <c r="L9" s="1343"/>
      <c r="M9" s="1343"/>
      <c r="N9" s="1343"/>
      <c r="O9" s="1343"/>
      <c r="P9" s="1343"/>
      <c r="Q9" s="6" t="s">
        <v>12</v>
      </c>
      <c r="R9" s="1"/>
    </row>
    <row r="10" spans="1:18" ht="16.8" thickBot="1">
      <c r="A10" s="1341"/>
      <c r="B10" s="1342"/>
      <c r="C10" s="1342"/>
      <c r="D10" s="7" t="s">
        <v>13</v>
      </c>
      <c r="E10" s="8" t="s">
        <v>14</v>
      </c>
      <c r="F10" s="9" t="s">
        <v>15</v>
      </c>
      <c r="G10" s="9" t="s">
        <v>16</v>
      </c>
      <c r="H10" s="9" t="s">
        <v>17</v>
      </c>
      <c r="I10" s="9" t="s">
        <v>18</v>
      </c>
      <c r="J10" s="9" t="s">
        <v>19</v>
      </c>
      <c r="K10" s="9" t="s">
        <v>20</v>
      </c>
      <c r="L10" s="9" t="s">
        <v>21</v>
      </c>
      <c r="M10" s="9" t="s">
        <v>22</v>
      </c>
      <c r="N10" s="9" t="s">
        <v>23</v>
      </c>
      <c r="O10" s="9" t="s">
        <v>24</v>
      </c>
      <c r="P10" s="9" t="s">
        <v>25</v>
      </c>
      <c r="Q10" s="10"/>
      <c r="R10" s="1"/>
    </row>
    <row r="11" spans="1:18" ht="16.8" thickBot="1">
      <c r="A11" s="1344" t="s">
        <v>594</v>
      </c>
      <c r="B11" s="1345" t="s">
        <v>26</v>
      </c>
      <c r="C11" s="1346" t="s">
        <v>27</v>
      </c>
      <c r="D11" s="11" t="s">
        <v>580</v>
      </c>
      <c r="E11" s="11" t="s">
        <v>580</v>
      </c>
      <c r="F11" s="11" t="s">
        <v>580</v>
      </c>
      <c r="G11" s="11" t="s">
        <v>580</v>
      </c>
      <c r="H11" s="11" t="s">
        <v>41</v>
      </c>
      <c r="I11" s="11" t="s">
        <v>41</v>
      </c>
      <c r="J11" s="11" t="s">
        <v>41</v>
      </c>
      <c r="K11" s="11" t="s">
        <v>41</v>
      </c>
      <c r="L11" s="11" t="s">
        <v>41</v>
      </c>
      <c r="M11" s="11" t="s">
        <v>41</v>
      </c>
      <c r="N11" s="11" t="s">
        <v>41</v>
      </c>
      <c r="O11" s="11" t="s">
        <v>41</v>
      </c>
      <c r="P11" s="11" t="s">
        <v>41</v>
      </c>
      <c r="Q11" s="12"/>
      <c r="R11" s="1"/>
    </row>
    <row r="12" spans="1:18" ht="40.5" customHeight="1" thickBot="1">
      <c r="A12" s="1344"/>
      <c r="B12" s="1345"/>
      <c r="C12" s="1346"/>
      <c r="D12" s="13">
        <v>0.70833333333333337</v>
      </c>
      <c r="E12" s="13">
        <v>0.70833333333333337</v>
      </c>
      <c r="F12" s="13">
        <v>0.70833333333333337</v>
      </c>
      <c r="G12" s="13">
        <v>0.70833333333333337</v>
      </c>
      <c r="H12" s="15">
        <v>0.70833333333333337</v>
      </c>
      <c r="I12" s="13">
        <v>0.70833333333333337</v>
      </c>
      <c r="J12" s="14">
        <v>0.70833333333333337</v>
      </c>
      <c r="K12" s="13">
        <v>0.70833333333333337</v>
      </c>
      <c r="L12" s="13">
        <v>0.70833333333333337</v>
      </c>
      <c r="M12" s="13">
        <v>0.70833333333333337</v>
      </c>
      <c r="N12" s="13">
        <v>0.70833333333333337</v>
      </c>
      <c r="O12" s="13">
        <v>0.70833333333333337</v>
      </c>
      <c r="P12" s="13">
        <v>0.70833333333333337</v>
      </c>
      <c r="Q12" s="16"/>
      <c r="R12" s="1"/>
    </row>
    <row r="13" spans="1:18" s="2" customFormat="1" ht="43.2" customHeight="1" thickBot="1">
      <c r="A13" s="1344"/>
      <c r="B13" s="1345"/>
      <c r="C13" s="1346"/>
      <c r="D13" s="115" t="s">
        <v>28</v>
      </c>
      <c r="E13" s="498" t="s">
        <v>599</v>
      </c>
      <c r="F13" s="159" t="s">
        <v>600</v>
      </c>
      <c r="G13" s="785" t="s">
        <v>30</v>
      </c>
      <c r="H13" s="883" t="s">
        <v>31</v>
      </c>
      <c r="I13" s="159" t="s">
        <v>32</v>
      </c>
      <c r="J13" s="890" t="s">
        <v>33</v>
      </c>
      <c r="K13" s="159" t="s">
        <v>34</v>
      </c>
      <c r="L13" s="159" t="s">
        <v>35</v>
      </c>
      <c r="M13" s="890" t="s">
        <v>1667</v>
      </c>
      <c r="N13" s="159" t="s">
        <v>37</v>
      </c>
      <c r="O13" s="159" t="s">
        <v>38</v>
      </c>
      <c r="P13" s="159" t="s">
        <v>39</v>
      </c>
      <c r="Q13" s="16"/>
      <c r="R13" s="1"/>
    </row>
    <row r="14" spans="1:18" ht="16.8" thickBot="1">
      <c r="A14" s="1344" t="s">
        <v>581</v>
      </c>
      <c r="B14" s="1345" t="s">
        <v>40</v>
      </c>
      <c r="C14" s="1347" t="s">
        <v>27</v>
      </c>
      <c r="D14" s="21" t="s">
        <v>41</v>
      </c>
      <c r="E14" s="21" t="s">
        <v>41</v>
      </c>
      <c r="F14" s="21" t="s">
        <v>41</v>
      </c>
      <c r="G14" s="21" t="s">
        <v>41</v>
      </c>
      <c r="H14" s="21" t="s">
        <v>41</v>
      </c>
      <c r="I14" s="21" t="s">
        <v>41</v>
      </c>
      <c r="J14" s="21" t="s">
        <v>41</v>
      </c>
      <c r="K14" s="21" t="s">
        <v>41</v>
      </c>
      <c r="L14" s="21" t="s">
        <v>41</v>
      </c>
      <c r="M14" s="21" t="s">
        <v>41</v>
      </c>
      <c r="N14" s="21" t="s">
        <v>41</v>
      </c>
      <c r="O14" s="21" t="s">
        <v>41</v>
      </c>
      <c r="P14" s="21" t="s">
        <v>41</v>
      </c>
      <c r="Q14" s="12"/>
      <c r="R14" s="1"/>
    </row>
    <row r="15" spans="1:18" ht="41.4" customHeight="1" thickBot="1">
      <c r="A15" s="1344"/>
      <c r="B15" s="1345"/>
      <c r="C15" s="1347"/>
      <c r="D15" s="13">
        <v>0.70833333333333337</v>
      </c>
      <c r="E15" s="13">
        <v>0.70833333333333337</v>
      </c>
      <c r="F15" s="13">
        <v>0.70833333333333337</v>
      </c>
      <c r="G15" s="13">
        <v>0.70833333333333337</v>
      </c>
      <c r="H15" s="13">
        <v>0.70833333333333337</v>
      </c>
      <c r="I15" s="13">
        <v>0.70833333333333337</v>
      </c>
      <c r="J15" s="13">
        <v>0.70833333333333337</v>
      </c>
      <c r="K15" s="13">
        <v>0.70833333333333337</v>
      </c>
      <c r="L15" s="13">
        <v>0.70833333333333337</v>
      </c>
      <c r="M15" s="13">
        <v>0.70833333333333337</v>
      </c>
      <c r="N15" s="13">
        <v>0.70833333333333337</v>
      </c>
      <c r="O15" s="13">
        <v>0.70833333333333337</v>
      </c>
      <c r="P15" s="13">
        <v>0.70833333333333337</v>
      </c>
      <c r="Q15" s="16"/>
      <c r="R15" s="1"/>
    </row>
    <row r="16" spans="1:18" ht="22.2" customHeight="1" thickBot="1">
      <c r="A16" s="1344"/>
      <c r="B16" s="1345"/>
      <c r="C16" s="1347"/>
      <c r="D16" s="115" t="s">
        <v>28</v>
      </c>
      <c r="E16" s="115" t="s">
        <v>29</v>
      </c>
      <c r="F16" s="159" t="s">
        <v>601</v>
      </c>
      <c r="G16" s="785" t="s">
        <v>30</v>
      </c>
      <c r="H16" s="159" t="s">
        <v>31</v>
      </c>
      <c r="I16" s="159" t="s">
        <v>32</v>
      </c>
      <c r="J16" s="159" t="s">
        <v>33</v>
      </c>
      <c r="K16" s="159" t="s">
        <v>34</v>
      </c>
      <c r="L16" s="159" t="s">
        <v>35</v>
      </c>
      <c r="M16" s="159" t="s">
        <v>1807</v>
      </c>
      <c r="N16" s="159" t="s">
        <v>37</v>
      </c>
      <c r="O16" s="159" t="s">
        <v>38</v>
      </c>
      <c r="P16" s="159" t="s">
        <v>39</v>
      </c>
      <c r="Q16" s="24"/>
      <c r="R16" s="1"/>
    </row>
    <row r="17" spans="1:18" ht="16.8" thickBot="1">
      <c r="A17" s="1344" t="s">
        <v>581</v>
      </c>
      <c r="B17" s="1345" t="s">
        <v>42</v>
      </c>
      <c r="C17" s="1346" t="s">
        <v>27</v>
      </c>
      <c r="D17" s="21" t="s">
        <v>41</v>
      </c>
      <c r="E17" s="21" t="s">
        <v>41</v>
      </c>
      <c r="F17" s="21" t="s">
        <v>41</v>
      </c>
      <c r="G17" s="21" t="s">
        <v>41</v>
      </c>
      <c r="H17" s="21" t="s">
        <v>41</v>
      </c>
      <c r="I17" s="21" t="s">
        <v>41</v>
      </c>
      <c r="J17" s="21" t="s">
        <v>41</v>
      </c>
      <c r="K17" s="21" t="s">
        <v>41</v>
      </c>
      <c r="L17" s="21" t="s">
        <v>41</v>
      </c>
      <c r="M17" s="21" t="s">
        <v>41</v>
      </c>
      <c r="N17" s="21" t="s">
        <v>41</v>
      </c>
      <c r="O17" s="21" t="s">
        <v>41</v>
      </c>
      <c r="P17" s="21" t="s">
        <v>41</v>
      </c>
      <c r="Q17" s="12"/>
      <c r="R17" s="1"/>
    </row>
    <row r="18" spans="1:18" ht="41.4" customHeight="1" thickBot="1">
      <c r="A18" s="1344"/>
      <c r="B18" s="1345"/>
      <c r="C18" s="1346"/>
      <c r="D18" s="13">
        <v>0.70833333333333337</v>
      </c>
      <c r="E18" s="13">
        <v>0.70833333333333337</v>
      </c>
      <c r="F18" s="13">
        <v>0.70833333333333337</v>
      </c>
      <c r="G18" s="13">
        <v>0.70833333333333337</v>
      </c>
      <c r="H18" s="13">
        <v>0.70833333333333337</v>
      </c>
      <c r="I18" s="13">
        <v>0.70833333333333337</v>
      </c>
      <c r="J18" s="13">
        <v>0.70833333333333337</v>
      </c>
      <c r="K18" s="13">
        <v>0.70833333333333337</v>
      </c>
      <c r="L18" s="13">
        <v>0.70833333333333337</v>
      </c>
      <c r="M18" s="13">
        <v>0.70833333333333337</v>
      </c>
      <c r="N18" s="13">
        <v>0.70833333333333337</v>
      </c>
      <c r="O18" s="13">
        <v>0.70833333333333337</v>
      </c>
      <c r="P18" s="13">
        <v>0.70833333333333337</v>
      </c>
      <c r="Q18" s="16"/>
      <c r="R18" s="1"/>
    </row>
    <row r="19" spans="1:18" ht="22.2" customHeight="1" thickBot="1">
      <c r="A19" s="1348"/>
      <c r="B19" s="1349"/>
      <c r="C19" s="1346"/>
      <c r="D19" s="115" t="s">
        <v>28</v>
      </c>
      <c r="E19" s="115" t="s">
        <v>29</v>
      </c>
      <c r="F19" s="159" t="s">
        <v>601</v>
      </c>
      <c r="G19" s="785" t="s">
        <v>30</v>
      </c>
      <c r="H19" s="159" t="s">
        <v>31</v>
      </c>
      <c r="I19" s="159" t="s">
        <v>32</v>
      </c>
      <c r="J19" s="885" t="s">
        <v>33</v>
      </c>
      <c r="K19" s="159" t="s">
        <v>34</v>
      </c>
      <c r="L19" s="159" t="s">
        <v>35</v>
      </c>
      <c r="M19" s="159" t="s">
        <v>36</v>
      </c>
      <c r="N19" s="159" t="s">
        <v>37</v>
      </c>
      <c r="O19" s="159" t="s">
        <v>38</v>
      </c>
      <c r="P19" s="159" t="s">
        <v>39</v>
      </c>
      <c r="Q19" s="24"/>
      <c r="R19" s="1"/>
    </row>
    <row r="20" spans="1:18" ht="16.8" thickBot="1">
      <c r="A20" s="1350" t="s">
        <v>581</v>
      </c>
      <c r="B20" s="1353" t="s">
        <v>43</v>
      </c>
      <c r="C20" s="1356" t="s">
        <v>27</v>
      </c>
      <c r="D20" s="25"/>
      <c r="E20" s="26"/>
      <c r="F20" s="11" t="s">
        <v>588</v>
      </c>
      <c r="G20" s="11"/>
      <c r="H20" s="11"/>
      <c r="I20" s="11"/>
      <c r="J20" s="11"/>
      <c r="K20" s="26"/>
      <c r="L20" s="11" t="s">
        <v>589</v>
      </c>
      <c r="M20" s="11"/>
      <c r="N20" s="11"/>
      <c r="O20" s="11"/>
      <c r="P20" s="11"/>
      <c r="Q20" s="27"/>
      <c r="R20" s="1"/>
    </row>
    <row r="21" spans="1:18" ht="41.4" customHeight="1" thickBot="1">
      <c r="A21" s="1351"/>
      <c r="B21" s="1354"/>
      <c r="C21" s="1356"/>
      <c r="D21" s="28"/>
      <c r="E21" s="29"/>
      <c r="F21" s="13">
        <v>0.70833333333333337</v>
      </c>
      <c r="G21" s="13"/>
      <c r="H21" s="13"/>
      <c r="I21" s="13"/>
      <c r="J21" s="13"/>
      <c r="K21" s="29"/>
      <c r="L21" s="13">
        <v>0.70833333333333337</v>
      </c>
      <c r="M21" s="13"/>
      <c r="N21" s="13"/>
      <c r="O21" s="13"/>
      <c r="P21" s="13"/>
      <c r="Q21" s="30"/>
      <c r="R21" s="1"/>
    </row>
    <row r="22" spans="1:18" ht="21.6" customHeight="1" thickBot="1">
      <c r="A22" s="1352"/>
      <c r="B22" s="1355"/>
      <c r="C22" s="1356"/>
      <c r="D22" s="31"/>
      <c r="E22" s="32"/>
      <c r="F22" s="159" t="s">
        <v>44</v>
      </c>
      <c r="G22" s="20"/>
      <c r="H22" s="20"/>
      <c r="I22" s="17"/>
      <c r="J22" s="42"/>
      <c r="K22" s="32"/>
      <c r="L22" s="159" t="s">
        <v>1641</v>
      </c>
      <c r="M22" s="20"/>
      <c r="N22" s="20"/>
      <c r="O22" s="20"/>
      <c r="P22" s="20"/>
      <c r="Q22" s="33"/>
      <c r="R22" s="1"/>
    </row>
    <row r="23" spans="1:18" ht="16.8" thickBot="1">
      <c r="A23" s="1350" t="s">
        <v>581</v>
      </c>
      <c r="B23" s="1353" t="s">
        <v>45</v>
      </c>
      <c r="C23" s="1356" t="s">
        <v>27</v>
      </c>
      <c r="D23" s="25"/>
      <c r="E23" s="25"/>
      <c r="F23" s="11" t="s">
        <v>588</v>
      </c>
      <c r="G23" s="11"/>
      <c r="H23" s="11"/>
      <c r="I23" s="11"/>
      <c r="J23" s="11"/>
      <c r="K23" s="26"/>
      <c r="L23" s="11" t="s">
        <v>589</v>
      </c>
      <c r="M23" s="11"/>
      <c r="N23" s="11"/>
      <c r="O23" s="11"/>
      <c r="P23" s="11"/>
      <c r="Q23" s="11"/>
      <c r="R23" s="1"/>
    </row>
    <row r="24" spans="1:18" ht="41.4" customHeight="1" thickBot="1">
      <c r="A24" s="1351"/>
      <c r="B24" s="1354"/>
      <c r="C24" s="1356"/>
      <c r="D24" s="28"/>
      <c r="E24" s="28"/>
      <c r="F24" s="13">
        <v>0.70833333333333337</v>
      </c>
      <c r="G24" s="13"/>
      <c r="H24" s="13"/>
      <c r="I24" s="13"/>
      <c r="J24" s="13"/>
      <c r="K24" s="29"/>
      <c r="L24" s="13">
        <v>0.70833333333333337</v>
      </c>
      <c r="M24" s="13"/>
      <c r="N24" s="13"/>
      <c r="O24" s="13"/>
      <c r="P24" s="13"/>
      <c r="Q24" s="13"/>
      <c r="R24" s="1"/>
    </row>
    <row r="25" spans="1:18" ht="16.8" thickBot="1">
      <c r="A25" s="1352"/>
      <c r="B25" s="1355"/>
      <c r="C25" s="1356"/>
      <c r="D25" s="31"/>
      <c r="E25" s="31"/>
      <c r="F25" s="885" t="s">
        <v>44</v>
      </c>
      <c r="G25" s="20"/>
      <c r="H25" s="20"/>
      <c r="I25" s="17"/>
      <c r="J25" s="17"/>
      <c r="K25" s="32"/>
      <c r="L25" s="159" t="s">
        <v>1641</v>
      </c>
      <c r="M25" s="20"/>
      <c r="N25" s="20"/>
      <c r="O25" s="20"/>
      <c r="P25" s="20"/>
      <c r="Q25" s="20"/>
      <c r="R25" s="1"/>
    </row>
    <row r="26" spans="1:18" ht="16.8" thickBot="1">
      <c r="A26" s="1357" t="s">
        <v>581</v>
      </c>
      <c r="B26" s="1358" t="s">
        <v>46</v>
      </c>
      <c r="C26" s="1346" t="s">
        <v>27</v>
      </c>
      <c r="D26" s="34"/>
      <c r="E26" s="11"/>
      <c r="F26" s="11"/>
      <c r="G26" s="11" t="s">
        <v>47</v>
      </c>
      <c r="H26" s="11"/>
      <c r="I26" s="11"/>
      <c r="J26" s="26"/>
      <c r="K26" s="11"/>
      <c r="L26" s="11"/>
      <c r="M26" s="11"/>
      <c r="N26" s="11"/>
      <c r="O26" s="11"/>
      <c r="P26" s="21"/>
      <c r="Q26" s="30"/>
      <c r="R26" s="1"/>
    </row>
    <row r="27" spans="1:18" ht="41.4" customHeight="1" thickBot="1">
      <c r="A27" s="1344"/>
      <c r="B27" s="1358"/>
      <c r="C27" s="1346"/>
      <c r="D27" s="35"/>
      <c r="E27" s="13"/>
      <c r="F27" s="13"/>
      <c r="G27" s="13">
        <v>0.70833333333333337</v>
      </c>
      <c r="H27" s="13"/>
      <c r="I27" s="13"/>
      <c r="J27" s="29"/>
      <c r="K27" s="13"/>
      <c r="L27" s="13"/>
      <c r="M27" s="13"/>
      <c r="N27" s="13"/>
      <c r="O27" s="13"/>
      <c r="P27" s="13"/>
      <c r="Q27" s="30"/>
      <c r="R27" s="1"/>
    </row>
    <row r="28" spans="1:18" ht="27" customHeight="1" thickBot="1">
      <c r="A28" s="1344"/>
      <c r="B28" s="1358"/>
      <c r="C28" s="1346"/>
      <c r="D28" s="36"/>
      <c r="E28" s="20"/>
      <c r="F28" s="17"/>
      <c r="G28" s="159" t="s">
        <v>48</v>
      </c>
      <c r="H28" s="20"/>
      <c r="I28" s="20"/>
      <c r="J28" s="37"/>
      <c r="K28" s="20"/>
      <c r="L28" s="20"/>
      <c r="M28" s="20"/>
      <c r="N28" s="20"/>
      <c r="O28" s="17"/>
      <c r="P28" s="20"/>
      <c r="Q28" s="33"/>
      <c r="R28" s="1"/>
    </row>
    <row r="29" spans="1:18" ht="16.8" thickBot="1">
      <c r="A29" s="1359" t="s">
        <v>581</v>
      </c>
      <c r="B29" s="1360" t="s">
        <v>49</v>
      </c>
      <c r="C29" s="1356" t="s">
        <v>27</v>
      </c>
      <c r="D29" s="28"/>
      <c r="E29" s="21"/>
      <c r="F29" s="21"/>
      <c r="G29" s="21"/>
      <c r="H29" s="21"/>
      <c r="I29" s="21" t="s">
        <v>50</v>
      </c>
      <c r="J29" s="38"/>
      <c r="K29" s="21"/>
      <c r="L29" s="21"/>
      <c r="M29" s="21"/>
      <c r="N29" s="21"/>
      <c r="O29" s="21"/>
      <c r="P29" s="11"/>
      <c r="Q29" s="27"/>
      <c r="R29" s="1"/>
    </row>
    <row r="30" spans="1:18" ht="41.4" customHeight="1" thickBot="1">
      <c r="A30" s="1359"/>
      <c r="B30" s="1361"/>
      <c r="C30" s="1356"/>
      <c r="D30" s="28"/>
      <c r="E30" s="13"/>
      <c r="F30" s="13"/>
      <c r="G30" s="13"/>
      <c r="H30" s="13"/>
      <c r="I30" s="13">
        <v>0.70833333333333337</v>
      </c>
      <c r="J30" s="29"/>
      <c r="K30" s="13"/>
      <c r="L30" s="13"/>
      <c r="M30" s="13"/>
      <c r="N30" s="13"/>
      <c r="O30" s="13"/>
      <c r="P30" s="13"/>
      <c r="Q30" s="30"/>
      <c r="R30" s="1"/>
    </row>
    <row r="31" spans="1:18" ht="27" customHeight="1" thickBot="1">
      <c r="A31" s="1359"/>
      <c r="B31" s="1362"/>
      <c r="C31" s="1356"/>
      <c r="D31" s="31"/>
      <c r="E31" s="20"/>
      <c r="F31" s="17"/>
      <c r="G31" s="20"/>
      <c r="H31" s="20"/>
      <c r="I31" s="785" t="s">
        <v>51</v>
      </c>
      <c r="J31" s="39"/>
      <c r="K31" s="20"/>
      <c r="L31" s="20"/>
      <c r="M31" s="20"/>
      <c r="N31" s="20"/>
      <c r="O31" s="17"/>
      <c r="P31" s="20"/>
      <c r="Q31" s="33"/>
      <c r="R31" s="1"/>
    </row>
    <row r="32" spans="1:18" ht="16.8" thickBot="1">
      <c r="A32" s="1344" t="s">
        <v>595</v>
      </c>
      <c r="B32" s="1363" t="s">
        <v>52</v>
      </c>
      <c r="C32" s="1346" t="s">
        <v>27</v>
      </c>
      <c r="D32" s="28"/>
      <c r="E32" s="21"/>
      <c r="F32" s="21" t="s">
        <v>53</v>
      </c>
      <c r="G32" s="21"/>
      <c r="H32" s="11"/>
      <c r="I32" s="21" t="s">
        <v>54</v>
      </c>
      <c r="J32" s="11"/>
      <c r="K32" s="11"/>
      <c r="L32" s="21" t="s">
        <v>55</v>
      </c>
      <c r="M32" s="11"/>
      <c r="N32" s="11"/>
      <c r="O32" s="11" t="s">
        <v>56</v>
      </c>
      <c r="P32" s="11"/>
      <c r="Q32" s="27"/>
      <c r="R32" s="1"/>
    </row>
    <row r="33" spans="1:18" ht="41.4" customHeight="1" thickBot="1">
      <c r="A33" s="1344"/>
      <c r="B33" s="1345"/>
      <c r="C33" s="1346"/>
      <c r="D33" s="28"/>
      <c r="E33" s="13"/>
      <c r="F33" s="13">
        <v>0.70833333333333337</v>
      </c>
      <c r="G33" s="13"/>
      <c r="H33" s="13"/>
      <c r="I33" s="13">
        <v>0.70833333333333337</v>
      </c>
      <c r="J33" s="13"/>
      <c r="K33" s="13"/>
      <c r="L33" s="13">
        <v>0.70833333333333337</v>
      </c>
      <c r="M33" s="13"/>
      <c r="N33" s="13"/>
      <c r="O33" s="13">
        <v>0.70833333333333337</v>
      </c>
      <c r="P33" s="13"/>
      <c r="Q33" s="30"/>
      <c r="R33" s="1"/>
    </row>
    <row r="34" spans="1:18" ht="27" customHeight="1" thickBot="1">
      <c r="A34" s="1344"/>
      <c r="B34" s="1345"/>
      <c r="C34" s="1346"/>
      <c r="D34" s="40"/>
      <c r="E34" s="17"/>
      <c r="F34" s="159" t="s">
        <v>57</v>
      </c>
      <c r="G34" s="41"/>
      <c r="H34" s="17"/>
      <c r="I34" s="159" t="s">
        <v>58</v>
      </c>
      <c r="J34" s="42"/>
      <c r="K34" s="17"/>
      <c r="L34" s="159" t="s">
        <v>59</v>
      </c>
      <c r="M34" s="20"/>
      <c r="N34" s="17"/>
      <c r="O34" s="159" t="s">
        <v>60</v>
      </c>
      <c r="P34" s="20"/>
      <c r="Q34" s="33"/>
      <c r="R34" s="1"/>
    </row>
    <row r="35" spans="1:18" ht="22.2" customHeight="1" thickBot="1">
      <c r="A35" s="1344" t="s">
        <v>596</v>
      </c>
      <c r="B35" s="1345" t="s">
        <v>61</v>
      </c>
      <c r="C35" s="1346" t="s">
        <v>27</v>
      </c>
      <c r="D35" s="25"/>
      <c r="E35" s="21" t="s">
        <v>62</v>
      </c>
      <c r="F35" s="11"/>
      <c r="G35" s="11"/>
      <c r="H35" s="11" t="s">
        <v>63</v>
      </c>
      <c r="I35" s="11"/>
      <c r="J35" s="11"/>
      <c r="K35" s="11" t="s">
        <v>64</v>
      </c>
      <c r="L35" s="21"/>
      <c r="M35" s="11"/>
      <c r="N35" s="11" t="s">
        <v>65</v>
      </c>
      <c r="O35" s="21"/>
      <c r="P35" s="11"/>
      <c r="Q35" s="30"/>
    </row>
    <row r="36" spans="1:18" ht="26.4" customHeight="1" thickBot="1">
      <c r="A36" s="1344"/>
      <c r="B36" s="1345"/>
      <c r="C36" s="1346"/>
      <c r="D36" s="28"/>
      <c r="E36" s="14">
        <v>0.70833333333333337</v>
      </c>
      <c r="F36" s="13"/>
      <c r="G36" s="13"/>
      <c r="H36" s="29">
        <v>0.70833333333333337</v>
      </c>
      <c r="I36" s="13"/>
      <c r="J36" s="13"/>
      <c r="K36" s="29">
        <v>0.70833333333333337</v>
      </c>
      <c r="L36" s="13"/>
      <c r="M36" s="13"/>
      <c r="N36" s="29">
        <v>0.70833333333333337</v>
      </c>
      <c r="O36" s="13"/>
      <c r="P36" s="13"/>
      <c r="Q36" s="30"/>
    </row>
    <row r="37" spans="1:18" ht="30.45" customHeight="1" thickBot="1">
      <c r="A37" s="1344"/>
      <c r="B37" s="1345"/>
      <c r="C37" s="1346"/>
      <c r="D37" s="43"/>
      <c r="E37" s="159" t="s">
        <v>57</v>
      </c>
      <c r="F37" s="20"/>
      <c r="G37" s="20"/>
      <c r="H37" s="885" t="s">
        <v>58</v>
      </c>
      <c r="I37" s="42"/>
      <c r="J37" s="44"/>
      <c r="K37" s="159" t="s">
        <v>59</v>
      </c>
      <c r="L37" s="20"/>
      <c r="M37" s="45"/>
      <c r="N37" s="159" t="s">
        <v>60</v>
      </c>
      <c r="O37" s="41"/>
      <c r="P37" s="20"/>
      <c r="Q37" s="33"/>
    </row>
    <row r="38" spans="1:18" ht="22.2" customHeight="1" thickBot="1">
      <c r="A38" s="1344" t="s">
        <v>596</v>
      </c>
      <c r="B38" s="1358" t="s">
        <v>66</v>
      </c>
      <c r="C38" s="1346" t="s">
        <v>27</v>
      </c>
      <c r="D38" s="28"/>
      <c r="E38" s="21" t="s">
        <v>62</v>
      </c>
      <c r="F38" s="11"/>
      <c r="G38" s="11"/>
      <c r="H38" s="11" t="s">
        <v>63</v>
      </c>
      <c r="I38" s="11"/>
      <c r="J38" s="11"/>
      <c r="K38" s="11" t="s">
        <v>64</v>
      </c>
      <c r="L38" s="11"/>
      <c r="M38" s="11"/>
      <c r="N38" s="11" t="s">
        <v>65</v>
      </c>
      <c r="O38" s="11"/>
      <c r="P38" s="11"/>
      <c r="Q38" s="27"/>
    </row>
    <row r="39" spans="1:18" ht="26.4" customHeight="1" thickBot="1">
      <c r="A39" s="1344"/>
      <c r="B39" s="1358"/>
      <c r="C39" s="1346"/>
      <c r="D39" s="28"/>
      <c r="E39" s="14">
        <v>0.70833333333333337</v>
      </c>
      <c r="F39" s="13"/>
      <c r="G39" s="13"/>
      <c r="H39" s="29">
        <v>0.70833333333333337</v>
      </c>
      <c r="I39" s="13"/>
      <c r="J39" s="13"/>
      <c r="K39" s="29">
        <v>0.70833333333333337</v>
      </c>
      <c r="L39" s="13"/>
      <c r="M39" s="13"/>
      <c r="N39" s="29">
        <v>0.70833333333333337</v>
      </c>
      <c r="O39" s="13"/>
      <c r="P39" s="13"/>
      <c r="Q39" s="30"/>
    </row>
    <row r="40" spans="1:18" ht="30.45" customHeight="1" thickBot="1">
      <c r="A40" s="1344"/>
      <c r="B40" s="1358"/>
      <c r="C40" s="1346"/>
      <c r="D40" s="31"/>
      <c r="E40" s="890" t="s">
        <v>57</v>
      </c>
      <c r="F40" s="20"/>
      <c r="G40" s="20"/>
      <c r="H40" s="885" t="s">
        <v>58</v>
      </c>
      <c r="I40" s="20"/>
      <c r="J40" s="42"/>
      <c r="K40" s="159" t="s">
        <v>59</v>
      </c>
      <c r="L40" s="20"/>
      <c r="M40" s="20"/>
      <c r="N40" s="159" t="s">
        <v>60</v>
      </c>
      <c r="O40" s="20"/>
      <c r="P40" s="46"/>
      <c r="Q40" s="30"/>
    </row>
    <row r="41" spans="1:18" ht="22.2" customHeight="1" thickBot="1">
      <c r="A41" s="1344" t="s">
        <v>596</v>
      </c>
      <c r="B41" s="1345" t="s">
        <v>67</v>
      </c>
      <c r="C41" s="1346" t="s">
        <v>27</v>
      </c>
      <c r="D41" s="25"/>
      <c r="E41" s="21" t="s">
        <v>62</v>
      </c>
      <c r="F41" s="11"/>
      <c r="G41" s="11"/>
      <c r="H41" s="11" t="s">
        <v>63</v>
      </c>
      <c r="I41" s="11"/>
      <c r="J41" s="11"/>
      <c r="K41" s="11" t="s">
        <v>64</v>
      </c>
      <c r="L41" s="11"/>
      <c r="M41" s="11"/>
      <c r="N41" s="11" t="s">
        <v>65</v>
      </c>
      <c r="O41" s="11"/>
      <c r="P41" s="11"/>
      <c r="Q41" s="27"/>
    </row>
    <row r="42" spans="1:18" ht="26.4" customHeight="1" thickBot="1">
      <c r="A42" s="1344"/>
      <c r="B42" s="1345"/>
      <c r="C42" s="1346"/>
      <c r="D42" s="28"/>
      <c r="E42" s="14">
        <v>0.70833333333333337</v>
      </c>
      <c r="F42" s="13"/>
      <c r="G42" s="13"/>
      <c r="H42" s="29">
        <v>0.70833333333333337</v>
      </c>
      <c r="I42" s="13"/>
      <c r="J42" s="13"/>
      <c r="K42" s="29">
        <v>0.70833333333333337</v>
      </c>
      <c r="L42" s="13"/>
      <c r="M42" s="13"/>
      <c r="N42" s="29">
        <v>0.70833333333333337</v>
      </c>
      <c r="O42" s="13"/>
      <c r="P42" s="13"/>
      <c r="Q42" s="30"/>
    </row>
    <row r="43" spans="1:18" ht="30.45" customHeight="1" thickBot="1">
      <c r="A43" s="1344"/>
      <c r="B43" s="1345"/>
      <c r="C43" s="1346"/>
      <c r="D43" s="28"/>
      <c r="E43" s="885" t="s">
        <v>57</v>
      </c>
      <c r="F43" s="46"/>
      <c r="G43" s="46"/>
      <c r="H43" s="885" t="s">
        <v>58</v>
      </c>
      <c r="I43" s="46"/>
      <c r="J43" s="42"/>
      <c r="K43" s="159" t="s">
        <v>59</v>
      </c>
      <c r="L43" s="46"/>
      <c r="M43" s="46"/>
      <c r="N43" s="159" t="s">
        <v>60</v>
      </c>
      <c r="O43" s="46"/>
      <c r="P43" s="20"/>
      <c r="Q43" s="33"/>
    </row>
    <row r="44" spans="1:18" ht="22.2" customHeight="1" thickBot="1">
      <c r="A44" s="1344" t="s">
        <v>68</v>
      </c>
      <c r="B44" s="1345" t="s">
        <v>69</v>
      </c>
      <c r="C44" s="1346" t="s">
        <v>27</v>
      </c>
      <c r="D44" s="25"/>
      <c r="E44" s="11"/>
      <c r="F44" s="11"/>
      <c r="G44" s="11"/>
      <c r="H44" s="11" t="s">
        <v>70</v>
      </c>
      <c r="I44" s="11"/>
      <c r="J44" s="11"/>
      <c r="K44" s="11"/>
      <c r="L44" s="11"/>
      <c r="M44" s="11"/>
      <c r="N44" s="11"/>
      <c r="O44" s="11"/>
      <c r="P44" s="11"/>
      <c r="Q44" s="27"/>
    </row>
    <row r="45" spans="1:18" ht="26.4" customHeight="1" thickBot="1">
      <c r="A45" s="1344"/>
      <c r="B45" s="1345"/>
      <c r="C45" s="1346"/>
      <c r="D45" s="28"/>
      <c r="E45" s="13"/>
      <c r="F45" s="13"/>
      <c r="G45" s="13"/>
      <c r="H45" s="13">
        <v>0.70833333333333337</v>
      </c>
      <c r="I45" s="13"/>
      <c r="J45" s="13"/>
      <c r="K45" s="13"/>
      <c r="L45" s="13"/>
      <c r="M45" s="13"/>
      <c r="N45" s="13"/>
      <c r="O45" s="13"/>
      <c r="P45" s="13"/>
      <c r="Q45" s="30"/>
    </row>
    <row r="46" spans="1:18" ht="30.45" customHeight="1" thickBot="1">
      <c r="A46" s="1344"/>
      <c r="B46" s="1345"/>
      <c r="C46" s="1346"/>
      <c r="D46" s="31"/>
      <c r="E46" s="17"/>
      <c r="F46" s="17"/>
      <c r="G46" s="20"/>
      <c r="H46" s="159" t="s">
        <v>51</v>
      </c>
      <c r="I46" s="20"/>
      <c r="J46" s="47"/>
      <c r="K46" s="20"/>
      <c r="L46" s="20"/>
      <c r="M46" s="20"/>
      <c r="N46" s="20"/>
      <c r="O46" s="17"/>
      <c r="P46" s="20"/>
      <c r="Q46" s="33"/>
    </row>
    <row r="47" spans="1:18" ht="23.85" customHeight="1" thickBot="1">
      <c r="A47" s="1344" t="s">
        <v>597</v>
      </c>
      <c r="B47" s="1358" t="s">
        <v>71</v>
      </c>
      <c r="C47" s="1346" t="s">
        <v>27</v>
      </c>
      <c r="D47" s="25"/>
      <c r="E47" s="11"/>
      <c r="F47" s="11"/>
      <c r="G47" s="11"/>
      <c r="H47" s="11" t="s">
        <v>587</v>
      </c>
      <c r="I47" s="11"/>
      <c r="J47" s="11"/>
      <c r="K47" s="11"/>
      <c r="L47" s="38"/>
      <c r="M47" s="11"/>
      <c r="N47" s="11"/>
      <c r="O47" s="11"/>
      <c r="P47" s="11"/>
      <c r="Q47" s="27"/>
    </row>
    <row r="48" spans="1:18" ht="22.2" customHeight="1" thickBot="1">
      <c r="A48" s="1344"/>
      <c r="B48" s="1358"/>
      <c r="C48" s="1346"/>
      <c r="D48" s="28"/>
      <c r="E48" s="13"/>
      <c r="F48" s="13"/>
      <c r="G48" s="13"/>
      <c r="H48" s="13">
        <v>0.70833333333333337</v>
      </c>
      <c r="I48" s="13"/>
      <c r="J48" s="13"/>
      <c r="K48" s="13"/>
      <c r="L48" s="29"/>
      <c r="M48" s="13"/>
      <c r="N48" s="13"/>
      <c r="O48" s="13"/>
      <c r="P48" s="13"/>
      <c r="Q48" s="30"/>
    </row>
    <row r="49" spans="1:17" ht="36.75" customHeight="1" thickBot="1">
      <c r="A49" s="1344"/>
      <c r="B49" s="1358"/>
      <c r="C49" s="1346"/>
      <c r="D49" s="31"/>
      <c r="E49" s="20"/>
      <c r="F49" s="17"/>
      <c r="G49" s="17"/>
      <c r="H49" s="159" t="s">
        <v>51</v>
      </c>
      <c r="I49" s="20"/>
      <c r="J49" s="47"/>
      <c r="K49" s="20"/>
      <c r="L49" s="48"/>
      <c r="M49" s="20"/>
      <c r="N49" s="20"/>
      <c r="O49" s="17"/>
      <c r="P49" s="46"/>
      <c r="Q49" s="30"/>
    </row>
    <row r="50" spans="1:17" ht="30.45" customHeight="1" thickBot="1">
      <c r="A50" s="1344" t="s">
        <v>595</v>
      </c>
      <c r="B50" s="1345" t="s">
        <v>73</v>
      </c>
      <c r="C50" s="1346" t="s">
        <v>27</v>
      </c>
      <c r="D50" s="25"/>
      <c r="E50" s="11"/>
      <c r="F50" s="11"/>
      <c r="G50" s="11" t="s">
        <v>72</v>
      </c>
      <c r="H50" s="11"/>
      <c r="I50" s="11"/>
      <c r="J50" s="11"/>
      <c r="K50" s="11"/>
      <c r="L50" s="11"/>
      <c r="M50" s="11"/>
      <c r="N50" s="11"/>
      <c r="O50" s="11"/>
      <c r="P50" s="11"/>
      <c r="Q50" s="27"/>
    </row>
    <row r="51" spans="1:17" ht="22.2" customHeight="1" thickBot="1">
      <c r="A51" s="1344"/>
      <c r="B51" s="1345"/>
      <c r="C51" s="1346"/>
      <c r="D51" s="28"/>
      <c r="E51" s="13"/>
      <c r="F51" s="13"/>
      <c r="G51" s="13">
        <v>0.70833333333333337</v>
      </c>
      <c r="H51" s="13"/>
      <c r="I51" s="13"/>
      <c r="J51" s="13"/>
      <c r="K51" s="13"/>
      <c r="L51" s="13"/>
      <c r="M51" s="13"/>
      <c r="N51" s="13"/>
      <c r="O51" s="13"/>
      <c r="P51" s="13"/>
      <c r="Q51" s="30"/>
    </row>
    <row r="52" spans="1:17" ht="26.4" customHeight="1" thickBot="1">
      <c r="A52" s="1348"/>
      <c r="B52" s="1349"/>
      <c r="C52" s="1346"/>
      <c r="D52" s="28"/>
      <c r="E52" s="46"/>
      <c r="F52" s="49"/>
      <c r="G52" s="159" t="s">
        <v>51</v>
      </c>
      <c r="H52" s="46"/>
      <c r="I52" s="46"/>
      <c r="J52" s="50"/>
      <c r="K52" s="46"/>
      <c r="L52" s="46"/>
      <c r="M52" s="46"/>
      <c r="N52" s="46"/>
      <c r="O52" s="49"/>
      <c r="P52" s="20"/>
      <c r="Q52" s="33"/>
    </row>
    <row r="53" spans="1:17" ht="30.45" customHeight="1" thickBot="1">
      <c r="A53" s="1350" t="s">
        <v>598</v>
      </c>
      <c r="B53" s="1353" t="s">
        <v>74</v>
      </c>
      <c r="C53" s="1356" t="s">
        <v>27</v>
      </c>
      <c r="D53" s="25"/>
      <c r="E53" s="11"/>
      <c r="F53" s="11"/>
      <c r="G53" s="11" t="s">
        <v>72</v>
      </c>
      <c r="H53" s="11"/>
      <c r="I53" s="11"/>
      <c r="J53" s="11"/>
      <c r="K53" s="11"/>
      <c r="L53" s="11"/>
      <c r="M53" s="11"/>
      <c r="N53" s="11"/>
      <c r="O53" s="11"/>
      <c r="P53" s="51"/>
      <c r="Q53" s="27"/>
    </row>
    <row r="54" spans="1:17" ht="22.2" customHeight="1" thickBot="1">
      <c r="A54" s="1351"/>
      <c r="B54" s="1354"/>
      <c r="C54" s="1356"/>
      <c r="D54" s="28"/>
      <c r="E54" s="13"/>
      <c r="F54" s="13"/>
      <c r="G54" s="13">
        <v>0.70833333333333337</v>
      </c>
      <c r="H54" s="13"/>
      <c r="I54" s="13"/>
      <c r="J54" s="13"/>
      <c r="K54" s="13"/>
      <c r="L54" s="13"/>
      <c r="M54" s="13"/>
      <c r="N54" s="13"/>
      <c r="O54" s="13"/>
      <c r="P54" s="21"/>
      <c r="Q54" s="30"/>
    </row>
    <row r="55" spans="1:17" ht="26.4" customHeight="1" thickBot="1">
      <c r="A55" s="1352"/>
      <c r="B55" s="1355"/>
      <c r="C55" s="1356"/>
      <c r="D55" s="31"/>
      <c r="E55" s="20"/>
      <c r="F55" s="17"/>
      <c r="G55" s="785" t="s">
        <v>51</v>
      </c>
      <c r="H55" s="20"/>
      <c r="I55" s="20"/>
      <c r="J55" s="47"/>
      <c r="K55" s="20"/>
      <c r="L55" s="20"/>
      <c r="M55" s="20"/>
      <c r="N55" s="20"/>
      <c r="O55" s="17"/>
      <c r="P55" s="52"/>
      <c r="Q55" s="33"/>
    </row>
    <row r="56" spans="1:17" ht="22.2" customHeight="1" thickBot="1">
      <c r="A56" s="1350" t="s">
        <v>584</v>
      </c>
      <c r="B56" s="1353" t="s">
        <v>75</v>
      </c>
      <c r="C56" s="1356" t="s">
        <v>27</v>
      </c>
      <c r="D56" s="28"/>
      <c r="E56" s="21"/>
      <c r="F56" s="21" t="s">
        <v>53</v>
      </c>
      <c r="G56" s="21"/>
      <c r="H56" s="21"/>
      <c r="I56" s="21"/>
      <c r="J56" s="11"/>
      <c r="K56" s="11"/>
      <c r="L56" s="11"/>
      <c r="M56" s="11"/>
      <c r="N56" s="11"/>
      <c r="O56" s="11"/>
      <c r="P56" s="11"/>
      <c r="Q56" s="27"/>
    </row>
    <row r="57" spans="1:17" ht="26.4" customHeight="1" thickBot="1">
      <c r="A57" s="1351"/>
      <c r="B57" s="1354"/>
      <c r="C57" s="1356"/>
      <c r="D57" s="28"/>
      <c r="E57" s="13"/>
      <c r="F57" s="13">
        <v>0.70833333333333337</v>
      </c>
      <c r="G57" s="13"/>
      <c r="H57" s="13"/>
      <c r="I57" s="13"/>
      <c r="J57" s="13"/>
      <c r="K57" s="13"/>
      <c r="L57" s="13"/>
      <c r="M57" s="13"/>
      <c r="N57" s="13"/>
      <c r="O57" s="13"/>
      <c r="P57" s="13"/>
      <c r="Q57" s="30"/>
    </row>
    <row r="58" spans="1:17" ht="30.45" customHeight="1" thickBot="1">
      <c r="A58" s="1352"/>
      <c r="B58" s="1355"/>
      <c r="C58" s="1356"/>
      <c r="D58" s="31"/>
      <c r="E58" s="17"/>
      <c r="F58" s="159" t="s">
        <v>51</v>
      </c>
      <c r="G58" s="20"/>
      <c r="H58" s="20"/>
      <c r="I58" s="20"/>
      <c r="J58" s="47"/>
      <c r="K58" s="20"/>
      <c r="L58" s="20"/>
      <c r="M58" s="20"/>
      <c r="N58" s="20"/>
      <c r="O58" s="17"/>
      <c r="P58" s="20"/>
      <c r="Q58" s="33"/>
    </row>
    <row r="59" spans="1:17" ht="22.2" customHeight="1" thickBot="1">
      <c r="A59" s="1364" t="s">
        <v>584</v>
      </c>
      <c r="B59" s="1360" t="s">
        <v>76</v>
      </c>
      <c r="C59" s="1356" t="s">
        <v>27</v>
      </c>
      <c r="D59" s="25"/>
      <c r="E59" s="11"/>
      <c r="F59" s="21" t="s">
        <v>53</v>
      </c>
      <c r="G59" s="11"/>
      <c r="H59" s="11"/>
      <c r="I59" s="11"/>
      <c r="J59" s="11"/>
      <c r="K59" s="11"/>
      <c r="L59" s="11"/>
      <c r="M59" s="11"/>
      <c r="N59" s="11"/>
      <c r="O59" s="11"/>
      <c r="P59" s="11"/>
      <c r="Q59" s="16"/>
    </row>
    <row r="60" spans="1:17" ht="26.4" customHeight="1" thickBot="1">
      <c r="A60" s="1359"/>
      <c r="B60" s="1361"/>
      <c r="C60" s="1356"/>
      <c r="D60" s="28"/>
      <c r="E60" s="13"/>
      <c r="F60" s="13">
        <v>0.70833333333333337</v>
      </c>
      <c r="G60" s="13"/>
      <c r="H60" s="13"/>
      <c r="I60" s="13"/>
      <c r="J60" s="13"/>
      <c r="K60" s="13"/>
      <c r="L60" s="13"/>
      <c r="M60" s="13"/>
      <c r="N60" s="13"/>
      <c r="O60" s="13"/>
      <c r="P60" s="13"/>
      <c r="Q60" s="16"/>
    </row>
    <row r="61" spans="1:17" ht="30.45" customHeight="1" thickBot="1">
      <c r="A61" s="1359"/>
      <c r="B61" s="1362"/>
      <c r="C61" s="1356"/>
      <c r="D61" s="31"/>
      <c r="E61" s="17"/>
      <c r="F61" s="159" t="s">
        <v>51</v>
      </c>
      <c r="G61" s="20"/>
      <c r="H61" s="20"/>
      <c r="I61" s="20"/>
      <c r="J61" s="47"/>
      <c r="K61" s="20"/>
      <c r="L61" s="20"/>
      <c r="M61" s="20"/>
      <c r="N61" s="20"/>
      <c r="O61" s="17"/>
      <c r="P61" s="20"/>
      <c r="Q61" s="16"/>
    </row>
    <row r="62" spans="1:17" ht="22.2" customHeight="1" thickBot="1">
      <c r="A62" s="1344" t="s">
        <v>584</v>
      </c>
      <c r="B62" s="1358" t="s">
        <v>77</v>
      </c>
      <c r="C62" s="1346" t="s">
        <v>27</v>
      </c>
      <c r="D62" s="25"/>
      <c r="E62" s="11"/>
      <c r="F62" s="21" t="s">
        <v>53</v>
      </c>
      <c r="G62" s="11"/>
      <c r="H62" s="11"/>
      <c r="I62" s="11"/>
      <c r="J62" s="11"/>
      <c r="K62" s="11"/>
      <c r="L62" s="11"/>
      <c r="M62" s="11"/>
      <c r="N62" s="11"/>
      <c r="O62" s="11"/>
      <c r="P62" s="11"/>
      <c r="Q62" s="27"/>
    </row>
    <row r="63" spans="1:17" ht="26.4" customHeight="1" thickBot="1">
      <c r="A63" s="1344"/>
      <c r="B63" s="1358"/>
      <c r="C63" s="1346"/>
      <c r="D63" s="28"/>
      <c r="E63" s="13"/>
      <c r="F63" s="13">
        <v>0.70833333333333337</v>
      </c>
      <c r="G63" s="13"/>
      <c r="H63" s="13"/>
      <c r="I63" s="13"/>
      <c r="J63" s="13"/>
      <c r="K63" s="13"/>
      <c r="L63" s="13"/>
      <c r="M63" s="13"/>
      <c r="N63" s="13"/>
      <c r="O63" s="13"/>
      <c r="P63" s="13"/>
      <c r="Q63" s="30"/>
    </row>
    <row r="64" spans="1:17" ht="30.45" customHeight="1" thickBot="1">
      <c r="A64" s="1348"/>
      <c r="B64" s="1358"/>
      <c r="C64" s="1346"/>
      <c r="D64" s="31"/>
      <c r="E64" s="17"/>
      <c r="F64" s="159" t="s">
        <v>51</v>
      </c>
      <c r="G64" s="20"/>
      <c r="H64" s="20"/>
      <c r="I64" s="20"/>
      <c r="J64" s="47"/>
      <c r="K64" s="20"/>
      <c r="L64" s="20"/>
      <c r="M64" s="20"/>
      <c r="N64" s="20"/>
      <c r="O64" s="17"/>
      <c r="P64" s="20"/>
      <c r="Q64" s="33"/>
    </row>
    <row r="65" spans="1:17" ht="22.2" customHeight="1" thickBot="1">
      <c r="A65" s="1350" t="s">
        <v>584</v>
      </c>
      <c r="B65" s="1353" t="s">
        <v>78</v>
      </c>
      <c r="C65" s="1356" t="s">
        <v>27</v>
      </c>
      <c r="D65" s="25"/>
      <c r="E65" s="11"/>
      <c r="F65" s="11"/>
      <c r="G65" s="11"/>
      <c r="H65" s="38"/>
      <c r="I65" s="11" t="s">
        <v>54</v>
      </c>
      <c r="J65" s="11"/>
      <c r="K65" s="11"/>
      <c r="L65" s="11"/>
      <c r="M65" s="11"/>
      <c r="N65" s="11"/>
      <c r="O65" s="11"/>
      <c r="P65" s="53"/>
      <c r="Q65" s="16"/>
    </row>
    <row r="66" spans="1:17" ht="26.4" customHeight="1" thickBot="1">
      <c r="A66" s="1351"/>
      <c r="B66" s="1354"/>
      <c r="C66" s="1356"/>
      <c r="D66" s="28"/>
      <c r="E66" s="13"/>
      <c r="F66" s="13"/>
      <c r="G66" s="13"/>
      <c r="H66" s="29"/>
      <c r="I66" s="13">
        <v>0.70833333333333337</v>
      </c>
      <c r="J66" s="14"/>
      <c r="K66" s="13"/>
      <c r="L66" s="13"/>
      <c r="M66" s="13"/>
      <c r="N66" s="13"/>
      <c r="O66" s="13"/>
      <c r="P66" s="54"/>
      <c r="Q66" s="16"/>
    </row>
    <row r="67" spans="1:17" ht="30.45" customHeight="1" thickBot="1">
      <c r="A67" s="1352"/>
      <c r="B67" s="1355"/>
      <c r="C67" s="1356"/>
      <c r="D67" s="31"/>
      <c r="E67" s="20"/>
      <c r="F67" s="17"/>
      <c r="G67" s="20"/>
      <c r="H67" s="19"/>
      <c r="I67" s="159" t="s">
        <v>51</v>
      </c>
      <c r="J67" s="55"/>
      <c r="K67" s="20"/>
      <c r="L67" s="20"/>
      <c r="M67" s="20"/>
      <c r="N67" s="20"/>
      <c r="O67" s="17"/>
      <c r="P67" s="56"/>
      <c r="Q67" s="16"/>
    </row>
    <row r="68" spans="1:17" ht="22.2" customHeight="1" thickBot="1">
      <c r="A68" s="1350" t="s">
        <v>584</v>
      </c>
      <c r="B68" s="1353" t="s">
        <v>79</v>
      </c>
      <c r="C68" s="1356" t="s">
        <v>27</v>
      </c>
      <c r="D68" s="25"/>
      <c r="E68" s="11"/>
      <c r="F68" s="11"/>
      <c r="G68" s="11"/>
      <c r="H68" s="11"/>
      <c r="I68" s="11" t="s">
        <v>54</v>
      </c>
      <c r="J68" s="11"/>
      <c r="K68" s="11"/>
      <c r="L68" s="11"/>
      <c r="M68" s="11"/>
      <c r="N68" s="11"/>
      <c r="O68" s="11"/>
      <c r="P68" s="11"/>
      <c r="Q68" s="27"/>
    </row>
    <row r="69" spans="1:17" ht="26.4" customHeight="1" thickBot="1">
      <c r="A69" s="1351"/>
      <c r="B69" s="1354"/>
      <c r="C69" s="1356"/>
      <c r="D69" s="28"/>
      <c r="E69" s="13"/>
      <c r="F69" s="13"/>
      <c r="G69" s="13"/>
      <c r="H69" s="13"/>
      <c r="I69" s="13">
        <v>0.70833333333333337</v>
      </c>
      <c r="J69" s="13"/>
      <c r="K69" s="13"/>
      <c r="L69" s="13"/>
      <c r="M69" s="13"/>
      <c r="N69" s="13"/>
      <c r="O69" s="13"/>
      <c r="P69" s="13"/>
      <c r="Q69" s="30"/>
    </row>
    <row r="70" spans="1:17" ht="30.45" customHeight="1" thickBot="1">
      <c r="A70" s="1352"/>
      <c r="B70" s="1355"/>
      <c r="C70" s="1356"/>
      <c r="D70" s="28"/>
      <c r="E70" s="46"/>
      <c r="F70" s="49"/>
      <c r="G70" s="46"/>
      <c r="H70" s="49"/>
      <c r="I70" s="159" t="s">
        <v>51</v>
      </c>
      <c r="J70" s="50"/>
      <c r="K70" s="46"/>
      <c r="L70" s="46"/>
      <c r="M70" s="46"/>
      <c r="N70" s="46"/>
      <c r="O70" s="49"/>
      <c r="P70" s="20"/>
      <c r="Q70" s="33"/>
    </row>
    <row r="71" spans="1:17" ht="22.2" customHeight="1" thickBot="1">
      <c r="A71" s="1350" t="s">
        <v>584</v>
      </c>
      <c r="B71" s="1353" t="s">
        <v>80</v>
      </c>
      <c r="C71" s="1356" t="s">
        <v>27</v>
      </c>
      <c r="D71" s="25"/>
      <c r="E71" s="11"/>
      <c r="F71" s="11"/>
      <c r="G71" s="11"/>
      <c r="H71" s="11"/>
      <c r="I71" s="11" t="s">
        <v>54</v>
      </c>
      <c r="J71" s="11"/>
      <c r="K71" s="11"/>
      <c r="L71" s="11"/>
      <c r="M71" s="11"/>
      <c r="N71" s="11"/>
      <c r="O71" s="11"/>
      <c r="P71" s="11"/>
      <c r="Q71" s="16"/>
    </row>
    <row r="72" spans="1:17" ht="26.4" customHeight="1" thickBot="1">
      <c r="A72" s="1351"/>
      <c r="B72" s="1354"/>
      <c r="C72" s="1356"/>
      <c r="D72" s="28"/>
      <c r="E72" s="13"/>
      <c r="F72" s="13"/>
      <c r="G72" s="13"/>
      <c r="H72" s="13"/>
      <c r="I72" s="13">
        <v>0.70833333333333337</v>
      </c>
      <c r="J72" s="13"/>
      <c r="K72" s="13"/>
      <c r="L72" s="13"/>
      <c r="M72" s="13"/>
      <c r="N72" s="13"/>
      <c r="O72" s="13"/>
      <c r="P72" s="13"/>
      <c r="Q72" s="16"/>
    </row>
    <row r="73" spans="1:17" ht="30.45" customHeight="1" thickBot="1">
      <c r="A73" s="1352"/>
      <c r="B73" s="1355"/>
      <c r="C73" s="1356"/>
      <c r="D73" s="31"/>
      <c r="E73" s="20"/>
      <c r="F73" s="17"/>
      <c r="G73" s="20"/>
      <c r="H73" s="17"/>
      <c r="I73" s="159" t="s">
        <v>51</v>
      </c>
      <c r="J73" s="47"/>
      <c r="K73" s="20"/>
      <c r="L73" s="20"/>
      <c r="M73" s="20"/>
      <c r="N73" s="20"/>
      <c r="O73" s="17"/>
      <c r="P73" s="17"/>
      <c r="Q73" s="16"/>
    </row>
    <row r="74" spans="1:17" ht="22.2" customHeight="1" thickBot="1">
      <c r="A74" s="1350" t="s">
        <v>584</v>
      </c>
      <c r="B74" s="1353" t="s">
        <v>81</v>
      </c>
      <c r="C74" s="1356" t="s">
        <v>27</v>
      </c>
      <c r="D74" s="28"/>
      <c r="E74" s="21"/>
      <c r="F74" s="21"/>
      <c r="G74" s="21"/>
      <c r="H74" s="21"/>
      <c r="I74" s="11" t="s">
        <v>54</v>
      </c>
      <c r="J74" s="38"/>
      <c r="K74" s="11"/>
      <c r="L74" s="11"/>
      <c r="M74" s="11"/>
      <c r="N74" s="11"/>
      <c r="O74" s="11"/>
      <c r="P74" s="11"/>
      <c r="Q74" s="27"/>
    </row>
    <row r="75" spans="1:17" ht="26.4" customHeight="1" thickBot="1">
      <c r="A75" s="1351"/>
      <c r="B75" s="1354"/>
      <c r="C75" s="1356"/>
      <c r="D75" s="28"/>
      <c r="E75" s="13"/>
      <c r="F75" s="13"/>
      <c r="G75" s="13"/>
      <c r="H75" s="13"/>
      <c r="I75" s="13">
        <v>0.70833333333333337</v>
      </c>
      <c r="J75" s="29"/>
      <c r="K75" s="13"/>
      <c r="L75" s="13"/>
      <c r="M75" s="13"/>
      <c r="N75" s="13"/>
      <c r="O75" s="13"/>
      <c r="P75" s="13"/>
      <c r="Q75" s="30"/>
    </row>
    <row r="76" spans="1:17" ht="30.45" customHeight="1" thickBot="1">
      <c r="A76" s="1352"/>
      <c r="B76" s="1355"/>
      <c r="C76" s="1356"/>
      <c r="D76" s="31"/>
      <c r="E76" s="20"/>
      <c r="F76" s="17"/>
      <c r="G76" s="20"/>
      <c r="H76" s="17"/>
      <c r="I76" s="159" t="s">
        <v>51</v>
      </c>
      <c r="J76" s="39"/>
      <c r="K76" s="20"/>
      <c r="L76" s="20"/>
      <c r="M76" s="20"/>
      <c r="N76" s="20"/>
      <c r="O76" s="17"/>
      <c r="P76" s="20"/>
      <c r="Q76" s="33"/>
    </row>
    <row r="77" spans="1:17" ht="22.2" customHeight="1" thickBot="1">
      <c r="A77" s="1364" t="s">
        <v>584</v>
      </c>
      <c r="B77" s="1360" t="s">
        <v>82</v>
      </c>
      <c r="C77" s="1356" t="s">
        <v>27</v>
      </c>
      <c r="D77" s="25"/>
      <c r="E77" s="38"/>
      <c r="F77" s="11"/>
      <c r="G77" s="23"/>
      <c r="H77" s="22"/>
      <c r="I77" s="11" t="s">
        <v>54</v>
      </c>
      <c r="J77" s="11"/>
      <c r="K77" s="11"/>
      <c r="L77" s="11"/>
      <c r="M77" s="11"/>
      <c r="N77" s="11"/>
      <c r="O77" s="11"/>
      <c r="P77" s="11"/>
      <c r="Q77" s="11"/>
    </row>
    <row r="78" spans="1:17" ht="26.4" customHeight="1" thickBot="1">
      <c r="A78" s="1359"/>
      <c r="B78" s="1361"/>
      <c r="C78" s="1356"/>
      <c r="D78" s="28"/>
      <c r="E78" s="29"/>
      <c r="F78" s="13"/>
      <c r="G78" s="14"/>
      <c r="H78" s="15"/>
      <c r="I78" s="13">
        <v>0.70833333333333337</v>
      </c>
      <c r="J78" s="13"/>
      <c r="K78" s="13"/>
      <c r="L78" s="13"/>
      <c r="M78" s="13"/>
      <c r="N78" s="13"/>
      <c r="O78" s="13"/>
      <c r="P78" s="13"/>
      <c r="Q78" s="13"/>
    </row>
    <row r="79" spans="1:17" ht="30.45" customHeight="1" thickBot="1">
      <c r="A79" s="1359"/>
      <c r="B79" s="1362"/>
      <c r="C79" s="1356"/>
      <c r="D79" s="31"/>
      <c r="E79" s="45"/>
      <c r="F79" s="17"/>
      <c r="G79" s="41"/>
      <c r="H79" s="18"/>
      <c r="I79" s="159" t="s">
        <v>51</v>
      </c>
      <c r="J79" s="47"/>
      <c r="K79" s="20"/>
      <c r="L79" s="20"/>
      <c r="M79" s="20"/>
      <c r="N79" s="20"/>
      <c r="O79" s="17"/>
      <c r="P79" s="17"/>
      <c r="Q79" s="17"/>
    </row>
    <row r="80" spans="1:17" ht="16.95" customHeight="1" thickBot="1">
      <c r="A80" s="1344" t="s">
        <v>83</v>
      </c>
      <c r="B80" s="1366" t="s">
        <v>84</v>
      </c>
      <c r="C80" s="1346" t="s">
        <v>27</v>
      </c>
      <c r="D80" s="40"/>
      <c r="E80" s="57"/>
      <c r="F80" s="58"/>
      <c r="G80" s="57"/>
      <c r="H80" s="57"/>
      <c r="I80" s="58"/>
      <c r="J80" s="58"/>
      <c r="K80" s="58"/>
      <c r="L80" s="58"/>
      <c r="M80" s="58"/>
      <c r="N80" s="58"/>
      <c r="O80" s="58"/>
      <c r="P80" s="58"/>
      <c r="Q80" s="59"/>
    </row>
    <row r="81" spans="1:17" ht="16.95" customHeight="1" thickBot="1">
      <c r="A81" s="1344"/>
      <c r="B81" s="1367"/>
      <c r="C81" s="1346"/>
      <c r="D81" s="40"/>
      <c r="E81" s="1365" t="s">
        <v>85</v>
      </c>
      <c r="F81" s="1365"/>
      <c r="G81" s="1365"/>
      <c r="H81" s="1365"/>
      <c r="I81" s="1365"/>
      <c r="J81" s="1365"/>
      <c r="K81" s="1365"/>
      <c r="L81" s="1365"/>
      <c r="M81" s="1365"/>
      <c r="N81" s="1365"/>
      <c r="O81" s="1365"/>
      <c r="P81" s="1365"/>
      <c r="Q81" s="1365"/>
    </row>
    <row r="82" spans="1:17" ht="25.95" customHeight="1" thickBot="1">
      <c r="A82" s="1344"/>
      <c r="B82" s="1367"/>
      <c r="C82" s="1346"/>
      <c r="D82" s="36"/>
      <c r="E82" s="60"/>
      <c r="F82" s="61"/>
      <c r="G82" s="60"/>
      <c r="H82" s="62"/>
      <c r="I82" s="60"/>
      <c r="J82" s="62"/>
      <c r="K82" s="60"/>
      <c r="L82" s="60"/>
      <c r="M82" s="60"/>
      <c r="N82" s="60"/>
      <c r="O82" s="61"/>
      <c r="P82" s="60"/>
      <c r="Q82" s="63"/>
    </row>
  </sheetData>
  <mergeCells count="87">
    <mergeCell ref="E81:Q81"/>
    <mergeCell ref="A77:A79"/>
    <mergeCell ref="B77:B79"/>
    <mergeCell ref="C77:C79"/>
    <mergeCell ref="A80:A82"/>
    <mergeCell ref="B80:B82"/>
    <mergeCell ref="C80:C82"/>
    <mergeCell ref="A71:A73"/>
    <mergeCell ref="B71:B73"/>
    <mergeCell ref="C71:C73"/>
    <mergeCell ref="A74:A76"/>
    <mergeCell ref="B74:B76"/>
    <mergeCell ref="C74:C76"/>
    <mergeCell ref="A65:A67"/>
    <mergeCell ref="B65:B67"/>
    <mergeCell ref="C65:C67"/>
    <mergeCell ref="A68:A70"/>
    <mergeCell ref="B68:B70"/>
    <mergeCell ref="C68:C70"/>
    <mergeCell ref="A59:A61"/>
    <mergeCell ref="B59:B61"/>
    <mergeCell ref="C59:C61"/>
    <mergeCell ref="A62:A64"/>
    <mergeCell ref="B62:B64"/>
    <mergeCell ref="C62:C64"/>
    <mergeCell ref="A53:A55"/>
    <mergeCell ref="B53:B55"/>
    <mergeCell ref="C53:C55"/>
    <mergeCell ref="A56:A58"/>
    <mergeCell ref="B56:B58"/>
    <mergeCell ref="C56:C58"/>
    <mergeCell ref="A47:A49"/>
    <mergeCell ref="B47:B49"/>
    <mergeCell ref="C47:C49"/>
    <mergeCell ref="A50:A52"/>
    <mergeCell ref="B50:B52"/>
    <mergeCell ref="C50:C52"/>
    <mergeCell ref="A41:A43"/>
    <mergeCell ref="B41:B43"/>
    <mergeCell ref="C41:C43"/>
    <mergeCell ref="A44:A46"/>
    <mergeCell ref="B44:B46"/>
    <mergeCell ref="C44:C46"/>
    <mergeCell ref="A35:A37"/>
    <mergeCell ref="B35:B37"/>
    <mergeCell ref="C35:C37"/>
    <mergeCell ref="A38:A40"/>
    <mergeCell ref="B38:B40"/>
    <mergeCell ref="C38:C40"/>
    <mergeCell ref="A29:A31"/>
    <mergeCell ref="B29:B31"/>
    <mergeCell ref="C29:C31"/>
    <mergeCell ref="A32:A34"/>
    <mergeCell ref="B32:B34"/>
    <mergeCell ref="C32:C34"/>
    <mergeCell ref="A23:A25"/>
    <mergeCell ref="B23:B25"/>
    <mergeCell ref="C23:C25"/>
    <mergeCell ref="A26:A28"/>
    <mergeCell ref="B26:B28"/>
    <mergeCell ref="C26:C28"/>
    <mergeCell ref="A17:A19"/>
    <mergeCell ref="B17:B19"/>
    <mergeCell ref="C17:C19"/>
    <mergeCell ref="A20:A22"/>
    <mergeCell ref="B20:B22"/>
    <mergeCell ref="C20:C22"/>
    <mergeCell ref="A11:A13"/>
    <mergeCell ref="B11:B13"/>
    <mergeCell ref="C11:C13"/>
    <mergeCell ref="A14:A16"/>
    <mergeCell ref="B14:B16"/>
    <mergeCell ref="C14:C16"/>
    <mergeCell ref="A6:E6"/>
    <mergeCell ref="O6:Q6"/>
    <mergeCell ref="A7:E7"/>
    <mergeCell ref="O7:Q7"/>
    <mergeCell ref="A9:A10"/>
    <mergeCell ref="B9:B10"/>
    <mergeCell ref="C9:C10"/>
    <mergeCell ref="D9:P9"/>
    <mergeCell ref="A5:E5"/>
    <mergeCell ref="A1:Q1"/>
    <mergeCell ref="A2:Q2"/>
    <mergeCell ref="A3:B3"/>
    <mergeCell ref="C3:E3"/>
    <mergeCell ref="A4:E4"/>
  </mergeCells>
  <phoneticPr fontId="18" type="noConversion"/>
  <hyperlinks>
    <hyperlink ref="B11" location="'統計資料背景說明(公庫收支月報)'!A1" display="關山鎮公庫收支月報" xr:uid="{00000000-0004-0000-0000-000000000000}"/>
    <hyperlink ref="B14" location="'統計資料背景說明(資源回收成果統計)'!A1" display="關山鎮資源回收成果統計" xr:uid="{00000000-0004-0000-0000-000001000000}"/>
    <hyperlink ref="B17" location="'統計資料背景說明(垃圾及廚餘清理狀況)'!A1" display="關山鎮一般垃圾及廚餘清理狀況" xr:uid="{00000000-0004-0000-0000-000002000000}"/>
    <hyperlink ref="B32" location="'統計資料背景說明(獨居老人人數及服務概況)'!A1" display="列冊需關懷獨居老人人數及服務概況季報" xr:uid="{00000000-0004-0000-0000-000003000000}"/>
    <hyperlink ref="B35" location="'統計資料背景說明(停車位概況-路邊停車位)'!A1" display="關山鎮停車位概況-路邊停車位季報" xr:uid="{00000000-0004-0000-0000-000004000000}"/>
    <hyperlink ref="B41" location="'統計資料背景說明(停車位概況-路邊身心障礙者專用停車位)'!A1" display="關山鎮停車位概況-路邊身心障礙專用停車位季報" xr:uid="{00000000-0004-0000-0000-000005000000}"/>
    <hyperlink ref="B44" location="'統計資料背景說明(農耕土地面積)'!A1" display="農耕土地面積" xr:uid="{00000000-0004-0000-0000-000006000000}"/>
    <hyperlink ref="B47" location="'統計資料背景說明(有效農機使用證之農機數量)'!A1" display="有效農機使用證之農機數量" xr:uid="{00000000-0004-0000-0000-000007000000}"/>
    <hyperlink ref="B50" location="'統計資料背景說明(推行社區發展工作概況)'!A1" display="關山鎮推行社區發展工作概況年報" xr:uid="{00000000-0004-0000-0000-000008000000}"/>
    <hyperlink ref="B20:B22" location="'統計資料背景說明(垃圾處理場(廠)及垃圾回收清除車輛統計)'!A1" display="垃圾處理場(廠)及垃圾回收清除車輛統計" xr:uid="{00000000-0004-0000-0000-000009000000}"/>
    <hyperlink ref="B23:B25" location="'統計資料背景說明(環保人員概況)'!A1" display="環保人員概況" xr:uid="{00000000-0004-0000-0000-00000A000000}"/>
    <hyperlink ref="B26:B28" location="'統計資料背景說明(環境保護預算)'!A1" display="環境保護預算概況" xr:uid="{00000000-0004-0000-0000-00000B000000}"/>
    <hyperlink ref="B29:B31" location="'統計資料背景說明(環境保護決算)'!A1" display="環境保護決算概況" xr:uid="{00000000-0004-0000-0000-00000C000000}"/>
    <hyperlink ref="B38:B40" location="'統計資料背景說明(停車位概況-區內陸外身心障礙專用停車位)'!A1" display="關山鎮停車位概況-區內路外身心障礙專用停車位季報" xr:uid="{00000000-0004-0000-0000-00000D000000}"/>
    <hyperlink ref="B53:B55" location="'統計資料背景說明(治山防災整體治理工程)'!A1" display="治山防災整體治理工程" xr:uid="{00000000-0004-0000-0000-00000E000000}"/>
    <hyperlink ref="B56:B58" location="'統計資料背景說明(辦理調解業務概況)'!A1" display="辦理調解業務概況" xr:uid="{00000000-0004-0000-0000-00000F000000}"/>
    <hyperlink ref="B59:B61" location="'統計資料背景說明(調解委員組織概況)'!A1" display="調解委員組織概況" xr:uid="{00000000-0004-0000-0000-000010000000}"/>
    <hyperlink ref="B62:B64" location="'統計資料背景說明(辦理調解方式概況)'!A1" display="辦理調解方式概況" xr:uid="{00000000-0004-0000-0000-000011000000}"/>
    <hyperlink ref="B65:B67" location="'統計資料背景說明(公墓設施概況)'!A1" display="公墓設施概況" xr:uid="{00000000-0004-0000-0000-000012000000}"/>
    <hyperlink ref="B68:B70" location="'統計資料背景說明(骨灰(骸)存放設施概況)'!A1" display="骨灰(骸)存放設施概況" xr:uid="{00000000-0004-0000-0000-000013000000}"/>
    <hyperlink ref="B71:B73" location="'統計資料背景說明(殯葬管理業務概況)'!A1" display="殯葬管理業務概況" xr:uid="{00000000-0004-0000-0000-000014000000}"/>
    <hyperlink ref="B74:B76" location="'統計資料背景說明(殯儀館設施概況)'!A1" display="殯儀館設施概況" xr:uid="{00000000-0004-0000-0000-000015000000}"/>
    <hyperlink ref="B77:B79" location="'統計資料背景說明(火化場設施概況)'!A1" display="火化場設施概況" xr:uid="{00000000-0004-0000-0000-000016000000}"/>
    <hyperlink ref="D13" location="'112年11月公庫收支月報'!A1" display="#112年11月份月報" xr:uid="{00000000-0004-0000-0000-000017000000}"/>
    <hyperlink ref="H46" location="農跟土地面積年報!A1" display="112年度" xr:uid="{00000000-0004-0000-0000-000018000000}"/>
    <hyperlink ref="D19" location="'112年11月垃圾及廚餘月報'!A1" display="#112年11月份月報" xr:uid="{00000000-0004-0000-0000-000019000000}"/>
    <hyperlink ref="H49" location="有效農機使用證之農機數量!A1" display="112年度" xr:uid="{00000000-0004-0000-0000-00001A000000}"/>
    <hyperlink ref="E19" location="'112年12月垃圾及廚餘月報'!A1" display="#112年12月份月報" xr:uid="{00000000-0004-0000-0000-00001B000000}"/>
    <hyperlink ref="D16" location="'112年11月資源回收成果月報'!A1" display="#112年11月份月報" xr:uid="{00000000-0004-0000-0000-00001C000000}"/>
    <hyperlink ref="E16" location="'112年12月資源回收成果月報'!A1" display="#112年12月份月報" xr:uid="{00000000-0004-0000-0000-00001D000000}"/>
    <hyperlink ref="F58" location="辦理調解業務概況!A1" display="112年度" xr:uid="{00000000-0004-0000-0000-00001E000000}"/>
    <hyperlink ref="F61" location="調解委員會組織概況!A1" display="112年度" xr:uid="{00000000-0004-0000-0000-00001F000000}"/>
    <hyperlink ref="F64" location="辦理調解方式概況!A1" display="112年度" xr:uid="{00000000-0004-0000-0000-000020000000}"/>
    <hyperlink ref="F22" location="'垃圾處理場及垃圾回收車輛統計(112下半年)'!A1" display="112年下半年報" xr:uid="{00000000-0004-0000-0000-000021000000}"/>
    <hyperlink ref="E13" location="'112年12月公庫收支月報'!A1" display="#112年12月份月報" xr:uid="{00000000-0004-0000-0000-000022000000}"/>
    <hyperlink ref="F34" location="'112年第四季獨居老人'!A1" display="112年第四季" xr:uid="{00000000-0004-0000-0000-000023000000}"/>
    <hyperlink ref="G52" location="'112年第四季推行社區發展工作概況'!A1" display="112年度" xr:uid="{00000000-0004-0000-0000-000024000000}"/>
    <hyperlink ref="E37" location="'112年第四季路邊停車位概況'!A1" display="112年第四季" xr:uid="{00000000-0004-0000-0000-000026000000}"/>
    <hyperlink ref="F13" location="'113年1月公庫收支月 報'!A1" display="#113年1月份月報" xr:uid="{00000000-0004-0000-0000-000027000000}"/>
    <hyperlink ref="F16" location="'113年1月資源回收成果月報'!A1" display="#113年1月份月報" xr:uid="{00000000-0004-0000-0000-000028000000}"/>
    <hyperlink ref="F19" location="'113年1月垃圾及廚餘月報'!A1" display="#113年1月份月報" xr:uid="{00000000-0004-0000-0000-000029000000}"/>
    <hyperlink ref="G28" location="環境保護預算概況!A1" display="113年度" xr:uid="{00000000-0004-0000-0000-00002A000000}"/>
    <hyperlink ref="G19" location="'113年2月垃圾及廚餘月報'!A1" display="#2月份月報" xr:uid="{00000000-0004-0000-0000-00002B000000}"/>
    <hyperlink ref="G16" location="'113年2月資源回收成果月報'!A1" display="#2月份月報" xr:uid="{00000000-0004-0000-0000-00002C000000}"/>
    <hyperlink ref="I31" location="環境保護決算概況!A1" display="112年度" xr:uid="{00000000-0004-0000-0000-00002D000000}"/>
    <hyperlink ref="G13" location="'113年2月公庫收支月報'!A1" display="#2月份月報" xr:uid="{00000000-0004-0000-0000-00002E000000}"/>
    <hyperlink ref="G55" location="治山防災整體治理工程!A1" display="112年度" xr:uid="{00000000-0004-0000-0000-00002F000000}"/>
    <hyperlink ref="H13" location="'113年3月公庫收支月報'!A1" display="#3月份月報" xr:uid="{00000000-0004-0000-0000-000030000000}"/>
    <hyperlink ref="H16" location="'113年3月資源回收成果月報'!A1" display="#3月份月報" xr:uid="{00000000-0004-0000-0000-000031000000}"/>
    <hyperlink ref="H19" location="'113年3月垃圾及廚餘月報'!A1" display="#3月份月報" xr:uid="{00000000-0004-0000-0000-000032000000}"/>
    <hyperlink ref="H37" location="'113年第一季路邊停車位概況'!A1" display="第一季" xr:uid="{00000000-0004-0000-0000-000033000000}"/>
    <hyperlink ref="H43" location="'113第一季路邊身障專用停車位概況'!A1" display="第一季" xr:uid="{00000000-0004-0000-0000-000034000000}"/>
    <hyperlink ref="E43" location="'112年第四季路邊停車位概況'!A1" display="112年第四季" xr:uid="{00000000-0004-0000-0000-000035000000}"/>
    <hyperlink ref="E40" location="'112年第四季區內露外身心障礙者專用停車位'!A1" display="112年第四季" xr:uid="{00000000-0004-0000-0000-000036000000}"/>
    <hyperlink ref="H40" location="'113年第一季區內路外身障者專用停車位'!A1" display="第一季" xr:uid="{00000000-0004-0000-0000-000037000000}"/>
    <hyperlink ref="I13" location="'113年4月公庫收支月報'!A1" display="#4月份月報" xr:uid="{00000000-0004-0000-0000-000038000000}"/>
    <hyperlink ref="I16" location="'113年4月資源回收成果月報'!A1" display="#4月份月報" xr:uid="{00000000-0004-0000-0000-000039000000}"/>
    <hyperlink ref="I19" location="'113年4月垃圾及廚餘月報'!A1" display="#4月份月報" xr:uid="{00000000-0004-0000-0000-00003A000000}"/>
    <hyperlink ref="I34" location="'113年第一季獨居老人'!A1" display="第一季" xr:uid="{00000000-0004-0000-0000-00003B000000}"/>
    <hyperlink ref="J13" location="'113年5月公庫收支月報'!A1" display="#5月份月報" xr:uid="{00000000-0004-0000-0000-00003C000000}"/>
    <hyperlink ref="J19" location="'113年5月垃圾及廚餘月報'!A1" display="#5月份月報" xr:uid="{00000000-0004-0000-0000-00003D000000}"/>
    <hyperlink ref="J16" location="'113年5月資源回收成果月報'!A1" display="#5月份月報" xr:uid="{00000000-0004-0000-0000-00003E000000}"/>
    <hyperlink ref="I67" location="公墓設施概況!A1" display="112年度" xr:uid="{6639DB49-A419-4402-A39C-EC2E1FB32443}"/>
    <hyperlink ref="I70" location="骨灰骸存放設施概況!A1" display="112年度" xr:uid="{49F57744-1201-4B46-B385-BADFE42B8B6A}"/>
    <hyperlink ref="I73" location="殯葬管理業概況!A1" display="112年度" xr:uid="{9EF067CC-43C6-4A7B-915B-17BF884CB42B}"/>
    <hyperlink ref="I76" location="殯儀館設施概況!A1" display="112年度" xr:uid="{19B46E91-46F8-467A-837B-7A5E8427AF8D}"/>
    <hyperlink ref="I79" location="火化場設施概況!A1" display="112年度" xr:uid="{61BA9A11-52FF-4F1F-907E-D52267B010A4}"/>
    <hyperlink ref="K13" location="'113年6月公庫收支月報'!A1" display="#6月份月報" xr:uid="{7269EF35-5883-44D6-B661-1705A9E39E42}"/>
    <hyperlink ref="L13" location="'113年7月公庫收支月報'!A1" display="#7月份月報" xr:uid="{FBCA82AA-D56E-4A3B-AE40-0D3351C8A9F1}"/>
    <hyperlink ref="K37" location="'113年第二季路邊停車位概況'!A1" display="第二季" xr:uid="{5A3C9327-17E3-4E14-ACB7-AADB1A39A1B9}"/>
    <hyperlink ref="K40" location="'113年第二季區內路外身障專用停車位'!A1" display="第二季" xr:uid="{0A70D6FC-394B-48AF-8215-B837B8464DCF}"/>
    <hyperlink ref="K43" location="'113年第二季路邊身障專用停車位'!A1" display="第二季" xr:uid="{50A5FF70-F6BA-4AC1-B5AF-920E3337DA01}"/>
    <hyperlink ref="K19" location="'113年6月垃圾及廚餘月報'!A1" display="#6月份月報" xr:uid="{A785A670-7EF1-4BC7-BF08-894BEF937A77}"/>
    <hyperlink ref="L19" location="'113年7月垃圾及廚餘月報'!A1" display="#7月份月報" xr:uid="{EBBE8E11-EAE8-47E1-928F-FD59EBCA7239}"/>
    <hyperlink ref="K16" location="'113年6月資源回收成果月報'!A1" display="#6月份月報" xr:uid="{353073E3-DD83-4EB4-BECF-4BBD4703C0F0}"/>
    <hyperlink ref="L16" location="'113年7月資源回收成果月報'!A1" display="#7月份月報" xr:uid="{ED642AFE-C39E-42A7-A202-8CCB6687BA30}"/>
    <hyperlink ref="L22" location="'垃圾處理及垃圾回收車輛統計(113上半年)'!A1" display="113年上半年報" xr:uid="{6C4E6F55-118C-45C0-9FAC-C824DED7AEAE}"/>
    <hyperlink ref="F25" location="'環保人員概況(112下半年)'!A1" display="112年下半年報" xr:uid="{62215753-AD65-4038-BFF8-307EB6A1D406}"/>
    <hyperlink ref="L25" location="'環保人員概況(113上半年)'!A1" display="113年上半年報" xr:uid="{DF0994EF-EF67-4063-9615-0F4338739B10}"/>
    <hyperlink ref="L34" location="'113年第二季獨居老人'!A1" display="第二季" xr:uid="{E5957D3B-1111-42EF-A902-F90CEEF4007A}"/>
    <hyperlink ref="M13" location="'113年8月公庫收支月報'!A1" display="#8月份月報" xr:uid="{8BF29359-D4DE-4C4C-BBDF-E57AE1B08A17}"/>
    <hyperlink ref="N13" location="'113年9月公庫收支月報'!A1" display="#9月份月報" xr:uid="{C0965E36-2786-4328-A6CA-E6BFFDC2E22B}"/>
    <hyperlink ref="N37" location="'113年第三季路邊停車位概況'!A1" display="第三季" xr:uid="{15FBFCD9-E01B-4B4C-8970-6339CE4CC48D}"/>
    <hyperlink ref="N43" location="'113年第三季路邊身障專用停車位'!A1" display="第三季" xr:uid="{BBE321B1-2001-47C3-B126-8F1117A1DA94}"/>
    <hyperlink ref="N40" location="'113年第三季區內路外身障專用停車位'!A1" display="第三季" xr:uid="{18BC159D-C65C-4F67-976A-6A11DFB543DB}"/>
    <hyperlink ref="M19" location="'113年8月垃圾及廚餘月報'!A1" display="#8月份月報" xr:uid="{C72CEC10-92C5-45B8-AC53-81D718D1D745}"/>
    <hyperlink ref="N19" location="'113年9月垃圾及廚餘月報'!A1" display="#9月份月報" xr:uid="{3D2AF50F-D8FC-4B5D-B3F1-0D0E74E88472}"/>
    <hyperlink ref="N16" location="'113年9月資源回收成果月報'!A1" display="#9月份月報" xr:uid="{60307D54-8030-45AE-BA05-70DADDD26D3D}"/>
    <hyperlink ref="M16" location="'113年8月資源回收成果月報'!A1" display="#8月份月報" xr:uid="{22163866-F722-40AD-86B5-29A60DA143CA}"/>
    <hyperlink ref="O13" location="'113年10月公庫收支月報'!A1" display="#10月份月報" xr:uid="{8EA88A0D-D603-45CA-887B-EBD0D7EFF9BC}"/>
    <hyperlink ref="O34" location="'113年第三季獨居老人'!A1" display="第三季" xr:uid="{15B07615-3926-4C63-A92A-1E86D2A8B2A8}"/>
    <hyperlink ref="O19" location="'113年10月垃圾及廚餘月報'!A1" display="#10月份月報" xr:uid="{CBACF41A-466C-4F55-A14D-7142B16021C4}"/>
    <hyperlink ref="P19" location="'113年11月垃圾及廚餘月報'!A1" display="#11月份月報" xr:uid="{731FC7AD-45A4-46C7-B0F9-DCC28D595E00}"/>
    <hyperlink ref="O16" location="'113年10月資源回收成果月報'!A1" display="#10月份月報" xr:uid="{3FE7E086-596F-4F8D-A498-E50736D5D0E4}"/>
    <hyperlink ref="P16" location="'113年11月資源回收成果月報'!A1" display="#11月份月報" xr:uid="{CC3950D7-B36D-4007-A384-546FCAC2F148}"/>
    <hyperlink ref="P13" location="'113年11月公庫收支月報'!A1" display="#11月份月報" xr:uid="{31F38A94-EDFB-4572-9D5D-77CF2039DE2B}"/>
  </hyperlinks>
  <pageMargins left="0.78740157480314998" right="0.59055118110236182" top="1.2598425196850402" bottom="0.86614173228346525" header="0.94488188976378007" footer="0.86614173228346525"/>
  <pageSetup paperSize="9" scale="39" fitToWidth="0" fitToHeight="0"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7"/>
  <sheetViews>
    <sheetView workbookViewId="0"/>
  </sheetViews>
  <sheetFormatPr defaultRowHeight="16.2"/>
  <cols>
    <col min="1" max="1" width="93.44140625" customWidth="1"/>
  </cols>
  <sheetData>
    <row r="1" spans="1:3" ht="19.8">
      <c r="A1" s="66" t="s">
        <v>117</v>
      </c>
      <c r="B1" s="1368" t="s">
        <v>118</v>
      </c>
      <c r="C1" s="1369"/>
    </row>
    <row r="2" spans="1:3" ht="19.8">
      <c r="A2" s="67" t="s">
        <v>87</v>
      </c>
    </row>
    <row r="3" spans="1:3" ht="19.8">
      <c r="A3" s="84" t="s">
        <v>568</v>
      </c>
    </row>
    <row r="4" spans="1:3" ht="19.8">
      <c r="A4" s="87" t="s">
        <v>88</v>
      </c>
    </row>
    <row r="5" spans="1:3" ht="19.8">
      <c r="A5" s="86" t="s">
        <v>569</v>
      </c>
    </row>
    <row r="6" spans="1:3" ht="19.8">
      <c r="A6" s="86" t="s">
        <v>570</v>
      </c>
    </row>
    <row r="7" spans="1:3" ht="19.8">
      <c r="A7" s="86" t="s">
        <v>119</v>
      </c>
    </row>
    <row r="8" spans="1:3" ht="19.8">
      <c r="A8" s="86" t="s">
        <v>120</v>
      </c>
    </row>
    <row r="9" spans="1:3" ht="19.8">
      <c r="A9" s="86" t="s">
        <v>116</v>
      </c>
    </row>
    <row r="10" spans="1:3" ht="19.8">
      <c r="A10" s="87" t="s">
        <v>90</v>
      </c>
    </row>
    <row r="11" spans="1:3" ht="19.8">
      <c r="A11" s="86" t="s">
        <v>571</v>
      </c>
    </row>
    <row r="12" spans="1:3" ht="99">
      <c r="A12" s="72" t="s">
        <v>121</v>
      </c>
    </row>
    <row r="13" spans="1:3" ht="19.8">
      <c r="A13" s="68" t="s">
        <v>91</v>
      </c>
    </row>
    <row r="14" spans="1:3" ht="39.6">
      <c r="A14" s="85" t="s">
        <v>572</v>
      </c>
    </row>
    <row r="15" spans="1:3" ht="39.6">
      <c r="A15" s="71" t="s">
        <v>122</v>
      </c>
    </row>
    <row r="16" spans="1:3" ht="19.8">
      <c r="A16" s="69" t="s">
        <v>92</v>
      </c>
    </row>
    <row r="17" spans="1:1" ht="19.8">
      <c r="A17" s="72" t="s">
        <v>123</v>
      </c>
    </row>
    <row r="18" spans="1:1" ht="19.8">
      <c r="A18" s="72" t="s">
        <v>124</v>
      </c>
    </row>
    <row r="19" spans="1:1" ht="39.6">
      <c r="A19" s="72" t="s">
        <v>125</v>
      </c>
    </row>
    <row r="20" spans="1:1" ht="19.8">
      <c r="A20" s="72" t="s">
        <v>126</v>
      </c>
    </row>
    <row r="21" spans="1:1" ht="19.8">
      <c r="A21" s="72" t="s">
        <v>127</v>
      </c>
    </row>
    <row r="22" spans="1:1" ht="39.6">
      <c r="A22" s="72" t="s">
        <v>128</v>
      </c>
    </row>
    <row r="23" spans="1:1" ht="79.2">
      <c r="A23" s="72" t="s">
        <v>129</v>
      </c>
    </row>
    <row r="24" spans="1:1" ht="19.8">
      <c r="A24" s="69" t="s">
        <v>93</v>
      </c>
    </row>
    <row r="25" spans="1:1" ht="39.6">
      <c r="A25" s="71" t="s">
        <v>130</v>
      </c>
    </row>
    <row r="26" spans="1:1" ht="19.8">
      <c r="A26" s="69" t="s">
        <v>131</v>
      </c>
    </row>
    <row r="27" spans="1:1" ht="19.8">
      <c r="A27" s="73" t="s">
        <v>582</v>
      </c>
    </row>
    <row r="28" spans="1:1" ht="19.8">
      <c r="A28" s="69" t="s">
        <v>94</v>
      </c>
    </row>
    <row r="29" spans="1:1" ht="19.8">
      <c r="A29" s="68" t="s">
        <v>95</v>
      </c>
    </row>
    <row r="30" spans="1:1" ht="59.4">
      <c r="A30" s="74" t="s">
        <v>583</v>
      </c>
    </row>
    <row r="31" spans="1:1" ht="39.6">
      <c r="A31" s="71" t="s">
        <v>132</v>
      </c>
    </row>
    <row r="32" spans="1:1" ht="19.8">
      <c r="A32" s="68" t="s">
        <v>96</v>
      </c>
    </row>
    <row r="33" spans="1:1" ht="39.6">
      <c r="A33" s="71" t="s">
        <v>133</v>
      </c>
    </row>
    <row r="34" spans="1:1" ht="39.6">
      <c r="A34" s="71" t="s">
        <v>134</v>
      </c>
    </row>
    <row r="35" spans="1:1" ht="39.6">
      <c r="A35" s="75" t="s">
        <v>135</v>
      </c>
    </row>
    <row r="36" spans="1:1" ht="20.399999999999999" thickBot="1">
      <c r="A36" s="76" t="s">
        <v>98</v>
      </c>
    </row>
    <row r="37" spans="1:1">
      <c r="A37" s="65" t="s">
        <v>86</v>
      </c>
    </row>
  </sheetData>
  <mergeCells count="1">
    <mergeCell ref="B1:C1"/>
  </mergeCells>
  <phoneticPr fontId="18" type="noConversion"/>
  <hyperlinks>
    <hyperlink ref="A37" location="預告統計資料發布時間表!A1" display="回發布時間表" xr:uid="{00000000-0004-0000-0100-000000000000}"/>
    <hyperlink ref="B1" location="預告統計資料發布時間表!A1" display="回發布時間表"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7"/>
  <sheetViews>
    <sheetView topLeftCell="A37" workbookViewId="0"/>
  </sheetViews>
  <sheetFormatPr defaultRowHeight="16.2"/>
  <cols>
    <col min="1" max="1" width="93.44140625" customWidth="1"/>
  </cols>
  <sheetData>
    <row r="1" spans="1:3" ht="19.8">
      <c r="A1" s="77" t="s">
        <v>136</v>
      </c>
      <c r="B1" s="1368" t="s">
        <v>118</v>
      </c>
      <c r="C1" s="1369"/>
    </row>
    <row r="2" spans="1:3" ht="19.8">
      <c r="A2" s="67" t="s">
        <v>137</v>
      </c>
    </row>
    <row r="3" spans="1:3" ht="19.8">
      <c r="A3" s="67" t="s">
        <v>138</v>
      </c>
    </row>
    <row r="4" spans="1:3" ht="19.8">
      <c r="A4" s="87" t="s">
        <v>88</v>
      </c>
    </row>
    <row r="5" spans="1:3" ht="19.8">
      <c r="A5" s="86" t="s">
        <v>569</v>
      </c>
    </row>
    <row r="6" spans="1:3" ht="19.8">
      <c r="A6" s="86" t="s">
        <v>573</v>
      </c>
    </row>
    <row r="7" spans="1:3" ht="19.8">
      <c r="A7" s="99" t="s">
        <v>100</v>
      </c>
    </row>
    <row r="8" spans="1:3" ht="19.8">
      <c r="A8" s="99" t="s">
        <v>101</v>
      </c>
    </row>
    <row r="9" spans="1:3" ht="19.8">
      <c r="A9" s="99" t="s">
        <v>102</v>
      </c>
    </row>
    <row r="10" spans="1:3" ht="19.8">
      <c r="A10" s="87" t="s">
        <v>90</v>
      </c>
    </row>
    <row r="11" spans="1:3" ht="19.8">
      <c r="A11" s="86" t="s">
        <v>574</v>
      </c>
    </row>
    <row r="12" spans="1:3" ht="99">
      <c r="A12" s="72" t="s">
        <v>121</v>
      </c>
    </row>
    <row r="13" spans="1:3" ht="19.8">
      <c r="A13" s="87" t="s">
        <v>91</v>
      </c>
      <c r="C13" s="2"/>
    </row>
    <row r="14" spans="1:3" ht="39.6">
      <c r="A14" s="72" t="s">
        <v>139</v>
      </c>
    </row>
    <row r="15" spans="1:3" ht="19.8">
      <c r="A15" s="72" t="s">
        <v>140</v>
      </c>
    </row>
    <row r="16" spans="1:3" ht="19.8">
      <c r="A16" s="86" t="s">
        <v>92</v>
      </c>
    </row>
    <row r="17" spans="1:1" ht="99">
      <c r="A17" s="72" t="s">
        <v>141</v>
      </c>
    </row>
    <row r="18" spans="1:1" ht="99">
      <c r="A18" s="72" t="s">
        <v>142</v>
      </c>
    </row>
    <row r="19" spans="1:1" ht="19.8">
      <c r="A19" s="71" t="s">
        <v>143</v>
      </c>
    </row>
    <row r="20" spans="1:1" ht="39.6">
      <c r="A20" s="71" t="s">
        <v>144</v>
      </c>
    </row>
    <row r="21" spans="1:1" ht="39.6">
      <c r="A21" s="71" t="s">
        <v>145</v>
      </c>
    </row>
    <row r="22" spans="1:1" ht="39.6">
      <c r="A22" s="71" t="s">
        <v>146</v>
      </c>
    </row>
    <row r="23" spans="1:1" ht="79.2">
      <c r="A23" s="71" t="s">
        <v>147</v>
      </c>
    </row>
    <row r="24" spans="1:1" ht="39.6">
      <c r="A24" s="71" t="s">
        <v>148</v>
      </c>
    </row>
    <row r="25" spans="1:1" ht="19.8">
      <c r="A25" s="71" t="s">
        <v>149</v>
      </c>
    </row>
    <row r="26" spans="1:1" ht="19.8">
      <c r="A26" s="71" t="s">
        <v>150</v>
      </c>
    </row>
    <row r="27" spans="1:1" ht="39.6">
      <c r="A27" s="71" t="s">
        <v>151</v>
      </c>
    </row>
    <row r="28" spans="1:1" ht="138.6">
      <c r="A28" s="71" t="s">
        <v>152</v>
      </c>
    </row>
    <row r="29" spans="1:1" ht="59.4">
      <c r="A29" s="71" t="s">
        <v>153</v>
      </c>
    </row>
    <row r="30" spans="1:1" ht="59.4">
      <c r="A30" s="71" t="s">
        <v>154</v>
      </c>
    </row>
    <row r="31" spans="1:1" ht="39.6">
      <c r="A31" s="71" t="s">
        <v>155</v>
      </c>
    </row>
    <row r="32" spans="1:1" ht="19.8">
      <c r="A32" s="71" t="s">
        <v>156</v>
      </c>
    </row>
    <row r="33" spans="1:1" ht="59.4">
      <c r="A33" s="71" t="s">
        <v>157</v>
      </c>
    </row>
    <row r="34" spans="1:1" ht="99">
      <c r="A34" s="71" t="s">
        <v>158</v>
      </c>
    </row>
    <row r="35" spans="1:1" ht="59.4">
      <c r="A35" s="71" t="s">
        <v>159</v>
      </c>
    </row>
    <row r="36" spans="1:1" ht="19.8">
      <c r="A36" s="71" t="s">
        <v>160</v>
      </c>
    </row>
    <row r="37" spans="1:1" ht="79.2">
      <c r="A37" s="71" t="s">
        <v>161</v>
      </c>
    </row>
    <row r="38" spans="1:1" ht="59.4">
      <c r="A38" s="71" t="s">
        <v>162</v>
      </c>
    </row>
    <row r="39" spans="1:1" ht="19.8">
      <c r="A39" s="71" t="s">
        <v>163</v>
      </c>
    </row>
    <row r="40" spans="1:1" ht="59.4">
      <c r="A40" s="71" t="s">
        <v>164</v>
      </c>
    </row>
    <row r="41" spans="1:1" ht="19.8">
      <c r="A41" s="71" t="s">
        <v>165</v>
      </c>
    </row>
    <row r="42" spans="1:1" ht="59.4">
      <c r="A42" s="71" t="s">
        <v>166</v>
      </c>
    </row>
    <row r="43" spans="1:1" ht="59.4">
      <c r="A43" s="71" t="s">
        <v>167</v>
      </c>
    </row>
    <row r="44" spans="1:1" ht="19.8">
      <c r="A44" s="69" t="s">
        <v>168</v>
      </c>
    </row>
    <row r="45" spans="1:1" ht="19.8">
      <c r="A45" s="78" t="s">
        <v>169</v>
      </c>
    </row>
    <row r="46" spans="1:1" ht="19.8">
      <c r="A46" s="78" t="s">
        <v>170</v>
      </c>
    </row>
    <row r="47" spans="1:1" ht="19.8">
      <c r="A47" s="78" t="s">
        <v>592</v>
      </c>
    </row>
    <row r="48" spans="1:1" ht="19.8">
      <c r="A48" s="78" t="s">
        <v>94</v>
      </c>
    </row>
    <row r="49" spans="1:1" ht="19.8">
      <c r="A49" s="79" t="s">
        <v>95</v>
      </c>
    </row>
    <row r="50" spans="1:1" ht="39.6">
      <c r="A50" s="74" t="s">
        <v>593</v>
      </c>
    </row>
    <row r="51" spans="1:1" ht="39.6">
      <c r="A51" s="80" t="s">
        <v>172</v>
      </c>
    </row>
    <row r="52" spans="1:1" ht="19.8">
      <c r="A52" s="79" t="s">
        <v>96</v>
      </c>
    </row>
    <row r="53" spans="1:1" ht="39.6">
      <c r="A53" s="80" t="s">
        <v>173</v>
      </c>
    </row>
    <row r="54" spans="1:1" ht="19.8">
      <c r="A54" s="80" t="s">
        <v>174</v>
      </c>
    </row>
    <row r="55" spans="1:1" ht="39.6">
      <c r="A55" s="81" t="s">
        <v>135</v>
      </c>
    </row>
    <row r="56" spans="1:1" ht="20.399999999999999" thickBot="1">
      <c r="A56" s="76" t="s">
        <v>98</v>
      </c>
    </row>
    <row r="57" spans="1:1">
      <c r="A57" s="65" t="s">
        <v>86</v>
      </c>
    </row>
  </sheetData>
  <mergeCells count="1">
    <mergeCell ref="B1:C1"/>
  </mergeCells>
  <phoneticPr fontId="18" type="noConversion"/>
  <hyperlinks>
    <hyperlink ref="B1" location="預告統計資料發布時間表!A1" display="回發布時間表" xr:uid="{00000000-0004-0000-0200-000000000000}"/>
    <hyperlink ref="A57" location="預告統計資料發布時間表!A1" display="回發布時間表"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4"/>
  <sheetViews>
    <sheetView workbookViewId="0">
      <selection activeCell="B1" sqref="B1:C1"/>
    </sheetView>
  </sheetViews>
  <sheetFormatPr defaultRowHeight="16.2"/>
  <cols>
    <col min="1" max="1" width="100.6640625" customWidth="1"/>
  </cols>
  <sheetData>
    <row r="1" spans="1:3" ht="19.8">
      <c r="A1" s="77" t="s">
        <v>175</v>
      </c>
      <c r="B1" s="1368" t="s">
        <v>118</v>
      </c>
      <c r="C1" s="1369"/>
    </row>
    <row r="2" spans="1:3" ht="19.8">
      <c r="A2" s="67" t="s">
        <v>137</v>
      </c>
    </row>
    <row r="3" spans="1:3" ht="19.8">
      <c r="A3" s="84" t="s">
        <v>176</v>
      </c>
    </row>
    <row r="4" spans="1:3" ht="19.8">
      <c r="A4" s="87" t="s">
        <v>88</v>
      </c>
    </row>
    <row r="5" spans="1:3" ht="19.8">
      <c r="A5" s="86" t="s">
        <v>569</v>
      </c>
    </row>
    <row r="6" spans="1:3" ht="19.8">
      <c r="A6" s="86" t="s">
        <v>573</v>
      </c>
    </row>
    <row r="7" spans="1:3" ht="19.8">
      <c r="A7" s="99" t="s">
        <v>100</v>
      </c>
    </row>
    <row r="8" spans="1:3" ht="19.8">
      <c r="A8" s="99" t="s">
        <v>101</v>
      </c>
    </row>
    <row r="9" spans="1:3" ht="19.8">
      <c r="A9" s="99" t="s">
        <v>102</v>
      </c>
    </row>
    <row r="10" spans="1:3" ht="19.8">
      <c r="A10" s="87" t="s">
        <v>90</v>
      </c>
    </row>
    <row r="11" spans="1:3" ht="19.8">
      <c r="A11" s="86" t="s">
        <v>574</v>
      </c>
    </row>
    <row r="12" spans="1:3" ht="79.2">
      <c r="A12" s="72" t="s">
        <v>121</v>
      </c>
    </row>
    <row r="13" spans="1:3" ht="19.8">
      <c r="A13" s="87" t="s">
        <v>91</v>
      </c>
      <c r="C13" s="2"/>
    </row>
    <row r="14" spans="1:3" ht="19.8">
      <c r="A14" s="72" t="s">
        <v>575</v>
      </c>
    </row>
    <row r="15" spans="1:3" ht="19.8">
      <c r="A15" s="72" t="s">
        <v>140</v>
      </c>
    </row>
    <row r="16" spans="1:3" ht="19.8">
      <c r="A16" s="86" t="s">
        <v>92</v>
      </c>
    </row>
    <row r="17" spans="1:1" ht="118.8">
      <c r="A17" s="72" t="s">
        <v>177</v>
      </c>
    </row>
    <row r="18" spans="1:1" ht="39.6">
      <c r="A18" s="72" t="s">
        <v>178</v>
      </c>
    </row>
    <row r="19" spans="1:1" ht="39.6">
      <c r="A19" s="72" t="s">
        <v>179</v>
      </c>
    </row>
    <row r="20" spans="1:1" ht="39.6">
      <c r="A20" s="72" t="s">
        <v>180</v>
      </c>
    </row>
    <row r="21" spans="1:1" ht="39.6">
      <c r="A21" s="72" t="s">
        <v>181</v>
      </c>
    </row>
    <row r="22" spans="1:1" ht="59.4">
      <c r="A22" s="72" t="s">
        <v>182</v>
      </c>
    </row>
    <row r="23" spans="1:1" ht="19.8">
      <c r="A23" s="72" t="s">
        <v>183</v>
      </c>
    </row>
    <row r="24" spans="1:1" ht="59.4">
      <c r="A24" s="72" t="s">
        <v>184</v>
      </c>
    </row>
    <row r="25" spans="1:1" ht="39.6">
      <c r="A25" s="72" t="s">
        <v>185</v>
      </c>
    </row>
    <row r="26" spans="1:1" ht="19.8">
      <c r="A26" s="72" t="s">
        <v>186</v>
      </c>
    </row>
    <row r="27" spans="1:1" ht="19.8">
      <c r="A27" s="72" t="s">
        <v>187</v>
      </c>
    </row>
    <row r="28" spans="1:1" ht="19.8">
      <c r="A28" s="72" t="s">
        <v>188</v>
      </c>
    </row>
    <row r="29" spans="1:1" ht="79.2">
      <c r="A29" s="72" t="s">
        <v>189</v>
      </c>
    </row>
    <row r="30" spans="1:1" ht="19.8">
      <c r="A30" s="72" t="s">
        <v>190</v>
      </c>
    </row>
    <row r="31" spans="1:1" ht="19.8">
      <c r="A31" s="69" t="s">
        <v>191</v>
      </c>
    </row>
    <row r="32" spans="1:1" ht="79.2">
      <c r="A32" s="80" t="s">
        <v>192</v>
      </c>
    </row>
    <row r="33" spans="1:1" ht="19.8">
      <c r="A33" s="78" t="s">
        <v>170</v>
      </c>
    </row>
    <row r="34" spans="1:1" ht="19.8">
      <c r="A34" s="73" t="s">
        <v>193</v>
      </c>
    </row>
    <row r="35" spans="1:1" ht="19.8">
      <c r="A35" s="78" t="s">
        <v>94</v>
      </c>
    </row>
    <row r="36" spans="1:1" ht="19.8">
      <c r="A36" s="79" t="s">
        <v>95</v>
      </c>
    </row>
    <row r="37" spans="1:1" ht="39.6">
      <c r="A37" s="74" t="s">
        <v>171</v>
      </c>
    </row>
    <row r="38" spans="1:1" ht="39.6">
      <c r="A38" s="80" t="s">
        <v>172</v>
      </c>
    </row>
    <row r="39" spans="1:1" ht="19.8">
      <c r="A39" s="79" t="s">
        <v>194</v>
      </c>
    </row>
    <row r="40" spans="1:1" ht="39.6">
      <c r="A40" s="80" t="s">
        <v>195</v>
      </c>
    </row>
    <row r="41" spans="1:1" ht="19.8">
      <c r="A41" s="80" t="s">
        <v>174</v>
      </c>
    </row>
    <row r="42" spans="1:1" ht="39.6">
      <c r="A42" s="81" t="s">
        <v>135</v>
      </c>
    </row>
    <row r="43" spans="1:1" ht="20.399999999999999" thickBot="1">
      <c r="A43" s="76" t="s">
        <v>98</v>
      </c>
    </row>
    <row r="44" spans="1:1">
      <c r="A44" s="65" t="s">
        <v>86</v>
      </c>
    </row>
  </sheetData>
  <mergeCells count="1">
    <mergeCell ref="B1:C1"/>
  </mergeCells>
  <phoneticPr fontId="18" type="noConversion"/>
  <hyperlinks>
    <hyperlink ref="B1" location="預告統計資料發布時間表!A1" display="回發布時間表" xr:uid="{00000000-0004-0000-0300-000000000000}"/>
    <hyperlink ref="A44" location="預告統計資料發布時間表!A1" display="回發布時間表" xr:uid="{00000000-0004-0000-03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0"/>
  <sheetViews>
    <sheetView workbookViewId="0">
      <selection activeCell="B1" sqref="B1:C1"/>
    </sheetView>
  </sheetViews>
  <sheetFormatPr defaultRowHeight="16.2"/>
  <cols>
    <col min="1" max="1" width="93.6640625" customWidth="1"/>
  </cols>
  <sheetData>
    <row r="1" spans="1:3" ht="19.8">
      <c r="A1" s="77" t="s">
        <v>196</v>
      </c>
      <c r="B1" s="1368" t="s">
        <v>118</v>
      </c>
      <c r="C1" s="1369"/>
    </row>
    <row r="2" spans="1:3" ht="19.8">
      <c r="A2" s="67" t="s">
        <v>197</v>
      </c>
    </row>
    <row r="3" spans="1:3" ht="19.8">
      <c r="A3" s="67" t="s">
        <v>198</v>
      </c>
    </row>
    <row r="4" spans="1:3" ht="19.8">
      <c r="A4" s="68" t="s">
        <v>88</v>
      </c>
    </row>
    <row r="5" spans="1:3" ht="19.8">
      <c r="A5" s="100" t="s">
        <v>576</v>
      </c>
    </row>
    <row r="6" spans="1:3" ht="19.8">
      <c r="A6" s="99" t="s">
        <v>104</v>
      </c>
    </row>
    <row r="7" spans="1:3" ht="19.8">
      <c r="A7" s="99" t="s">
        <v>105</v>
      </c>
    </row>
    <row r="8" spans="1:3" ht="19.8">
      <c r="A8" s="99" t="s">
        <v>101</v>
      </c>
    </row>
    <row r="9" spans="1:3" ht="19.8">
      <c r="A9" s="99" t="s">
        <v>116</v>
      </c>
    </row>
    <row r="10" spans="1:3" ht="19.8">
      <c r="A10" s="101" t="s">
        <v>90</v>
      </c>
    </row>
    <row r="11" spans="1:3" ht="19.8">
      <c r="A11" s="100" t="s">
        <v>577</v>
      </c>
    </row>
    <row r="12" spans="1:3" ht="99">
      <c r="A12" s="72" t="s">
        <v>121</v>
      </c>
    </row>
    <row r="13" spans="1:3" ht="19.8">
      <c r="A13" s="68" t="s">
        <v>91</v>
      </c>
    </row>
    <row r="14" spans="1:3" ht="79.2">
      <c r="A14" s="70" t="s">
        <v>199</v>
      </c>
    </row>
    <row r="15" spans="1:3" ht="39.6">
      <c r="A15" s="71" t="s">
        <v>200</v>
      </c>
    </row>
    <row r="16" spans="1:3" ht="19.8">
      <c r="A16" s="69" t="s">
        <v>92</v>
      </c>
    </row>
    <row r="17" spans="1:1" ht="39.6">
      <c r="A17" s="71" t="s">
        <v>201</v>
      </c>
    </row>
    <row r="18" spans="1:1" ht="19.8">
      <c r="A18" s="71" t="s">
        <v>202</v>
      </c>
    </row>
    <row r="19" spans="1:1" ht="19.8">
      <c r="A19" s="71" t="s">
        <v>203</v>
      </c>
    </row>
    <row r="20" spans="1:1" ht="39.6">
      <c r="A20" s="71" t="s">
        <v>204</v>
      </c>
    </row>
    <row r="21" spans="1:1" ht="39.6">
      <c r="A21" s="71" t="s">
        <v>205</v>
      </c>
    </row>
    <row r="22" spans="1:1" ht="59.4">
      <c r="A22" s="71" t="s">
        <v>206</v>
      </c>
    </row>
    <row r="23" spans="1:1" ht="59.4">
      <c r="A23" s="71" t="s">
        <v>207</v>
      </c>
    </row>
    <row r="24" spans="1:1" ht="39.6">
      <c r="A24" s="71" t="s">
        <v>208</v>
      </c>
    </row>
    <row r="25" spans="1:1" ht="39.6">
      <c r="A25" s="71" t="s">
        <v>209</v>
      </c>
    </row>
    <row r="26" spans="1:1" ht="39.6">
      <c r="A26" s="71" t="s">
        <v>210</v>
      </c>
    </row>
    <row r="27" spans="1:1" ht="19.8">
      <c r="A27" s="71" t="s">
        <v>211</v>
      </c>
    </row>
    <row r="28" spans="1:1" ht="79.2">
      <c r="A28" s="71" t="s">
        <v>212</v>
      </c>
    </row>
    <row r="29" spans="1:1" ht="19.8">
      <c r="A29" s="71" t="s">
        <v>213</v>
      </c>
    </row>
    <row r="30" spans="1:1" ht="19.8">
      <c r="A30" s="74" t="s">
        <v>214</v>
      </c>
    </row>
    <row r="31" spans="1:1" ht="19.8">
      <c r="A31" s="71" t="s">
        <v>94</v>
      </c>
    </row>
    <row r="32" spans="1:1" ht="19.8">
      <c r="A32" s="68" t="s">
        <v>95</v>
      </c>
    </row>
    <row r="33" spans="1:1" ht="39.6">
      <c r="A33" s="74" t="s">
        <v>567</v>
      </c>
    </row>
    <row r="34" spans="1:1" ht="39.6">
      <c r="A34" s="71" t="s">
        <v>215</v>
      </c>
    </row>
    <row r="35" spans="1:1" ht="19.8">
      <c r="A35" s="68" t="s">
        <v>96</v>
      </c>
    </row>
    <row r="36" spans="1:1" ht="19.8">
      <c r="A36" s="71" t="s">
        <v>216</v>
      </c>
    </row>
    <row r="37" spans="1:1" ht="19.8">
      <c r="A37" s="71" t="s">
        <v>174</v>
      </c>
    </row>
    <row r="38" spans="1:1" ht="39.6">
      <c r="A38" s="75" t="s">
        <v>135</v>
      </c>
    </row>
    <row r="39" spans="1:1" ht="20.399999999999999" thickBot="1">
      <c r="A39" s="76" t="s">
        <v>98</v>
      </c>
    </row>
    <row r="40" spans="1:1">
      <c r="A40" s="65" t="s">
        <v>86</v>
      </c>
    </row>
  </sheetData>
  <mergeCells count="1">
    <mergeCell ref="B1:C1"/>
  </mergeCells>
  <phoneticPr fontId="18" type="noConversion"/>
  <hyperlinks>
    <hyperlink ref="B1" location="預告統計資料發布時間表!A1" display="回發布時間表" xr:uid="{00000000-0004-0000-0400-000000000000}"/>
    <hyperlink ref="A40" location="預告統計資料發布時間表!A1" display="回發布時間表" xr:uid="{00000000-0004-0000-0400-00000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5"/>
  <sheetViews>
    <sheetView workbookViewId="0">
      <selection activeCell="B1" sqref="B1:C1"/>
    </sheetView>
  </sheetViews>
  <sheetFormatPr defaultRowHeight="16.2"/>
  <cols>
    <col min="1" max="1" width="93.6640625" customWidth="1"/>
  </cols>
  <sheetData>
    <row r="1" spans="1:3" ht="19.8">
      <c r="A1" s="77" t="s">
        <v>217</v>
      </c>
      <c r="B1" s="1368" t="s">
        <v>118</v>
      </c>
      <c r="C1" s="1369"/>
    </row>
    <row r="2" spans="1:3" ht="19.8">
      <c r="A2" s="67" t="s">
        <v>218</v>
      </c>
    </row>
    <row r="3" spans="1:3" ht="19.8">
      <c r="A3" s="84" t="s">
        <v>219</v>
      </c>
    </row>
    <row r="4" spans="1:3" ht="19.8">
      <c r="A4" s="87" t="s">
        <v>88</v>
      </c>
    </row>
    <row r="5" spans="1:3" ht="19.8">
      <c r="A5" s="100" t="s">
        <v>576</v>
      </c>
    </row>
    <row r="6" spans="1:3" ht="19.8">
      <c r="A6" s="99" t="s">
        <v>106</v>
      </c>
    </row>
    <row r="7" spans="1:3" ht="19.8">
      <c r="A7" s="99" t="s">
        <v>107</v>
      </c>
    </row>
    <row r="8" spans="1:3" ht="19.8">
      <c r="A8" s="99" t="s">
        <v>89</v>
      </c>
    </row>
    <row r="9" spans="1:3" ht="19.8">
      <c r="A9" s="99" t="s">
        <v>108</v>
      </c>
    </row>
    <row r="10" spans="1:3" ht="19.8">
      <c r="A10" s="101" t="s">
        <v>90</v>
      </c>
    </row>
    <row r="11" spans="1:3" ht="19.8">
      <c r="A11" s="100" t="s">
        <v>577</v>
      </c>
    </row>
    <row r="12" spans="1:3" ht="99">
      <c r="A12" s="72" t="s">
        <v>121</v>
      </c>
    </row>
    <row r="13" spans="1:3" ht="19.8">
      <c r="A13" s="68" t="s">
        <v>220</v>
      </c>
    </row>
    <row r="14" spans="1:3" ht="59.4">
      <c r="A14" s="70" t="s">
        <v>221</v>
      </c>
    </row>
    <row r="15" spans="1:3" ht="19.8">
      <c r="A15" s="71" t="s">
        <v>222</v>
      </c>
    </row>
    <row r="16" spans="1:3" ht="19.8">
      <c r="A16" s="69" t="s">
        <v>92</v>
      </c>
    </row>
    <row r="17" spans="1:1" ht="39.6">
      <c r="A17" s="71" t="s">
        <v>223</v>
      </c>
    </row>
    <row r="18" spans="1:1" ht="39.6">
      <c r="A18" s="71" t="s">
        <v>224</v>
      </c>
    </row>
    <row r="19" spans="1:1" ht="39.6">
      <c r="A19" s="71" t="s">
        <v>225</v>
      </c>
    </row>
    <row r="20" spans="1:1" ht="19.8">
      <c r="A20" s="71" t="s">
        <v>226</v>
      </c>
    </row>
    <row r="21" spans="1:1" ht="19.8">
      <c r="A21" s="80" t="s">
        <v>227</v>
      </c>
    </row>
    <row r="22" spans="1:1" ht="19.8">
      <c r="A22" s="80" t="s">
        <v>228</v>
      </c>
    </row>
    <row r="23" spans="1:1" ht="39.6">
      <c r="A23" s="80" t="s">
        <v>229</v>
      </c>
    </row>
    <row r="24" spans="1:1" ht="19.8">
      <c r="A24" s="80" t="s">
        <v>213</v>
      </c>
    </row>
    <row r="25" spans="1:1" ht="19.8">
      <c r="A25" s="74" t="s">
        <v>230</v>
      </c>
    </row>
    <row r="26" spans="1:1" ht="19.8">
      <c r="A26" s="80" t="s">
        <v>94</v>
      </c>
    </row>
    <row r="27" spans="1:1" ht="19.8">
      <c r="A27" s="79" t="s">
        <v>95</v>
      </c>
    </row>
    <row r="28" spans="1:1" ht="39.6">
      <c r="A28" s="74" t="s">
        <v>231</v>
      </c>
    </row>
    <row r="29" spans="1:1" ht="39.6">
      <c r="A29" s="80" t="s">
        <v>232</v>
      </c>
    </row>
    <row r="30" spans="1:1" ht="19.8">
      <c r="A30" s="79" t="s">
        <v>96</v>
      </c>
    </row>
    <row r="31" spans="1:1" ht="39.6">
      <c r="A31" s="80" t="s">
        <v>233</v>
      </c>
    </row>
    <row r="32" spans="1:1" ht="19.8">
      <c r="A32" s="80" t="s">
        <v>174</v>
      </c>
    </row>
    <row r="33" spans="1:1" ht="39.6">
      <c r="A33" s="75" t="s">
        <v>135</v>
      </c>
    </row>
    <row r="34" spans="1:1" ht="20.399999999999999" thickBot="1">
      <c r="A34" s="76" t="s">
        <v>98</v>
      </c>
    </row>
    <row r="35" spans="1:1">
      <c r="A35" s="65" t="s">
        <v>86</v>
      </c>
    </row>
  </sheetData>
  <mergeCells count="1">
    <mergeCell ref="B1:C1"/>
  </mergeCells>
  <phoneticPr fontId="18" type="noConversion"/>
  <hyperlinks>
    <hyperlink ref="B1" location="預告統計資料發布時間表!A1" display="回發布時間表" xr:uid="{00000000-0004-0000-0500-000000000000}"/>
    <hyperlink ref="A35" location="預告統計資料發布時間表!A1" display="回發布時間表" xr:uid="{00000000-0004-0000-0500-00000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7"/>
  <sheetViews>
    <sheetView workbookViewId="0">
      <selection activeCell="B1" sqref="B1:C1"/>
    </sheetView>
  </sheetViews>
  <sheetFormatPr defaultRowHeight="16.2"/>
  <cols>
    <col min="1" max="1" width="93.6640625" customWidth="1"/>
  </cols>
  <sheetData>
    <row r="1" spans="1:3" ht="19.8">
      <c r="A1" s="77" t="s">
        <v>234</v>
      </c>
      <c r="B1" s="1368" t="s">
        <v>118</v>
      </c>
      <c r="C1" s="1369"/>
    </row>
    <row r="2" spans="1:3" ht="19.8">
      <c r="A2" s="67" t="s">
        <v>218</v>
      </c>
    </row>
    <row r="3" spans="1:3" ht="19.8">
      <c r="A3" s="67" t="s">
        <v>235</v>
      </c>
    </row>
    <row r="4" spans="1:3" ht="19.8">
      <c r="A4" s="87" t="s">
        <v>88</v>
      </c>
    </row>
    <row r="5" spans="1:3" ht="19.8">
      <c r="A5" s="100" t="s">
        <v>576</v>
      </c>
    </row>
    <row r="6" spans="1:3" ht="19.8">
      <c r="A6" s="99" t="s">
        <v>106</v>
      </c>
    </row>
    <row r="7" spans="1:3" ht="19.8">
      <c r="A7" s="99" t="s">
        <v>107</v>
      </c>
    </row>
    <row r="8" spans="1:3" ht="19.8">
      <c r="A8" s="99" t="s">
        <v>89</v>
      </c>
    </row>
    <row r="9" spans="1:3" ht="19.8">
      <c r="A9" s="99" t="s">
        <v>108</v>
      </c>
    </row>
    <row r="10" spans="1:3" ht="19.8">
      <c r="A10" s="101" t="s">
        <v>90</v>
      </c>
    </row>
    <row r="11" spans="1:3" ht="19.8">
      <c r="A11" s="100" t="s">
        <v>577</v>
      </c>
    </row>
    <row r="12" spans="1:3" ht="99">
      <c r="A12" s="72" t="s">
        <v>121</v>
      </c>
    </row>
    <row r="13" spans="1:3" ht="19.8">
      <c r="A13" s="68" t="s">
        <v>91</v>
      </c>
    </row>
    <row r="14" spans="1:3" ht="99">
      <c r="A14" s="82" t="s">
        <v>236</v>
      </c>
    </row>
    <row r="15" spans="1:3" ht="19.8">
      <c r="A15" s="71" t="s">
        <v>222</v>
      </c>
    </row>
    <row r="16" spans="1:3" ht="19.8">
      <c r="A16" s="69" t="s">
        <v>92</v>
      </c>
    </row>
    <row r="17" spans="1:1" ht="39.6">
      <c r="A17" s="71" t="s">
        <v>237</v>
      </c>
    </row>
    <row r="18" spans="1:1" ht="39.6">
      <c r="A18" s="71" t="s">
        <v>238</v>
      </c>
    </row>
    <row r="19" spans="1:1" ht="19.8">
      <c r="A19" s="71" t="s">
        <v>239</v>
      </c>
    </row>
    <row r="20" spans="1:1" ht="19.8">
      <c r="A20" s="71" t="s">
        <v>240</v>
      </c>
    </row>
    <row r="21" spans="1:1" ht="19.8">
      <c r="A21" s="71" t="s">
        <v>241</v>
      </c>
    </row>
    <row r="22" spans="1:1" ht="19.8">
      <c r="A22" s="71" t="s">
        <v>242</v>
      </c>
    </row>
    <row r="23" spans="1:1" ht="19.8">
      <c r="A23" s="71" t="s">
        <v>243</v>
      </c>
    </row>
    <row r="24" spans="1:1" ht="19.8">
      <c r="A24" s="71" t="s">
        <v>228</v>
      </c>
    </row>
    <row r="25" spans="1:1" ht="19.8">
      <c r="A25" s="80" t="s">
        <v>244</v>
      </c>
    </row>
    <row r="26" spans="1:1" ht="19.8">
      <c r="A26" s="80" t="s">
        <v>213</v>
      </c>
    </row>
    <row r="27" spans="1:1" ht="19.8">
      <c r="A27" s="74" t="s">
        <v>230</v>
      </c>
    </row>
    <row r="28" spans="1:1" ht="19.8">
      <c r="A28" s="80" t="s">
        <v>94</v>
      </c>
    </row>
    <row r="29" spans="1:1" ht="19.8">
      <c r="A29" s="79" t="s">
        <v>95</v>
      </c>
    </row>
    <row r="30" spans="1:1" ht="39.6">
      <c r="A30" s="74" t="s">
        <v>231</v>
      </c>
    </row>
    <row r="31" spans="1:1" ht="39.6">
      <c r="A31" s="80" t="s">
        <v>232</v>
      </c>
    </row>
    <row r="32" spans="1:1" ht="19.8">
      <c r="A32" s="79" t="s">
        <v>96</v>
      </c>
    </row>
    <row r="33" spans="1:1" ht="39.6">
      <c r="A33" s="80" t="s">
        <v>245</v>
      </c>
    </row>
    <row r="34" spans="1:1" ht="19.8">
      <c r="A34" s="71" t="s">
        <v>174</v>
      </c>
    </row>
    <row r="35" spans="1:1" ht="39.6">
      <c r="A35" s="75" t="s">
        <v>135</v>
      </c>
    </row>
    <row r="36" spans="1:1" ht="20.399999999999999" thickBot="1">
      <c r="A36" s="76" t="s">
        <v>98</v>
      </c>
    </row>
    <row r="37" spans="1:1">
      <c r="A37" s="65" t="s">
        <v>86</v>
      </c>
    </row>
  </sheetData>
  <mergeCells count="1">
    <mergeCell ref="B1:C1"/>
  </mergeCells>
  <phoneticPr fontId="18" type="noConversion"/>
  <hyperlinks>
    <hyperlink ref="B1" location="預告統計資料發布時間表!A1" display="回發布時間表" xr:uid="{00000000-0004-0000-0600-000000000000}"/>
    <hyperlink ref="A37" location="預告統計資料發布時間表!A1" display="回發布時間表"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35"/>
  <sheetViews>
    <sheetView workbookViewId="0">
      <selection activeCell="B1" sqref="B1:C1"/>
    </sheetView>
  </sheetViews>
  <sheetFormatPr defaultRowHeight="16.2"/>
  <cols>
    <col min="1" max="1" width="93.6640625" customWidth="1"/>
  </cols>
  <sheetData>
    <row r="1" spans="1:3" ht="19.8">
      <c r="A1" s="77" t="s">
        <v>246</v>
      </c>
      <c r="B1" s="1368" t="s">
        <v>118</v>
      </c>
      <c r="C1" s="1369"/>
    </row>
    <row r="2" spans="1:3" ht="19.8">
      <c r="A2" s="67" t="s">
        <v>218</v>
      </c>
    </row>
    <row r="3" spans="1:3" ht="19.8">
      <c r="A3" s="67" t="s">
        <v>247</v>
      </c>
    </row>
    <row r="4" spans="1:3" ht="19.8">
      <c r="A4" s="87" t="s">
        <v>88</v>
      </c>
    </row>
    <row r="5" spans="1:3" ht="19.8">
      <c r="A5" s="100" t="s">
        <v>576</v>
      </c>
    </row>
    <row r="6" spans="1:3" ht="19.8">
      <c r="A6" s="99" t="s">
        <v>106</v>
      </c>
    </row>
    <row r="7" spans="1:3" ht="19.8">
      <c r="A7" s="99" t="s">
        <v>107</v>
      </c>
    </row>
    <row r="8" spans="1:3" ht="19.8">
      <c r="A8" s="99" t="s">
        <v>89</v>
      </c>
    </row>
    <row r="9" spans="1:3" ht="19.8">
      <c r="A9" s="99" t="s">
        <v>108</v>
      </c>
    </row>
    <row r="10" spans="1:3" ht="19.8">
      <c r="A10" s="101" t="s">
        <v>90</v>
      </c>
    </row>
    <row r="11" spans="1:3" ht="19.8">
      <c r="A11" s="100" t="s">
        <v>577</v>
      </c>
    </row>
    <row r="12" spans="1:3" ht="99">
      <c r="A12" s="72" t="s">
        <v>121</v>
      </c>
    </row>
    <row r="13" spans="1:3" ht="19.8">
      <c r="A13" s="68" t="s">
        <v>91</v>
      </c>
    </row>
    <row r="14" spans="1:3" ht="79.2">
      <c r="A14" s="70" t="s">
        <v>248</v>
      </c>
    </row>
    <row r="15" spans="1:3" ht="19.8">
      <c r="A15" s="71" t="s">
        <v>222</v>
      </c>
    </row>
    <row r="16" spans="1:3" ht="19.8">
      <c r="A16" s="69" t="s">
        <v>92</v>
      </c>
    </row>
    <row r="17" spans="1:1" ht="39.6">
      <c r="A17" s="71" t="s">
        <v>249</v>
      </c>
    </row>
    <row r="18" spans="1:1" ht="39.6">
      <c r="A18" s="71" t="s">
        <v>250</v>
      </c>
    </row>
    <row r="19" spans="1:1" ht="39.6">
      <c r="A19" s="71" t="s">
        <v>251</v>
      </c>
    </row>
    <row r="20" spans="1:1" ht="19.8">
      <c r="A20" s="71" t="s">
        <v>252</v>
      </c>
    </row>
    <row r="21" spans="1:1" ht="19.8">
      <c r="A21" s="71" t="s">
        <v>253</v>
      </c>
    </row>
    <row r="22" spans="1:1" ht="19.8">
      <c r="A22" s="71" t="s">
        <v>228</v>
      </c>
    </row>
    <row r="23" spans="1:1" ht="39.6">
      <c r="A23" s="71" t="s">
        <v>254</v>
      </c>
    </row>
    <row r="24" spans="1:1" ht="19.8">
      <c r="A24" s="71" t="s">
        <v>213</v>
      </c>
    </row>
    <row r="25" spans="1:1" ht="19.8">
      <c r="A25" s="74" t="s">
        <v>230</v>
      </c>
    </row>
    <row r="26" spans="1:1" ht="19.8">
      <c r="A26" s="80" t="s">
        <v>94</v>
      </c>
    </row>
    <row r="27" spans="1:1" ht="19.8">
      <c r="A27" s="79" t="s">
        <v>95</v>
      </c>
    </row>
    <row r="28" spans="1:1" ht="39.6">
      <c r="A28" s="74" t="s">
        <v>231</v>
      </c>
    </row>
    <row r="29" spans="1:1" ht="39.6">
      <c r="A29" s="80" t="s">
        <v>232</v>
      </c>
    </row>
    <row r="30" spans="1:1" ht="19.8">
      <c r="A30" s="79" t="s">
        <v>96</v>
      </c>
    </row>
    <row r="31" spans="1:1" ht="39.6">
      <c r="A31" s="80" t="s">
        <v>255</v>
      </c>
    </row>
    <row r="32" spans="1:1" ht="19.8">
      <c r="A32" s="80" t="s">
        <v>174</v>
      </c>
    </row>
    <row r="33" spans="1:1" ht="39.6">
      <c r="A33" s="81" t="s">
        <v>135</v>
      </c>
    </row>
    <row r="34" spans="1:1" ht="20.399999999999999" thickBot="1">
      <c r="A34" s="83" t="s">
        <v>98</v>
      </c>
    </row>
    <row r="35" spans="1:1">
      <c r="A35" s="65" t="s">
        <v>86</v>
      </c>
    </row>
  </sheetData>
  <mergeCells count="1">
    <mergeCell ref="B1:C1"/>
  </mergeCells>
  <phoneticPr fontId="18" type="noConversion"/>
  <hyperlinks>
    <hyperlink ref="B1" location="預告統計資料發布時間表!A1" display="回發布時間表" xr:uid="{00000000-0004-0000-0700-000000000000}"/>
    <hyperlink ref="A35" location="預告統計資料發布時間表!A1" display="回發布時間表" xr:uid="{00000000-0004-0000-0700-000001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43"/>
  <sheetViews>
    <sheetView workbookViewId="0">
      <selection activeCell="B1" sqref="B1:C1"/>
    </sheetView>
  </sheetViews>
  <sheetFormatPr defaultRowHeight="16.2"/>
  <cols>
    <col min="1" max="1" width="94.88671875" customWidth="1"/>
  </cols>
  <sheetData>
    <row r="1" spans="1:3" ht="19.8">
      <c r="A1" s="77" t="s">
        <v>256</v>
      </c>
      <c r="B1" s="1368" t="s">
        <v>118</v>
      </c>
      <c r="C1" s="1369"/>
    </row>
    <row r="2" spans="1:3" ht="19.8">
      <c r="A2" s="67" t="s">
        <v>137</v>
      </c>
    </row>
    <row r="3" spans="1:3" ht="19.8">
      <c r="A3" s="67" t="s">
        <v>257</v>
      </c>
    </row>
    <row r="4" spans="1:3" ht="19.8">
      <c r="A4" s="68" t="s">
        <v>88</v>
      </c>
    </row>
    <row r="5" spans="1:3" ht="19.8">
      <c r="A5" s="100" t="s">
        <v>576</v>
      </c>
    </row>
    <row r="6" spans="1:3" ht="19.8">
      <c r="A6" s="99" t="s">
        <v>99</v>
      </c>
    </row>
    <row r="7" spans="1:3" ht="19.8">
      <c r="A7" s="99" t="s">
        <v>100</v>
      </c>
    </row>
    <row r="8" spans="1:3" ht="19.8">
      <c r="A8" s="99" t="s">
        <v>101</v>
      </c>
    </row>
    <row r="9" spans="1:3" ht="19.8">
      <c r="A9" s="99" t="s">
        <v>102</v>
      </c>
    </row>
    <row r="10" spans="1:3" ht="19.8">
      <c r="A10" s="101" t="s">
        <v>90</v>
      </c>
    </row>
    <row r="11" spans="1:3" ht="19.8">
      <c r="A11" s="100" t="s">
        <v>577</v>
      </c>
    </row>
    <row r="12" spans="1:3" ht="99">
      <c r="A12" s="72" t="s">
        <v>121</v>
      </c>
    </row>
    <row r="13" spans="1:3" ht="19.8">
      <c r="A13" s="68" t="s">
        <v>91</v>
      </c>
      <c r="C13" s="2"/>
    </row>
    <row r="14" spans="1:3" ht="39.6">
      <c r="A14" s="71" t="s">
        <v>258</v>
      </c>
    </row>
    <row r="15" spans="1:3" ht="19.8">
      <c r="A15" s="71" t="s">
        <v>259</v>
      </c>
    </row>
    <row r="16" spans="1:3" ht="19.8">
      <c r="A16" s="69" t="s">
        <v>260</v>
      </c>
    </row>
    <row r="17" spans="1:1" ht="19.8">
      <c r="A17" s="71" t="s">
        <v>261</v>
      </c>
    </row>
    <row r="18" spans="1:1" ht="79.2">
      <c r="A18" s="71" t="s">
        <v>262</v>
      </c>
    </row>
    <row r="19" spans="1:1" ht="19.8">
      <c r="A19" s="71" t="s">
        <v>263</v>
      </c>
    </row>
    <row r="20" spans="1:1" ht="19.8">
      <c r="A20" s="71" t="s">
        <v>264</v>
      </c>
    </row>
    <row r="21" spans="1:1" ht="19.8">
      <c r="A21" s="71" t="s">
        <v>265</v>
      </c>
    </row>
    <row r="22" spans="1:1" ht="39.6">
      <c r="A22" s="71" t="s">
        <v>266</v>
      </c>
    </row>
    <row r="23" spans="1:1" ht="39.6">
      <c r="A23" s="71" t="s">
        <v>267</v>
      </c>
    </row>
    <row r="24" spans="1:1" ht="79.2">
      <c r="A24" s="71" t="s">
        <v>268</v>
      </c>
    </row>
    <row r="25" spans="1:1" ht="39.6">
      <c r="A25" s="71" t="s">
        <v>269</v>
      </c>
    </row>
    <row r="26" spans="1:1" ht="19.8">
      <c r="A26" s="71" t="s">
        <v>270</v>
      </c>
    </row>
    <row r="27" spans="1:1" ht="39.6">
      <c r="A27" s="71" t="s">
        <v>271</v>
      </c>
    </row>
    <row r="28" spans="1:1" ht="39.6">
      <c r="A28" s="71" t="s">
        <v>272</v>
      </c>
    </row>
    <row r="29" spans="1:1" ht="39.6">
      <c r="A29" s="71" t="s">
        <v>273</v>
      </c>
    </row>
    <row r="30" spans="1:1" ht="19.8">
      <c r="A30" s="69" t="s">
        <v>274</v>
      </c>
    </row>
    <row r="31" spans="1:1" ht="55.2" customHeight="1">
      <c r="A31" s="71" t="s">
        <v>278</v>
      </c>
    </row>
    <row r="32" spans="1:1" ht="19.8">
      <c r="A32" s="69" t="s">
        <v>275</v>
      </c>
    </row>
    <row r="33" spans="1:1" ht="19.8">
      <c r="A33" s="73" t="s">
        <v>590</v>
      </c>
    </row>
    <row r="34" spans="1:1" ht="19.8">
      <c r="A34" s="69" t="s">
        <v>94</v>
      </c>
    </row>
    <row r="35" spans="1:1" ht="19.8">
      <c r="A35" s="68" t="s">
        <v>95</v>
      </c>
    </row>
    <row r="36" spans="1:1" ht="39.6">
      <c r="A36" s="74" t="s">
        <v>591</v>
      </c>
    </row>
    <row r="37" spans="1:1" ht="39.6">
      <c r="A37" s="71" t="s">
        <v>172</v>
      </c>
    </row>
    <row r="38" spans="1:1" ht="19.8">
      <c r="A38" s="68" t="s">
        <v>96</v>
      </c>
    </row>
    <row r="39" spans="1:1" ht="39.6">
      <c r="A39" s="71" t="s">
        <v>276</v>
      </c>
    </row>
    <row r="40" spans="1:1" ht="19.8">
      <c r="A40" s="71" t="s">
        <v>277</v>
      </c>
    </row>
    <row r="41" spans="1:1" ht="39.6">
      <c r="A41" s="75" t="s">
        <v>135</v>
      </c>
    </row>
    <row r="42" spans="1:1" ht="20.399999999999999" thickBot="1">
      <c r="A42" s="76" t="s">
        <v>98</v>
      </c>
    </row>
    <row r="43" spans="1:1">
      <c r="A43" s="65" t="s">
        <v>86</v>
      </c>
    </row>
  </sheetData>
  <mergeCells count="1">
    <mergeCell ref="B1:C1"/>
  </mergeCells>
  <phoneticPr fontId="18" type="noConversion"/>
  <hyperlinks>
    <hyperlink ref="B1" location="預告統計資料發布時間表!A1" display="回發布時間表" xr:uid="{00000000-0004-0000-0800-000000000000}"/>
    <hyperlink ref="A43" location="預告統計資料發布時間表!A1" display="回發布時間表" xr:uid="{00000000-0004-0000-0800-000001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60"/>
  <sheetViews>
    <sheetView topLeftCell="A7" workbookViewId="0"/>
  </sheetViews>
  <sheetFormatPr defaultRowHeight="16.2"/>
  <cols>
    <col min="1" max="1" width="104.44140625" customWidth="1"/>
  </cols>
  <sheetData>
    <row r="1" spans="1:3" ht="19.8">
      <c r="A1" s="77" t="s">
        <v>279</v>
      </c>
      <c r="B1" s="1368" t="s">
        <v>118</v>
      </c>
      <c r="C1" s="1369"/>
    </row>
    <row r="2" spans="1:3" ht="19.8">
      <c r="A2" s="67" t="s">
        <v>137</v>
      </c>
    </row>
    <row r="3" spans="1:3" ht="19.8">
      <c r="A3" s="67" t="s">
        <v>280</v>
      </c>
    </row>
    <row r="4" spans="1:3" ht="19.8">
      <c r="A4" s="68" t="s">
        <v>88</v>
      </c>
    </row>
    <row r="5" spans="1:3" ht="19.8">
      <c r="A5" s="100" t="s">
        <v>578</v>
      </c>
    </row>
    <row r="6" spans="1:3" ht="19.8">
      <c r="A6" s="99" t="s">
        <v>99</v>
      </c>
    </row>
    <row r="7" spans="1:3" ht="19.8">
      <c r="A7" s="99" t="s">
        <v>100</v>
      </c>
    </row>
    <row r="8" spans="1:3" ht="19.8">
      <c r="A8" s="99" t="s">
        <v>101</v>
      </c>
    </row>
    <row r="9" spans="1:3" ht="19.8">
      <c r="A9" s="99" t="s">
        <v>102</v>
      </c>
    </row>
    <row r="10" spans="1:3" ht="19.8">
      <c r="A10" s="101" t="s">
        <v>90</v>
      </c>
    </row>
    <row r="11" spans="1:3" ht="19.8">
      <c r="A11" s="100" t="s">
        <v>577</v>
      </c>
    </row>
    <row r="12" spans="1:3" ht="79.2">
      <c r="A12" s="72" t="s">
        <v>121</v>
      </c>
    </row>
    <row r="13" spans="1:3" ht="19.8">
      <c r="A13" s="68" t="s">
        <v>91</v>
      </c>
      <c r="C13" s="2"/>
    </row>
    <row r="14" spans="1:3" ht="19.8">
      <c r="A14" s="70" t="s">
        <v>281</v>
      </c>
    </row>
    <row r="15" spans="1:3" ht="19.8">
      <c r="A15" s="71" t="s">
        <v>282</v>
      </c>
    </row>
    <row r="16" spans="1:3" ht="19.8">
      <c r="A16" s="69" t="s">
        <v>283</v>
      </c>
    </row>
    <row r="17" spans="1:1" ht="59.4">
      <c r="A17" s="72" t="s">
        <v>284</v>
      </c>
    </row>
    <row r="18" spans="1:1" ht="19.8">
      <c r="A18" s="72" t="s">
        <v>285</v>
      </c>
    </row>
    <row r="19" spans="1:1" ht="39.6">
      <c r="A19" s="72" t="s">
        <v>286</v>
      </c>
    </row>
    <row r="20" spans="1:1" ht="59.4">
      <c r="A20" s="72" t="s">
        <v>287</v>
      </c>
    </row>
    <row r="21" spans="1:1" ht="39.6">
      <c r="A21" s="72" t="s">
        <v>288</v>
      </c>
    </row>
    <row r="22" spans="1:1" ht="39.6">
      <c r="A22" s="72" t="s">
        <v>289</v>
      </c>
    </row>
    <row r="23" spans="1:1" ht="39.6">
      <c r="A23" s="72" t="s">
        <v>290</v>
      </c>
    </row>
    <row r="24" spans="1:1" ht="19.8">
      <c r="A24" s="72" t="s">
        <v>291</v>
      </c>
    </row>
    <row r="25" spans="1:1" ht="39.6">
      <c r="A25" s="72" t="s">
        <v>292</v>
      </c>
    </row>
    <row r="26" spans="1:1" ht="39.6">
      <c r="A26" s="72" t="s">
        <v>293</v>
      </c>
    </row>
    <row r="27" spans="1:1" ht="39.6">
      <c r="A27" s="72" t="s">
        <v>294</v>
      </c>
    </row>
    <row r="28" spans="1:1" ht="39.6">
      <c r="A28" s="72" t="s">
        <v>295</v>
      </c>
    </row>
    <row r="29" spans="1:1" ht="39.6">
      <c r="A29" s="72" t="s">
        <v>296</v>
      </c>
    </row>
    <row r="30" spans="1:1" ht="39.6">
      <c r="A30" s="72" t="s">
        <v>297</v>
      </c>
    </row>
    <row r="31" spans="1:1" ht="39.6">
      <c r="A31" s="72" t="s">
        <v>298</v>
      </c>
    </row>
    <row r="32" spans="1:1" ht="39.6">
      <c r="A32" s="72" t="s">
        <v>299</v>
      </c>
    </row>
    <row r="33" spans="1:1" ht="39.6">
      <c r="A33" s="72" t="s">
        <v>300</v>
      </c>
    </row>
    <row r="34" spans="1:1" ht="39.6">
      <c r="A34" s="72" t="s">
        <v>301</v>
      </c>
    </row>
    <row r="35" spans="1:1" ht="19.8">
      <c r="A35" s="72" t="s">
        <v>302</v>
      </c>
    </row>
    <row r="36" spans="1:1" ht="39.6">
      <c r="A36" s="72" t="s">
        <v>303</v>
      </c>
    </row>
    <row r="37" spans="1:1" ht="39.6">
      <c r="A37" s="72" t="s">
        <v>304</v>
      </c>
    </row>
    <row r="38" spans="1:1" ht="19.8">
      <c r="A38" s="72" t="s">
        <v>305</v>
      </c>
    </row>
    <row r="39" spans="1:1" ht="19.8">
      <c r="A39" s="72" t="s">
        <v>306</v>
      </c>
    </row>
    <row r="40" spans="1:1" ht="39.6">
      <c r="A40" s="72" t="s">
        <v>307</v>
      </c>
    </row>
    <row r="41" spans="1:1" ht="19.8">
      <c r="A41" s="71" t="s">
        <v>308</v>
      </c>
    </row>
    <row r="42" spans="1:1" ht="59.4">
      <c r="A42" s="71" t="s">
        <v>309</v>
      </c>
    </row>
    <row r="43" spans="1:1" ht="19.8">
      <c r="A43" s="71" t="s">
        <v>275</v>
      </c>
    </row>
    <row r="44" spans="1:1" ht="19.8">
      <c r="A44" s="74" t="s">
        <v>590</v>
      </c>
    </row>
    <row r="45" spans="1:1" ht="19.8">
      <c r="A45" s="71" t="s">
        <v>94</v>
      </c>
    </row>
    <row r="46" spans="1:1" ht="19.8">
      <c r="A46" s="68" t="s">
        <v>95</v>
      </c>
    </row>
    <row r="47" spans="1:1" ht="39.6">
      <c r="A47" s="74" t="s">
        <v>591</v>
      </c>
    </row>
    <row r="48" spans="1:1" ht="39.6">
      <c r="A48" s="71" t="s">
        <v>172</v>
      </c>
    </row>
    <row r="49" spans="1:1" ht="19.8">
      <c r="A49" s="68" t="s">
        <v>96</v>
      </c>
    </row>
    <row r="50" spans="1:1" ht="39.6">
      <c r="A50" s="71" t="s">
        <v>310</v>
      </c>
    </row>
    <row r="51" spans="1:1" ht="19.8">
      <c r="A51" s="71" t="s">
        <v>174</v>
      </c>
    </row>
    <row r="52" spans="1:1" ht="39.6">
      <c r="A52" s="75" t="s">
        <v>135</v>
      </c>
    </row>
    <row r="53" spans="1:1" ht="20.399999999999999" thickBot="1">
      <c r="A53" s="76" t="s">
        <v>98</v>
      </c>
    </row>
    <row r="54" spans="1:1">
      <c r="A54" s="65" t="s">
        <v>86</v>
      </c>
    </row>
    <row r="60" spans="1:1" ht="39" customHeight="1"/>
  </sheetData>
  <mergeCells count="1">
    <mergeCell ref="B1:C1"/>
  </mergeCells>
  <phoneticPr fontId="18" type="noConversion"/>
  <hyperlinks>
    <hyperlink ref="B1" location="預告統計資料發布時間表!A1" display="回發布時間表" xr:uid="{00000000-0004-0000-0900-000000000000}"/>
    <hyperlink ref="A54" location="預告統計資料發布時間表!A1" display="回發布時間表" xr:uid="{00000000-0004-0000-0900-000001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35"/>
  <sheetViews>
    <sheetView workbookViewId="0">
      <selection activeCell="B1" sqref="B1:C1"/>
    </sheetView>
  </sheetViews>
  <sheetFormatPr defaultRowHeight="16.2"/>
  <cols>
    <col min="1" max="1" width="93.6640625" customWidth="1"/>
  </cols>
  <sheetData>
    <row r="1" spans="1:3" ht="19.8">
      <c r="A1" s="77" t="s">
        <v>311</v>
      </c>
      <c r="B1" s="1368" t="s">
        <v>118</v>
      </c>
      <c r="C1" s="1369"/>
    </row>
    <row r="2" spans="1:3" ht="19.8">
      <c r="A2" s="84" t="s">
        <v>312</v>
      </c>
    </row>
    <row r="3" spans="1:3" ht="19.8">
      <c r="A3" s="67" t="s">
        <v>313</v>
      </c>
    </row>
    <row r="4" spans="1:3" ht="19.8">
      <c r="A4" s="68" t="s">
        <v>88</v>
      </c>
    </row>
    <row r="5" spans="1:3" ht="19.8">
      <c r="A5" s="100" t="s">
        <v>576</v>
      </c>
    </row>
    <row r="6" spans="1:3" ht="19.8">
      <c r="A6" s="99" t="s">
        <v>109</v>
      </c>
    </row>
    <row r="7" spans="1:3" ht="19.8">
      <c r="A7" s="99" t="s">
        <v>110</v>
      </c>
    </row>
    <row r="8" spans="1:3" ht="19.8">
      <c r="A8" s="99" t="s">
        <v>101</v>
      </c>
    </row>
    <row r="9" spans="1:3" ht="19.8">
      <c r="A9" s="99" t="s">
        <v>111</v>
      </c>
    </row>
    <row r="10" spans="1:3" ht="19.8">
      <c r="A10" s="101" t="s">
        <v>90</v>
      </c>
    </row>
    <row r="11" spans="1:3" ht="19.8">
      <c r="A11" s="100" t="s">
        <v>577</v>
      </c>
    </row>
    <row r="12" spans="1:3" ht="99">
      <c r="A12" s="72" t="s">
        <v>121</v>
      </c>
    </row>
    <row r="13" spans="1:3" ht="19.8">
      <c r="A13" s="68" t="s">
        <v>91</v>
      </c>
    </row>
    <row r="14" spans="1:3" ht="39.6">
      <c r="A14" s="82" t="s">
        <v>314</v>
      </c>
    </row>
    <row r="15" spans="1:3" ht="19.8">
      <c r="A15" s="80" t="s">
        <v>315</v>
      </c>
    </row>
    <row r="16" spans="1:3" ht="19.8">
      <c r="A16" s="69" t="s">
        <v>92</v>
      </c>
    </row>
    <row r="17" spans="1:1" ht="39.6">
      <c r="A17" s="72" t="s">
        <v>316</v>
      </c>
    </row>
    <row r="18" spans="1:1" ht="19.8">
      <c r="A18" s="72" t="s">
        <v>317</v>
      </c>
    </row>
    <row r="19" spans="1:1" ht="39.6">
      <c r="A19" s="72" t="s">
        <v>318</v>
      </c>
    </row>
    <row r="20" spans="1:1" ht="39.6">
      <c r="A20" s="72" t="s">
        <v>319</v>
      </c>
    </row>
    <row r="21" spans="1:1" ht="19.8">
      <c r="A21" s="72" t="s">
        <v>320</v>
      </c>
    </row>
    <row r="22" spans="1:1" ht="19.8">
      <c r="A22" s="71" t="s">
        <v>321</v>
      </c>
    </row>
    <row r="23" spans="1:1" ht="39.6">
      <c r="A23" s="71" t="s">
        <v>322</v>
      </c>
    </row>
    <row r="24" spans="1:1" ht="19.8">
      <c r="A24" s="71" t="s">
        <v>323</v>
      </c>
    </row>
    <row r="25" spans="1:1" ht="19.8">
      <c r="A25" s="74" t="s">
        <v>324</v>
      </c>
    </row>
    <row r="26" spans="1:1" ht="19.8">
      <c r="A26" s="71" t="s">
        <v>325</v>
      </c>
    </row>
    <row r="27" spans="1:1" ht="19.8">
      <c r="A27" s="68" t="s">
        <v>95</v>
      </c>
    </row>
    <row r="28" spans="1:1" ht="39.6">
      <c r="A28" s="74" t="s">
        <v>566</v>
      </c>
    </row>
    <row r="29" spans="1:1" ht="39.6">
      <c r="A29" s="71" t="s">
        <v>326</v>
      </c>
    </row>
    <row r="30" spans="1:1" ht="19.8">
      <c r="A30" s="68" t="s">
        <v>96</v>
      </c>
    </row>
    <row r="31" spans="1:1" ht="79.2">
      <c r="A31" s="71" t="s">
        <v>327</v>
      </c>
    </row>
    <row r="32" spans="1:1" ht="19.8">
      <c r="A32" s="71" t="s">
        <v>174</v>
      </c>
    </row>
    <row r="33" spans="1:1" ht="39.6">
      <c r="A33" s="75" t="s">
        <v>135</v>
      </c>
    </row>
    <row r="34" spans="1:1" ht="20.399999999999999" thickBot="1">
      <c r="A34" s="76" t="s">
        <v>98</v>
      </c>
    </row>
    <row r="35" spans="1:1">
      <c r="A35" s="65" t="s">
        <v>86</v>
      </c>
    </row>
  </sheetData>
  <mergeCells count="1">
    <mergeCell ref="B1:C1"/>
  </mergeCells>
  <phoneticPr fontId="18" type="noConversion"/>
  <hyperlinks>
    <hyperlink ref="B1" location="預告統計資料發布時間表!A1" display="回發布時間表" xr:uid="{00000000-0004-0000-0A00-000000000000}"/>
    <hyperlink ref="A35" location="預告統計資料發布時間表!A1" display="回發布時間表"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49"/>
  <sheetViews>
    <sheetView workbookViewId="0">
      <selection activeCell="B1" sqref="B1:C1"/>
    </sheetView>
  </sheetViews>
  <sheetFormatPr defaultRowHeight="16.2"/>
  <cols>
    <col min="1" max="1" width="93.6640625" customWidth="1"/>
  </cols>
  <sheetData>
    <row r="1" spans="1:3" ht="19.8">
      <c r="A1" s="77" t="s">
        <v>328</v>
      </c>
      <c r="B1" s="1368" t="s">
        <v>118</v>
      </c>
      <c r="C1" s="1369"/>
    </row>
    <row r="2" spans="1:3" ht="19.8">
      <c r="A2" s="84" t="s">
        <v>329</v>
      </c>
    </row>
    <row r="3" spans="1:3" ht="19.8">
      <c r="A3" s="67" t="s">
        <v>330</v>
      </c>
    </row>
    <row r="4" spans="1:3" ht="19.8">
      <c r="A4" s="68" t="s">
        <v>88</v>
      </c>
    </row>
    <row r="5" spans="1:3" ht="19.8">
      <c r="A5" s="100" t="s">
        <v>576</v>
      </c>
    </row>
    <row r="6" spans="1:3" ht="19.8">
      <c r="A6" s="99" t="s">
        <v>109</v>
      </c>
    </row>
    <row r="7" spans="1:3" ht="19.8">
      <c r="A7" s="99" t="s">
        <v>110</v>
      </c>
    </row>
    <row r="8" spans="1:3" ht="19.8">
      <c r="A8" s="99" t="s">
        <v>101</v>
      </c>
    </row>
    <row r="9" spans="1:3" ht="19.8">
      <c r="A9" s="99" t="s">
        <v>111</v>
      </c>
    </row>
    <row r="10" spans="1:3" ht="19.8">
      <c r="A10" s="101" t="s">
        <v>90</v>
      </c>
    </row>
    <row r="11" spans="1:3" ht="19.8">
      <c r="A11" s="100" t="s">
        <v>577</v>
      </c>
    </row>
    <row r="12" spans="1:3" ht="99">
      <c r="A12" s="72" t="s">
        <v>121</v>
      </c>
    </row>
    <row r="13" spans="1:3" ht="19.8">
      <c r="A13" s="68" t="s">
        <v>91</v>
      </c>
    </row>
    <row r="14" spans="1:3" ht="39.6">
      <c r="A14" s="85" t="s">
        <v>331</v>
      </c>
    </row>
    <row r="15" spans="1:3" ht="19.8">
      <c r="A15" s="72" t="s">
        <v>332</v>
      </c>
    </row>
    <row r="16" spans="1:3" ht="19.8">
      <c r="A16" s="86" t="s">
        <v>92</v>
      </c>
    </row>
    <row r="17" spans="1:1" ht="39.6">
      <c r="A17" s="72" t="s">
        <v>333</v>
      </c>
    </row>
    <row r="18" spans="1:1" ht="39.6">
      <c r="A18" s="72" t="s">
        <v>334</v>
      </c>
    </row>
    <row r="19" spans="1:1" ht="39.6">
      <c r="A19" s="72" t="s">
        <v>335</v>
      </c>
    </row>
    <row r="20" spans="1:1" ht="39.6">
      <c r="A20" s="72" t="s">
        <v>336</v>
      </c>
    </row>
    <row r="21" spans="1:1" ht="19.8">
      <c r="A21" s="72" t="s">
        <v>337</v>
      </c>
    </row>
    <row r="22" spans="1:1" ht="39.6">
      <c r="A22" s="72" t="s">
        <v>338</v>
      </c>
    </row>
    <row r="23" spans="1:1" ht="39.6">
      <c r="A23" s="72" t="s">
        <v>339</v>
      </c>
    </row>
    <row r="24" spans="1:1" ht="39.6">
      <c r="A24" s="72" t="s">
        <v>340</v>
      </c>
    </row>
    <row r="25" spans="1:1" ht="19.8">
      <c r="A25" s="72" t="s">
        <v>341</v>
      </c>
    </row>
    <row r="26" spans="1:1" ht="39.6">
      <c r="A26" s="72" t="s">
        <v>342</v>
      </c>
    </row>
    <row r="27" spans="1:1" ht="39.6">
      <c r="A27" s="72" t="s">
        <v>343</v>
      </c>
    </row>
    <row r="28" spans="1:1" ht="19.8">
      <c r="A28" s="72" t="s">
        <v>344</v>
      </c>
    </row>
    <row r="29" spans="1:1" ht="19.8">
      <c r="A29" s="72" t="s">
        <v>345</v>
      </c>
    </row>
    <row r="30" spans="1:1" ht="39.6">
      <c r="A30" s="72" t="s">
        <v>346</v>
      </c>
    </row>
    <row r="31" spans="1:1" ht="19.8">
      <c r="A31" s="72" t="s">
        <v>347</v>
      </c>
    </row>
    <row r="32" spans="1:1" ht="19.8">
      <c r="A32" s="72" t="s">
        <v>348</v>
      </c>
    </row>
    <row r="33" spans="1:1" ht="39.6">
      <c r="A33" s="72" t="s">
        <v>349</v>
      </c>
    </row>
    <row r="34" spans="1:1" ht="39.6">
      <c r="A34" s="72" t="s">
        <v>350</v>
      </c>
    </row>
    <row r="35" spans="1:1" ht="39.6">
      <c r="A35" s="72" t="s">
        <v>351</v>
      </c>
    </row>
    <row r="36" spans="1:1" ht="19.8">
      <c r="A36" s="72" t="s">
        <v>352</v>
      </c>
    </row>
    <row r="37" spans="1:1" ht="99">
      <c r="A37" s="72" t="s">
        <v>353</v>
      </c>
    </row>
    <row r="38" spans="1:1" ht="19.8">
      <c r="A38" s="72" t="s">
        <v>323</v>
      </c>
    </row>
    <row r="39" spans="1:1" ht="19.8">
      <c r="A39" s="74" t="s">
        <v>585</v>
      </c>
    </row>
    <row r="40" spans="1:1" ht="19.8">
      <c r="A40" s="72" t="s">
        <v>94</v>
      </c>
    </row>
    <row r="41" spans="1:1" ht="19.8">
      <c r="A41" s="87" t="s">
        <v>95</v>
      </c>
    </row>
    <row r="42" spans="1:1" ht="39.6">
      <c r="A42" s="74" t="s">
        <v>586</v>
      </c>
    </row>
    <row r="43" spans="1:1" ht="39.6">
      <c r="A43" s="80" t="s">
        <v>354</v>
      </c>
    </row>
    <row r="44" spans="1:1" ht="19.8">
      <c r="A44" s="87" t="s">
        <v>96</v>
      </c>
    </row>
    <row r="45" spans="1:1" ht="39.6">
      <c r="A45" s="72" t="s">
        <v>355</v>
      </c>
    </row>
    <row r="46" spans="1:1" ht="19.8">
      <c r="A46" s="71" t="s">
        <v>174</v>
      </c>
    </row>
    <row r="47" spans="1:1" ht="39.6">
      <c r="A47" s="75" t="s">
        <v>135</v>
      </c>
    </row>
    <row r="48" spans="1:1" ht="20.399999999999999" thickBot="1">
      <c r="A48" s="76" t="s">
        <v>98</v>
      </c>
    </row>
    <row r="49" spans="1:1">
      <c r="A49" s="65" t="s">
        <v>86</v>
      </c>
    </row>
  </sheetData>
  <mergeCells count="1">
    <mergeCell ref="B1:C1"/>
  </mergeCells>
  <phoneticPr fontId="18" type="noConversion"/>
  <hyperlinks>
    <hyperlink ref="B1" location="預告統計資料發布時間表!A1" display="回發布時間表" xr:uid="{00000000-0004-0000-0B00-000000000000}"/>
    <hyperlink ref="A49" location="預告統計資料發布時間表!A1" display="回發布時間表" xr:uid="{00000000-0004-0000-0B00-000001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38"/>
  <sheetViews>
    <sheetView workbookViewId="0">
      <selection activeCell="B1" sqref="B1:C1"/>
    </sheetView>
  </sheetViews>
  <sheetFormatPr defaultRowHeight="16.2"/>
  <cols>
    <col min="1" max="1" width="93.44140625" customWidth="1"/>
  </cols>
  <sheetData>
    <row r="1" spans="1:3" ht="19.8">
      <c r="A1" s="77" t="s">
        <v>357</v>
      </c>
      <c r="B1" s="1368" t="s">
        <v>118</v>
      </c>
      <c r="C1" s="1369"/>
    </row>
    <row r="2" spans="1:3" ht="19.8">
      <c r="A2" s="67" t="s">
        <v>197</v>
      </c>
    </row>
    <row r="3" spans="1:3" ht="19.8">
      <c r="A3" s="67" t="s">
        <v>358</v>
      </c>
    </row>
    <row r="4" spans="1:3" ht="19.8">
      <c r="A4" s="68" t="s">
        <v>88</v>
      </c>
    </row>
    <row r="5" spans="1:3" ht="19.8">
      <c r="A5" s="100" t="s">
        <v>576</v>
      </c>
    </row>
    <row r="6" spans="1:3" ht="19.8">
      <c r="A6" s="99" t="s">
        <v>104</v>
      </c>
    </row>
    <row r="7" spans="1:3" ht="19.8">
      <c r="A7" s="99" t="s">
        <v>105</v>
      </c>
    </row>
    <row r="8" spans="1:3" ht="19.8">
      <c r="A8" s="99" t="s">
        <v>101</v>
      </c>
    </row>
    <row r="9" spans="1:3" ht="19.8">
      <c r="A9" s="99" t="s">
        <v>116</v>
      </c>
    </row>
    <row r="10" spans="1:3" ht="19.8">
      <c r="A10" s="101" t="s">
        <v>90</v>
      </c>
    </row>
    <row r="11" spans="1:3" ht="19.8">
      <c r="A11" s="100" t="s">
        <v>577</v>
      </c>
    </row>
    <row r="12" spans="1:3" ht="99">
      <c r="A12" s="72" t="s">
        <v>121</v>
      </c>
    </row>
    <row r="13" spans="1:3" ht="19.8">
      <c r="A13" s="68" t="s">
        <v>91</v>
      </c>
      <c r="C13" s="2"/>
    </row>
    <row r="14" spans="1:3" ht="39.6">
      <c r="A14" s="70" t="s">
        <v>359</v>
      </c>
    </row>
    <row r="15" spans="1:3" ht="39.6">
      <c r="A15" s="71" t="s">
        <v>360</v>
      </c>
    </row>
    <row r="16" spans="1:3" ht="19.8">
      <c r="A16" s="69" t="s">
        <v>92</v>
      </c>
    </row>
    <row r="17" spans="1:1" ht="59.4">
      <c r="A17" s="71" t="s">
        <v>361</v>
      </c>
    </row>
    <row r="18" spans="1:1" ht="19.8">
      <c r="A18" s="71" t="s">
        <v>362</v>
      </c>
    </row>
    <row r="19" spans="1:1" ht="19.8">
      <c r="A19" s="71" t="s">
        <v>363</v>
      </c>
    </row>
    <row r="20" spans="1:1" ht="19.8">
      <c r="A20" s="71" t="s">
        <v>364</v>
      </c>
    </row>
    <row r="21" spans="1:1" ht="39.6">
      <c r="A21" s="71" t="s">
        <v>365</v>
      </c>
    </row>
    <row r="22" spans="1:1" ht="59.4">
      <c r="A22" s="71" t="s">
        <v>366</v>
      </c>
    </row>
    <row r="23" spans="1:1" ht="198">
      <c r="A23" s="71" t="s">
        <v>367</v>
      </c>
    </row>
    <row r="24" spans="1:1" ht="409.6">
      <c r="A24" s="71" t="s">
        <v>368</v>
      </c>
    </row>
    <row r="25" spans="1:1" ht="19.8">
      <c r="A25" s="71" t="s">
        <v>369</v>
      </c>
    </row>
    <row r="26" spans="1:1" ht="79.2">
      <c r="A26" s="71" t="s">
        <v>370</v>
      </c>
    </row>
    <row r="27" spans="1:1" ht="19.8">
      <c r="A27" s="71" t="s">
        <v>323</v>
      </c>
    </row>
    <row r="28" spans="1:1" ht="19.8">
      <c r="A28" s="74" t="s">
        <v>356</v>
      </c>
    </row>
    <row r="29" spans="1:1" ht="19.8">
      <c r="A29" s="71" t="s">
        <v>94</v>
      </c>
    </row>
    <row r="30" spans="1:1" ht="19.8">
      <c r="A30" s="68" t="s">
        <v>95</v>
      </c>
    </row>
    <row r="31" spans="1:1" ht="39.6">
      <c r="A31" s="74" t="s">
        <v>560</v>
      </c>
    </row>
    <row r="32" spans="1:1" ht="39" customHeight="1">
      <c r="A32" s="71" t="s">
        <v>371</v>
      </c>
    </row>
    <row r="33" spans="1:1" ht="19.8">
      <c r="A33" s="68" t="s">
        <v>96</v>
      </c>
    </row>
    <row r="34" spans="1:1" ht="19.8">
      <c r="A34" s="71" t="s">
        <v>216</v>
      </c>
    </row>
    <row r="35" spans="1:1" ht="19.8">
      <c r="A35" s="71" t="s">
        <v>174</v>
      </c>
    </row>
    <row r="36" spans="1:1" ht="39.6">
      <c r="A36" s="75" t="s">
        <v>135</v>
      </c>
    </row>
    <row r="37" spans="1:1" ht="20.399999999999999" thickBot="1">
      <c r="A37" s="76" t="s">
        <v>98</v>
      </c>
    </row>
    <row r="38" spans="1:1">
      <c r="A38" s="65" t="s">
        <v>86</v>
      </c>
    </row>
  </sheetData>
  <mergeCells count="1">
    <mergeCell ref="B1:C1"/>
  </mergeCells>
  <phoneticPr fontId="18" type="noConversion"/>
  <hyperlinks>
    <hyperlink ref="B1" location="預告統計資料發布時間表!A1" display="回發布時間表" xr:uid="{00000000-0004-0000-0C00-000000000000}"/>
    <hyperlink ref="A38" location="預告統計資料發布時間表!A1" display="回發布時間表" xr:uid="{00000000-0004-0000-0C00-000001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31"/>
  <sheetViews>
    <sheetView workbookViewId="0">
      <selection activeCell="B1" sqref="B1:C1"/>
    </sheetView>
  </sheetViews>
  <sheetFormatPr defaultRowHeight="16.2"/>
  <cols>
    <col min="1" max="1" width="92.33203125" customWidth="1"/>
  </cols>
  <sheetData>
    <row r="1" spans="1:3" ht="19.8">
      <c r="A1" s="77" t="s">
        <v>372</v>
      </c>
      <c r="B1" s="1368" t="s">
        <v>118</v>
      </c>
      <c r="C1" s="1369"/>
    </row>
    <row r="2" spans="1:3" ht="19.8">
      <c r="A2" s="67" t="s">
        <v>137</v>
      </c>
    </row>
    <row r="3" spans="1:3" ht="19.8">
      <c r="A3" s="67" t="s">
        <v>373</v>
      </c>
    </row>
    <row r="4" spans="1:3" ht="19.8">
      <c r="A4" s="87" t="s">
        <v>88</v>
      </c>
    </row>
    <row r="5" spans="1:3" ht="19.8">
      <c r="A5" s="100" t="s">
        <v>576</v>
      </c>
    </row>
    <row r="6" spans="1:3" ht="19.8">
      <c r="A6" s="100" t="s">
        <v>579</v>
      </c>
    </row>
    <row r="7" spans="1:3" ht="19.8">
      <c r="A7" s="99" t="s">
        <v>107</v>
      </c>
    </row>
    <row r="8" spans="1:3" ht="19.8">
      <c r="A8" s="99" t="s">
        <v>89</v>
      </c>
    </row>
    <row r="9" spans="1:3" ht="19.8">
      <c r="A9" s="99" t="s">
        <v>108</v>
      </c>
    </row>
    <row r="10" spans="1:3" ht="19.8">
      <c r="A10" s="101" t="s">
        <v>90</v>
      </c>
    </row>
    <row r="11" spans="1:3" ht="19.8">
      <c r="A11" s="100" t="s">
        <v>577</v>
      </c>
    </row>
    <row r="12" spans="1:3" ht="99">
      <c r="A12" s="72" t="s">
        <v>121</v>
      </c>
    </row>
    <row r="13" spans="1:3" ht="19.8">
      <c r="A13" s="68" t="s">
        <v>91</v>
      </c>
    </row>
    <row r="14" spans="1:3" ht="39.6">
      <c r="A14" s="88" t="s">
        <v>374</v>
      </c>
    </row>
    <row r="15" spans="1:3" ht="19.8">
      <c r="A15" s="89" t="s">
        <v>375</v>
      </c>
    </row>
    <row r="16" spans="1:3" ht="19.8">
      <c r="A16" s="90" t="s">
        <v>92</v>
      </c>
    </row>
    <row r="17" spans="1:2" ht="39.6">
      <c r="A17" s="89" t="s">
        <v>376</v>
      </c>
      <c r="B17" s="91"/>
    </row>
    <row r="18" spans="1:2" ht="19.8">
      <c r="A18" s="90" t="s">
        <v>377</v>
      </c>
      <c r="B18" s="91"/>
    </row>
    <row r="19" spans="1:2" ht="19.8">
      <c r="A19" s="90" t="s">
        <v>378</v>
      </c>
      <c r="B19" s="91"/>
    </row>
    <row r="20" spans="1:2" ht="19.8">
      <c r="A20" s="90" t="s">
        <v>379</v>
      </c>
      <c r="B20" s="91"/>
    </row>
    <row r="21" spans="1:2" ht="19.8">
      <c r="A21" s="97" t="s">
        <v>112</v>
      </c>
      <c r="B21" s="91"/>
    </row>
    <row r="22" spans="1:2" ht="19.8">
      <c r="A22" s="90" t="s">
        <v>94</v>
      </c>
      <c r="B22" s="91"/>
    </row>
    <row r="23" spans="1:2" ht="19.8">
      <c r="A23" s="92" t="s">
        <v>95</v>
      </c>
      <c r="B23" s="91"/>
    </row>
    <row r="24" spans="1:2" ht="39.6">
      <c r="A24" s="98" t="s">
        <v>380</v>
      </c>
      <c r="B24" s="91"/>
    </row>
    <row r="25" spans="1:2" ht="39.6">
      <c r="A25" s="89" t="s">
        <v>381</v>
      </c>
      <c r="B25" s="91"/>
    </row>
    <row r="26" spans="1:2" ht="19.8">
      <c r="A26" s="92" t="s">
        <v>96</v>
      </c>
      <c r="B26" s="91"/>
    </row>
    <row r="27" spans="1:2" ht="19.8">
      <c r="A27" s="89" t="s">
        <v>382</v>
      </c>
      <c r="B27" s="91"/>
    </row>
    <row r="28" spans="1:2" ht="59.4">
      <c r="A28" s="89" t="s">
        <v>103</v>
      </c>
      <c r="B28" s="91"/>
    </row>
    <row r="29" spans="1:2" ht="39.6">
      <c r="A29" s="93" t="s">
        <v>97</v>
      </c>
      <c r="B29" s="91"/>
    </row>
    <row r="30" spans="1:2" ht="20.399999999999999" thickBot="1">
      <c r="A30" s="94" t="s">
        <v>98</v>
      </c>
      <c r="B30" s="91"/>
    </row>
    <row r="31" spans="1:2">
      <c r="A31" s="65" t="s">
        <v>86</v>
      </c>
    </row>
  </sheetData>
  <mergeCells count="1">
    <mergeCell ref="B1:C1"/>
  </mergeCells>
  <phoneticPr fontId="18" type="noConversion"/>
  <hyperlinks>
    <hyperlink ref="B1" location="預告統計資料發布時間表!A1" display="回發布時間表" xr:uid="{00000000-0004-0000-0D00-000000000000}"/>
    <hyperlink ref="A31" location="預告統計資料發布時間表!A1" display="回發布時間表" xr:uid="{00000000-0004-0000-0D00-000001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74"/>
  <sheetViews>
    <sheetView workbookViewId="0">
      <selection activeCell="B1" sqref="B1:C1"/>
    </sheetView>
  </sheetViews>
  <sheetFormatPr defaultRowHeight="16.2"/>
  <cols>
    <col min="1" max="1" width="98.33203125" customWidth="1"/>
  </cols>
  <sheetData>
    <row r="1" spans="1:3" ht="19.8">
      <c r="A1" s="77" t="s">
        <v>383</v>
      </c>
      <c r="B1" s="1368" t="s">
        <v>118</v>
      </c>
      <c r="C1" s="1369"/>
    </row>
    <row r="2" spans="1:3" ht="19.8">
      <c r="A2" s="67" t="s">
        <v>137</v>
      </c>
    </row>
    <row r="3" spans="1:3" ht="19.8">
      <c r="A3" s="67" t="s">
        <v>384</v>
      </c>
    </row>
    <row r="4" spans="1:3" ht="19.8">
      <c r="A4" s="87" t="s">
        <v>88</v>
      </c>
    </row>
    <row r="5" spans="1:3" ht="19.8">
      <c r="A5" s="100" t="s">
        <v>576</v>
      </c>
    </row>
    <row r="6" spans="1:3" ht="19.8">
      <c r="A6" s="99" t="s">
        <v>99</v>
      </c>
    </row>
    <row r="7" spans="1:3" ht="19.8">
      <c r="A7" s="99" t="s">
        <v>100</v>
      </c>
    </row>
    <row r="8" spans="1:3" ht="19.8">
      <c r="A8" s="99" t="s">
        <v>101</v>
      </c>
    </row>
    <row r="9" spans="1:3" ht="19.8">
      <c r="A9" s="99" t="s">
        <v>102</v>
      </c>
    </row>
    <row r="10" spans="1:3" ht="19.8">
      <c r="A10" s="101" t="s">
        <v>90</v>
      </c>
    </row>
    <row r="11" spans="1:3" ht="19.8">
      <c r="A11" s="100" t="s">
        <v>577</v>
      </c>
    </row>
    <row r="12" spans="1:3" ht="99">
      <c r="A12" s="72" t="s">
        <v>121</v>
      </c>
    </row>
    <row r="13" spans="1:3" ht="19.8">
      <c r="A13" s="68" t="s">
        <v>91</v>
      </c>
      <c r="C13" s="2"/>
    </row>
    <row r="14" spans="1:3" ht="19.8">
      <c r="A14" s="70" t="s">
        <v>385</v>
      </c>
    </row>
    <row r="15" spans="1:3" ht="19.8">
      <c r="A15" s="71" t="s">
        <v>386</v>
      </c>
    </row>
    <row r="16" spans="1:3" ht="19.8">
      <c r="A16" s="69" t="s">
        <v>92</v>
      </c>
    </row>
    <row r="17" spans="1:1" ht="19.8">
      <c r="A17" s="72" t="s">
        <v>387</v>
      </c>
    </row>
    <row r="18" spans="1:1" ht="48.6">
      <c r="A18" s="95" t="s">
        <v>388</v>
      </c>
    </row>
    <row r="19" spans="1:1" s="2" customFormat="1" ht="32.4">
      <c r="A19" s="95" t="s">
        <v>389</v>
      </c>
    </row>
    <row r="20" spans="1:1" s="2" customFormat="1" ht="48.6">
      <c r="A20" s="95" t="s">
        <v>390</v>
      </c>
    </row>
    <row r="21" spans="1:1" s="2" customFormat="1" ht="32.4">
      <c r="A21" s="95" t="s">
        <v>391</v>
      </c>
    </row>
    <row r="22" spans="1:1" s="2" customFormat="1">
      <c r="A22" s="95" t="s">
        <v>392</v>
      </c>
    </row>
    <row r="23" spans="1:1" s="2" customFormat="1" ht="32.4">
      <c r="A23" s="95" t="s">
        <v>393</v>
      </c>
    </row>
    <row r="24" spans="1:1" s="2" customFormat="1" ht="32.4">
      <c r="A24" s="95" t="s">
        <v>394</v>
      </c>
    </row>
    <row r="25" spans="1:1" s="2" customFormat="1" ht="48.6">
      <c r="A25" s="95" t="s">
        <v>395</v>
      </c>
    </row>
    <row r="26" spans="1:1" s="2" customFormat="1" ht="32.4">
      <c r="A26" s="95" t="s">
        <v>396</v>
      </c>
    </row>
    <row r="27" spans="1:1" s="2" customFormat="1" ht="32.4">
      <c r="A27" s="95" t="s">
        <v>397</v>
      </c>
    </row>
    <row r="28" spans="1:1" s="2" customFormat="1">
      <c r="A28" s="95" t="s">
        <v>398</v>
      </c>
    </row>
    <row r="29" spans="1:1" s="2" customFormat="1" ht="32.4">
      <c r="A29" s="95" t="s">
        <v>399</v>
      </c>
    </row>
    <row r="30" spans="1:1" s="2" customFormat="1">
      <c r="A30" s="95" t="s">
        <v>400</v>
      </c>
    </row>
    <row r="31" spans="1:1" s="2" customFormat="1">
      <c r="A31" s="95" t="s">
        <v>401</v>
      </c>
    </row>
    <row r="32" spans="1:1" s="2" customFormat="1">
      <c r="A32" s="95" t="s">
        <v>402</v>
      </c>
    </row>
    <row r="33" spans="1:1" s="2" customFormat="1" ht="32.4">
      <c r="A33" s="95" t="s">
        <v>403</v>
      </c>
    </row>
    <row r="34" spans="1:1" s="2" customFormat="1" ht="32.4">
      <c r="A34" s="95" t="s">
        <v>404</v>
      </c>
    </row>
    <row r="35" spans="1:1" s="2" customFormat="1">
      <c r="A35" s="95" t="s">
        <v>405</v>
      </c>
    </row>
    <row r="36" spans="1:1">
      <c r="A36" s="95" t="s">
        <v>406</v>
      </c>
    </row>
    <row r="37" spans="1:1">
      <c r="A37" s="95" t="s">
        <v>407</v>
      </c>
    </row>
    <row r="38" spans="1:1">
      <c r="A38" s="95" t="s">
        <v>408</v>
      </c>
    </row>
    <row r="39" spans="1:1" ht="32.4">
      <c r="A39" s="95" t="s">
        <v>409</v>
      </c>
    </row>
    <row r="40" spans="1:1" ht="39.6">
      <c r="A40" s="72" t="s">
        <v>410</v>
      </c>
    </row>
    <row r="41" spans="1:1">
      <c r="A41" s="95" t="s">
        <v>411</v>
      </c>
    </row>
    <row r="42" spans="1:1">
      <c r="A42" s="95" t="s">
        <v>412</v>
      </c>
    </row>
    <row r="43" spans="1:1">
      <c r="A43" s="95" t="s">
        <v>413</v>
      </c>
    </row>
    <row r="44" spans="1:1">
      <c r="A44" s="95" t="s">
        <v>414</v>
      </c>
    </row>
    <row r="45" spans="1:1" ht="32.4">
      <c r="A45" s="95" t="s">
        <v>415</v>
      </c>
    </row>
    <row r="46" spans="1:1">
      <c r="A46" s="95" t="s">
        <v>416</v>
      </c>
    </row>
    <row r="47" spans="1:1">
      <c r="A47" s="95" t="s">
        <v>417</v>
      </c>
    </row>
    <row r="48" spans="1:1" ht="32.4">
      <c r="A48" s="95" t="s">
        <v>418</v>
      </c>
    </row>
    <row r="49" spans="1:1" ht="32.4">
      <c r="A49" s="95" t="s">
        <v>419</v>
      </c>
    </row>
    <row r="50" spans="1:1" ht="32.4">
      <c r="A50" s="95" t="s">
        <v>420</v>
      </c>
    </row>
    <row r="51" spans="1:1" ht="32.4">
      <c r="A51" s="95" t="s">
        <v>421</v>
      </c>
    </row>
    <row r="52" spans="1:1" ht="32.4">
      <c r="A52" s="95" t="s">
        <v>422</v>
      </c>
    </row>
    <row r="53" spans="1:1" ht="64.8">
      <c r="A53" s="95" t="s">
        <v>423</v>
      </c>
    </row>
    <row r="54" spans="1:1" ht="32.4">
      <c r="A54" s="95" t="s">
        <v>424</v>
      </c>
    </row>
    <row r="55" spans="1:1" ht="32.4">
      <c r="A55" s="95" t="s">
        <v>425</v>
      </c>
    </row>
    <row r="56" spans="1:1" ht="48.6">
      <c r="A56" s="95" t="s">
        <v>426</v>
      </c>
    </row>
    <row r="57" spans="1:1" ht="32.4">
      <c r="A57" s="95" t="s">
        <v>427</v>
      </c>
    </row>
    <row r="58" spans="1:1">
      <c r="A58" s="95" t="s">
        <v>428</v>
      </c>
    </row>
    <row r="59" spans="1:1" ht="48.6">
      <c r="A59" s="95" t="s">
        <v>429</v>
      </c>
    </row>
    <row r="60" spans="1:1" ht="32.4">
      <c r="A60" s="95" t="s">
        <v>430</v>
      </c>
    </row>
    <row r="61" spans="1:1" ht="32.4">
      <c r="A61" s="95" t="s">
        <v>431</v>
      </c>
    </row>
    <row r="62" spans="1:1" ht="79.2">
      <c r="A62" s="71" t="s">
        <v>432</v>
      </c>
    </row>
    <row r="63" spans="1:1" ht="19.8">
      <c r="A63" s="71" t="s">
        <v>323</v>
      </c>
    </row>
    <row r="64" spans="1:1" ht="19.8">
      <c r="A64" s="74" t="s">
        <v>561</v>
      </c>
    </row>
    <row r="65" spans="1:1" ht="19.8">
      <c r="A65" s="71" t="s">
        <v>94</v>
      </c>
    </row>
    <row r="66" spans="1:1" ht="19.8">
      <c r="A66" s="68" t="s">
        <v>95</v>
      </c>
    </row>
    <row r="67" spans="1:1" ht="39.6">
      <c r="A67" s="74" t="s">
        <v>562</v>
      </c>
    </row>
    <row r="68" spans="1:1" ht="39.6">
      <c r="A68" s="71" t="s">
        <v>172</v>
      </c>
    </row>
    <row r="69" spans="1:1" ht="19.8">
      <c r="A69" s="68" t="s">
        <v>96</v>
      </c>
    </row>
    <row r="70" spans="1:1" ht="19.8">
      <c r="A70" s="71" t="s">
        <v>433</v>
      </c>
    </row>
    <row r="71" spans="1:1" ht="19.8">
      <c r="A71" s="71" t="s">
        <v>174</v>
      </c>
    </row>
    <row r="72" spans="1:1" ht="39.6">
      <c r="A72" s="75" t="s">
        <v>135</v>
      </c>
    </row>
    <row r="73" spans="1:1" ht="20.399999999999999" thickBot="1">
      <c r="A73" s="76" t="s">
        <v>98</v>
      </c>
    </row>
    <row r="74" spans="1:1">
      <c r="A74" s="65" t="s">
        <v>86</v>
      </c>
    </row>
  </sheetData>
  <mergeCells count="1">
    <mergeCell ref="B1:C1"/>
  </mergeCells>
  <phoneticPr fontId="18" type="noConversion"/>
  <hyperlinks>
    <hyperlink ref="B1" location="預告統計資料發布時間表!A1" display="回發布時間表" xr:uid="{00000000-0004-0000-0E00-000000000000}"/>
    <hyperlink ref="A74" location="預告統計資料發布時間表!A1" display="回發布時間表" xr:uid="{00000000-0004-0000-0E00-000001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76"/>
  <sheetViews>
    <sheetView workbookViewId="0">
      <selection activeCell="B1" sqref="B1:C1"/>
    </sheetView>
  </sheetViews>
  <sheetFormatPr defaultRowHeight="16.2"/>
  <cols>
    <col min="1" max="1" width="98.33203125" customWidth="1"/>
  </cols>
  <sheetData>
    <row r="1" spans="1:3" ht="19.8">
      <c r="A1" s="77" t="s">
        <v>434</v>
      </c>
      <c r="B1" s="1368" t="s">
        <v>118</v>
      </c>
      <c r="C1" s="1369"/>
    </row>
    <row r="2" spans="1:3" ht="19.8">
      <c r="A2" s="67" t="s">
        <v>137</v>
      </c>
    </row>
    <row r="3" spans="1:3" ht="19.8">
      <c r="A3" s="67" t="s">
        <v>435</v>
      </c>
    </row>
    <row r="4" spans="1:3" ht="19.8">
      <c r="A4" s="87" t="s">
        <v>88</v>
      </c>
    </row>
    <row r="5" spans="1:3" ht="19.8">
      <c r="A5" s="100" t="s">
        <v>576</v>
      </c>
    </row>
    <row r="6" spans="1:3" ht="19.8">
      <c r="A6" s="99" t="s">
        <v>99</v>
      </c>
    </row>
    <row r="7" spans="1:3" ht="19.8">
      <c r="A7" s="99" t="s">
        <v>100</v>
      </c>
    </row>
    <row r="8" spans="1:3" ht="19.8">
      <c r="A8" s="99" t="s">
        <v>101</v>
      </c>
    </row>
    <row r="9" spans="1:3" ht="19.8">
      <c r="A9" s="99" t="s">
        <v>102</v>
      </c>
    </row>
    <row r="10" spans="1:3" ht="19.8">
      <c r="A10" s="101" t="s">
        <v>90</v>
      </c>
    </row>
    <row r="11" spans="1:3" ht="19.8">
      <c r="A11" s="100" t="s">
        <v>577</v>
      </c>
    </row>
    <row r="12" spans="1:3" ht="99">
      <c r="A12" s="72" t="s">
        <v>121</v>
      </c>
    </row>
    <row r="13" spans="1:3" ht="19.8">
      <c r="A13" s="87" t="s">
        <v>91</v>
      </c>
      <c r="C13" s="2"/>
    </row>
    <row r="14" spans="1:3" ht="19.8">
      <c r="A14" s="85" t="s">
        <v>436</v>
      </c>
    </row>
    <row r="15" spans="1:3" ht="19.8">
      <c r="A15" s="72" t="s">
        <v>437</v>
      </c>
    </row>
    <row r="16" spans="1:3" ht="19.8">
      <c r="A16" s="86" t="s">
        <v>92</v>
      </c>
    </row>
    <row r="17" spans="1:1" s="91" customFormat="1" ht="19.8">
      <c r="A17" s="72" t="s">
        <v>438</v>
      </c>
    </row>
    <row r="18" spans="1:1" s="91" customFormat="1" ht="48.6">
      <c r="A18" s="95" t="s">
        <v>439</v>
      </c>
    </row>
    <row r="19" spans="1:1" s="91" customFormat="1" ht="32.4">
      <c r="A19" s="95" t="s">
        <v>440</v>
      </c>
    </row>
    <row r="20" spans="1:1" s="91" customFormat="1" ht="48.6">
      <c r="A20" s="95" t="s">
        <v>390</v>
      </c>
    </row>
    <row r="21" spans="1:1" s="91" customFormat="1" ht="32.4">
      <c r="A21" s="95" t="s">
        <v>391</v>
      </c>
    </row>
    <row r="22" spans="1:1" s="91" customFormat="1" ht="19.8">
      <c r="A22" s="95" t="s">
        <v>392</v>
      </c>
    </row>
    <row r="23" spans="1:1" s="91" customFormat="1" ht="32.4">
      <c r="A23" s="95" t="s">
        <v>393</v>
      </c>
    </row>
    <row r="24" spans="1:1" s="91" customFormat="1" ht="32.4">
      <c r="A24" s="95" t="s">
        <v>441</v>
      </c>
    </row>
    <row r="25" spans="1:1" s="91" customFormat="1" ht="32.4">
      <c r="A25" s="95" t="s">
        <v>442</v>
      </c>
    </row>
    <row r="26" spans="1:1" s="91" customFormat="1" ht="48.6">
      <c r="A26" s="95" t="s">
        <v>443</v>
      </c>
    </row>
    <row r="27" spans="1:1" s="91" customFormat="1" ht="32.4">
      <c r="A27" s="95" t="s">
        <v>444</v>
      </c>
    </row>
    <row r="28" spans="1:1" s="91" customFormat="1" ht="32.4">
      <c r="A28" s="95" t="s">
        <v>445</v>
      </c>
    </row>
    <row r="29" spans="1:1" s="91" customFormat="1" ht="19.8">
      <c r="A29" s="95" t="s">
        <v>446</v>
      </c>
    </row>
    <row r="30" spans="1:1" s="91" customFormat="1" ht="32.4">
      <c r="A30" s="95" t="s">
        <v>447</v>
      </c>
    </row>
    <row r="31" spans="1:1" s="91" customFormat="1" ht="19.8">
      <c r="A31" s="95" t="s">
        <v>448</v>
      </c>
    </row>
    <row r="32" spans="1:1" s="91" customFormat="1" ht="19.8">
      <c r="A32" s="95" t="s">
        <v>449</v>
      </c>
    </row>
    <row r="33" spans="1:1" s="91" customFormat="1" ht="19.8">
      <c r="A33" s="95" t="s">
        <v>450</v>
      </c>
    </row>
    <row r="34" spans="1:1" s="91" customFormat="1" ht="32.4">
      <c r="A34" s="95" t="s">
        <v>451</v>
      </c>
    </row>
    <row r="35" spans="1:1" s="91" customFormat="1" ht="32.4">
      <c r="A35" s="95" t="s">
        <v>452</v>
      </c>
    </row>
    <row r="36" spans="1:1" s="91" customFormat="1" ht="19.8">
      <c r="A36" s="95" t="s">
        <v>453</v>
      </c>
    </row>
    <row r="37" spans="1:1" s="91" customFormat="1" ht="19.8">
      <c r="A37" s="95" t="s">
        <v>454</v>
      </c>
    </row>
    <row r="38" spans="1:1" s="91" customFormat="1" ht="19.8">
      <c r="A38" s="95" t="s">
        <v>455</v>
      </c>
    </row>
    <row r="39" spans="1:1" s="91" customFormat="1" ht="19.8">
      <c r="A39" s="95" t="s">
        <v>456</v>
      </c>
    </row>
    <row r="40" spans="1:1" s="91" customFormat="1" ht="32.4">
      <c r="A40" s="95" t="s">
        <v>457</v>
      </c>
    </row>
    <row r="41" spans="1:1" s="91" customFormat="1" ht="39.6">
      <c r="A41" s="72" t="s">
        <v>458</v>
      </c>
    </row>
    <row r="42" spans="1:1" s="91" customFormat="1" ht="19.8">
      <c r="A42" s="95" t="s">
        <v>411</v>
      </c>
    </row>
    <row r="43" spans="1:1" s="91" customFormat="1" ht="19.8">
      <c r="A43" s="95" t="s">
        <v>412</v>
      </c>
    </row>
    <row r="44" spans="1:1" s="91" customFormat="1" ht="19.8">
      <c r="A44" s="95" t="s">
        <v>413</v>
      </c>
    </row>
    <row r="45" spans="1:1" s="91" customFormat="1" ht="19.8">
      <c r="A45" s="95" t="s">
        <v>414</v>
      </c>
    </row>
    <row r="46" spans="1:1" s="91" customFormat="1" ht="32.4">
      <c r="A46" s="95" t="s">
        <v>415</v>
      </c>
    </row>
    <row r="47" spans="1:1" s="91" customFormat="1" ht="19.8">
      <c r="A47" s="95" t="s">
        <v>416</v>
      </c>
    </row>
    <row r="48" spans="1:1" s="91" customFormat="1" ht="19.8">
      <c r="A48" s="95" t="s">
        <v>417</v>
      </c>
    </row>
    <row r="49" spans="1:1" s="91" customFormat="1" ht="32.4">
      <c r="A49" s="95" t="s">
        <v>418</v>
      </c>
    </row>
    <row r="50" spans="1:1" s="91" customFormat="1" ht="32.4">
      <c r="A50" s="95" t="s">
        <v>419</v>
      </c>
    </row>
    <row r="51" spans="1:1" s="91" customFormat="1" ht="32.4">
      <c r="A51" s="95" t="s">
        <v>420</v>
      </c>
    </row>
    <row r="52" spans="1:1" s="91" customFormat="1" ht="32.4">
      <c r="A52" s="95" t="s">
        <v>421</v>
      </c>
    </row>
    <row r="53" spans="1:1" s="91" customFormat="1" ht="32.4">
      <c r="A53" s="95" t="s">
        <v>422</v>
      </c>
    </row>
    <row r="54" spans="1:1" s="91" customFormat="1" ht="64.8">
      <c r="A54" s="95" t="s">
        <v>423</v>
      </c>
    </row>
    <row r="55" spans="1:1" s="91" customFormat="1" ht="32.4">
      <c r="A55" s="95" t="s">
        <v>424</v>
      </c>
    </row>
    <row r="56" spans="1:1" s="91" customFormat="1" ht="32.4">
      <c r="A56" s="95" t="s">
        <v>425</v>
      </c>
    </row>
    <row r="57" spans="1:1" s="91" customFormat="1" ht="48.6">
      <c r="A57" s="95" t="s">
        <v>459</v>
      </c>
    </row>
    <row r="58" spans="1:1" s="91" customFormat="1" ht="32.4">
      <c r="A58" s="95" t="s">
        <v>427</v>
      </c>
    </row>
    <row r="59" spans="1:1" s="91" customFormat="1" ht="19.8">
      <c r="A59" s="95" t="s">
        <v>428</v>
      </c>
    </row>
    <row r="60" spans="1:1" s="91" customFormat="1" ht="48.6">
      <c r="A60" s="95" t="s">
        <v>460</v>
      </c>
    </row>
    <row r="61" spans="1:1" s="91" customFormat="1" ht="32.4">
      <c r="A61" s="95" t="s">
        <v>430</v>
      </c>
    </row>
    <row r="62" spans="1:1" s="91" customFormat="1" ht="32.4">
      <c r="A62" s="95" t="s">
        <v>431</v>
      </c>
    </row>
    <row r="63" spans="1:1" ht="19.8">
      <c r="A63" s="71" t="s">
        <v>461</v>
      </c>
    </row>
    <row r="64" spans="1:1" ht="59.4">
      <c r="A64" s="71" t="s">
        <v>462</v>
      </c>
    </row>
    <row r="65" spans="1:1" ht="19.8">
      <c r="A65" s="71" t="s">
        <v>323</v>
      </c>
    </row>
    <row r="66" spans="1:1" ht="19.8">
      <c r="A66" s="74" t="s">
        <v>563</v>
      </c>
    </row>
    <row r="67" spans="1:1" ht="19.8">
      <c r="A67" s="71" t="s">
        <v>94</v>
      </c>
    </row>
    <row r="68" spans="1:1" ht="19.8">
      <c r="A68" s="68" t="s">
        <v>95</v>
      </c>
    </row>
    <row r="69" spans="1:1" ht="39.6">
      <c r="A69" s="74" t="s">
        <v>564</v>
      </c>
    </row>
    <row r="70" spans="1:1" ht="39.6">
      <c r="A70" s="71" t="s">
        <v>172</v>
      </c>
    </row>
    <row r="71" spans="1:1" ht="19.8">
      <c r="A71" s="68" t="s">
        <v>96</v>
      </c>
    </row>
    <row r="72" spans="1:1" ht="19.8">
      <c r="A72" s="71" t="s">
        <v>463</v>
      </c>
    </row>
    <row r="73" spans="1:1" ht="19.8">
      <c r="A73" s="71" t="s">
        <v>174</v>
      </c>
    </row>
    <row r="74" spans="1:1" ht="39.6">
      <c r="A74" s="75" t="s">
        <v>135</v>
      </c>
    </row>
    <row r="75" spans="1:1" ht="20.399999999999999" thickBot="1">
      <c r="A75" s="76" t="s">
        <v>98</v>
      </c>
    </row>
    <row r="76" spans="1:1">
      <c r="A76" s="65" t="s">
        <v>86</v>
      </c>
    </row>
  </sheetData>
  <mergeCells count="1">
    <mergeCell ref="B1:C1"/>
  </mergeCells>
  <phoneticPr fontId="18" type="noConversion"/>
  <hyperlinks>
    <hyperlink ref="B1" location="預告統計資料發布時間表!A1" display="回發布時間表" xr:uid="{00000000-0004-0000-0F00-000000000000}"/>
    <hyperlink ref="A76" location="預告統計資料發布時間表!A1" display="回發布時間表" xr:uid="{00000000-0004-0000-0F00-000001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5"/>
  <sheetViews>
    <sheetView workbookViewId="0">
      <selection activeCell="B1" sqref="B1:C1"/>
    </sheetView>
  </sheetViews>
  <sheetFormatPr defaultRowHeight="16.2"/>
  <cols>
    <col min="1" max="1" width="93.44140625" customWidth="1"/>
  </cols>
  <sheetData>
    <row r="1" spans="1:3" ht="19.8">
      <c r="A1" s="77" t="s">
        <v>464</v>
      </c>
      <c r="B1" s="1368" t="s">
        <v>118</v>
      </c>
      <c r="C1" s="1369"/>
    </row>
    <row r="2" spans="1:3" ht="19.8">
      <c r="A2" s="67" t="s">
        <v>465</v>
      </c>
    </row>
    <row r="3" spans="1:3" ht="19.8">
      <c r="A3" s="67" t="s">
        <v>466</v>
      </c>
    </row>
    <row r="4" spans="1:3" ht="19.8">
      <c r="A4" s="87" t="s">
        <v>88</v>
      </c>
    </row>
    <row r="5" spans="1:3" ht="19.8">
      <c r="A5" s="100" t="s">
        <v>576</v>
      </c>
    </row>
    <row r="6" spans="1:3" ht="19.8">
      <c r="A6" s="99" t="s">
        <v>113</v>
      </c>
    </row>
    <row r="7" spans="1:3" ht="19.8">
      <c r="A7" s="99" t="s">
        <v>114</v>
      </c>
    </row>
    <row r="8" spans="1:3" ht="19.8">
      <c r="A8" s="99" t="s">
        <v>101</v>
      </c>
    </row>
    <row r="9" spans="1:3" ht="19.8">
      <c r="A9" s="99" t="s">
        <v>115</v>
      </c>
    </row>
    <row r="10" spans="1:3" ht="19.8">
      <c r="A10" s="101" t="s">
        <v>90</v>
      </c>
    </row>
    <row r="11" spans="1:3" ht="19.8">
      <c r="A11" s="100" t="s">
        <v>577</v>
      </c>
    </row>
    <row r="12" spans="1:3" ht="99">
      <c r="A12" s="72" t="s">
        <v>121</v>
      </c>
    </row>
    <row r="13" spans="1:3" ht="19.8">
      <c r="A13" s="68" t="s">
        <v>91</v>
      </c>
      <c r="C13" s="2"/>
    </row>
    <row r="14" spans="1:3" ht="19.8">
      <c r="A14" s="96" t="s">
        <v>467</v>
      </c>
    </row>
    <row r="15" spans="1:3" ht="39.6">
      <c r="A15" s="71" t="s">
        <v>468</v>
      </c>
    </row>
    <row r="16" spans="1:3" ht="19.8">
      <c r="A16" s="69" t="s">
        <v>92</v>
      </c>
    </row>
    <row r="17" spans="1:1" ht="39.6">
      <c r="A17" s="71" t="s">
        <v>469</v>
      </c>
    </row>
    <row r="18" spans="1:1" ht="38.25" customHeight="1">
      <c r="A18" s="71" t="s">
        <v>470</v>
      </c>
    </row>
    <row r="19" spans="1:1" ht="19.8">
      <c r="A19" s="71" t="s">
        <v>471</v>
      </c>
    </row>
    <row r="20" spans="1:1" ht="19.8">
      <c r="A20" s="71" t="s">
        <v>472</v>
      </c>
    </row>
    <row r="21" spans="1:1" ht="39.6">
      <c r="A21" s="71" t="s">
        <v>473</v>
      </c>
    </row>
    <row r="22" spans="1:1" ht="19.8">
      <c r="A22" s="69" t="s">
        <v>474</v>
      </c>
    </row>
    <row r="23" spans="1:1" ht="59.4">
      <c r="A23" s="71" t="s">
        <v>475</v>
      </c>
    </row>
    <row r="24" spans="1:1" ht="19.8">
      <c r="A24" s="69" t="s">
        <v>323</v>
      </c>
    </row>
    <row r="25" spans="1:1" ht="19.8">
      <c r="A25" s="73" t="s">
        <v>214</v>
      </c>
    </row>
    <row r="26" spans="1:1" ht="19.8">
      <c r="A26" s="69" t="s">
        <v>94</v>
      </c>
    </row>
    <row r="27" spans="1:1" ht="19.8">
      <c r="A27" s="68" t="s">
        <v>95</v>
      </c>
    </row>
    <row r="28" spans="1:1" ht="39.6">
      <c r="A28" s="74" t="s">
        <v>476</v>
      </c>
    </row>
    <row r="29" spans="1:1" ht="39" customHeight="1">
      <c r="A29" s="71" t="s">
        <v>477</v>
      </c>
    </row>
    <row r="30" spans="1:1" ht="19.8">
      <c r="A30" s="68" t="s">
        <v>96</v>
      </c>
    </row>
    <row r="31" spans="1:1" ht="19.8">
      <c r="A31" s="71" t="s">
        <v>216</v>
      </c>
    </row>
    <row r="32" spans="1:1" ht="59.4">
      <c r="A32" s="71" t="s">
        <v>478</v>
      </c>
    </row>
    <row r="33" spans="1:1" ht="39.6">
      <c r="A33" s="75" t="s">
        <v>135</v>
      </c>
    </row>
    <row r="34" spans="1:1" ht="20.399999999999999" thickBot="1">
      <c r="A34" s="76" t="s">
        <v>98</v>
      </c>
    </row>
    <row r="35" spans="1:1">
      <c r="A35" s="65" t="s">
        <v>86</v>
      </c>
    </row>
  </sheetData>
  <mergeCells count="1">
    <mergeCell ref="B1:C1"/>
  </mergeCells>
  <phoneticPr fontId="18" type="noConversion"/>
  <hyperlinks>
    <hyperlink ref="B1" location="預告統計資料發布時間表!A1" display="回發布時間表" xr:uid="{00000000-0004-0000-1000-000000000000}"/>
    <hyperlink ref="A35" location="預告統計資料發布時間表!A1" display="回發布時間表" xr:uid="{00000000-0004-0000-1000-000001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32"/>
  <sheetViews>
    <sheetView topLeftCell="A13" workbookViewId="0"/>
  </sheetViews>
  <sheetFormatPr defaultRowHeight="16.2"/>
  <cols>
    <col min="1" max="1" width="93.44140625" customWidth="1"/>
  </cols>
  <sheetData>
    <row r="1" spans="1:3" ht="19.8">
      <c r="A1" s="77" t="s">
        <v>479</v>
      </c>
      <c r="B1" s="1368" t="s">
        <v>118</v>
      </c>
      <c r="C1" s="1369"/>
    </row>
    <row r="2" spans="1:3" ht="19.8">
      <c r="A2" s="67" t="s">
        <v>465</v>
      </c>
    </row>
    <row r="3" spans="1:3" ht="19.8">
      <c r="A3" s="67" t="s">
        <v>480</v>
      </c>
    </row>
    <row r="4" spans="1:3" ht="19.8">
      <c r="A4" s="87" t="s">
        <v>88</v>
      </c>
    </row>
    <row r="5" spans="1:3" ht="19.8">
      <c r="A5" s="100" t="s">
        <v>576</v>
      </c>
    </row>
    <row r="6" spans="1:3" ht="19.8">
      <c r="A6" s="99" t="s">
        <v>113</v>
      </c>
    </row>
    <row r="7" spans="1:3" ht="19.8">
      <c r="A7" s="99" t="s">
        <v>114</v>
      </c>
    </row>
    <row r="8" spans="1:3" ht="19.8">
      <c r="A8" s="99" t="s">
        <v>101</v>
      </c>
    </row>
    <row r="9" spans="1:3" ht="19.8">
      <c r="A9" s="99" t="s">
        <v>115</v>
      </c>
    </row>
    <row r="10" spans="1:3" ht="19.8">
      <c r="A10" s="101" t="s">
        <v>90</v>
      </c>
    </row>
    <row r="11" spans="1:3" ht="19.8">
      <c r="A11" s="100" t="s">
        <v>577</v>
      </c>
    </row>
    <row r="12" spans="1:3" ht="99">
      <c r="A12" s="72" t="s">
        <v>121</v>
      </c>
    </row>
    <row r="13" spans="1:3" ht="19.8">
      <c r="A13" s="68" t="s">
        <v>91</v>
      </c>
      <c r="C13" s="2"/>
    </row>
    <row r="14" spans="1:3" ht="19.8">
      <c r="A14" s="96" t="s">
        <v>481</v>
      </c>
    </row>
    <row r="15" spans="1:3" ht="19.8">
      <c r="A15" s="71" t="s">
        <v>482</v>
      </c>
    </row>
    <row r="16" spans="1:3" ht="19.8">
      <c r="A16" s="69" t="s">
        <v>92</v>
      </c>
    </row>
    <row r="17" spans="1:1" ht="19.8">
      <c r="A17" s="71" t="s">
        <v>483</v>
      </c>
    </row>
    <row r="18" spans="1:1" ht="39.6">
      <c r="A18" s="71" t="s">
        <v>484</v>
      </c>
    </row>
    <row r="19" spans="1:1" ht="19.8">
      <c r="A19" s="69" t="s">
        <v>308</v>
      </c>
    </row>
    <row r="20" spans="1:1" ht="39.6">
      <c r="A20" s="71" t="s">
        <v>485</v>
      </c>
    </row>
    <row r="21" spans="1:1" ht="19.8">
      <c r="A21" s="69" t="s">
        <v>323</v>
      </c>
    </row>
    <row r="22" spans="1:1" ht="19.8">
      <c r="A22" s="73" t="s">
        <v>214</v>
      </c>
    </row>
    <row r="23" spans="1:1" ht="19.8">
      <c r="A23" s="69" t="s">
        <v>94</v>
      </c>
    </row>
    <row r="24" spans="1:1" ht="19.8">
      <c r="A24" s="68" t="s">
        <v>95</v>
      </c>
    </row>
    <row r="25" spans="1:1" ht="39.6">
      <c r="A25" s="74" t="s">
        <v>476</v>
      </c>
    </row>
    <row r="26" spans="1:1" ht="39.6">
      <c r="A26" s="71" t="s">
        <v>477</v>
      </c>
    </row>
    <row r="27" spans="1:1" ht="19.8">
      <c r="A27" s="68" t="s">
        <v>96</v>
      </c>
    </row>
    <row r="28" spans="1:1" ht="19.8">
      <c r="A28" s="71" t="s">
        <v>216</v>
      </c>
    </row>
    <row r="29" spans="1:1" ht="19.8">
      <c r="A29" s="71" t="s">
        <v>277</v>
      </c>
    </row>
    <row r="30" spans="1:1" ht="39.6">
      <c r="A30" s="75" t="s">
        <v>135</v>
      </c>
    </row>
    <row r="31" spans="1:1" ht="20.399999999999999" thickBot="1">
      <c r="A31" s="76" t="s">
        <v>98</v>
      </c>
    </row>
    <row r="32" spans="1:1">
      <c r="A32" s="65" t="s">
        <v>86</v>
      </c>
    </row>
  </sheetData>
  <mergeCells count="1">
    <mergeCell ref="B1:C1"/>
  </mergeCells>
  <phoneticPr fontId="18" type="noConversion"/>
  <hyperlinks>
    <hyperlink ref="B1" location="預告統計資料發布時間表!A1" display="回發布時間表" xr:uid="{00000000-0004-0000-1100-000000000000}"/>
    <hyperlink ref="A32" location="預告統計資料發布時間表!A1" display="回發布時間表" xr:uid="{00000000-0004-0000-1100-000001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35"/>
  <sheetViews>
    <sheetView topLeftCell="A13" workbookViewId="0"/>
  </sheetViews>
  <sheetFormatPr defaultRowHeight="16.2"/>
  <cols>
    <col min="1" max="1" width="93.44140625" customWidth="1"/>
  </cols>
  <sheetData>
    <row r="1" spans="1:3" ht="19.8">
      <c r="A1" s="77" t="s">
        <v>486</v>
      </c>
      <c r="B1" s="1368" t="s">
        <v>118</v>
      </c>
      <c r="C1" s="1369"/>
    </row>
    <row r="2" spans="1:3" ht="19.8">
      <c r="A2" s="67" t="s">
        <v>465</v>
      </c>
    </row>
    <row r="3" spans="1:3" ht="19.8">
      <c r="A3" s="67" t="s">
        <v>487</v>
      </c>
    </row>
    <row r="4" spans="1:3" ht="19.8">
      <c r="A4" s="68" t="s">
        <v>88</v>
      </c>
    </row>
    <row r="5" spans="1:3" ht="19.8">
      <c r="A5" s="100" t="s">
        <v>576</v>
      </c>
    </row>
    <row r="6" spans="1:3" ht="19.8">
      <c r="A6" s="99" t="s">
        <v>113</v>
      </c>
    </row>
    <row r="7" spans="1:3" ht="19.8">
      <c r="A7" s="99" t="s">
        <v>114</v>
      </c>
    </row>
    <row r="8" spans="1:3" ht="19.8">
      <c r="A8" s="99" t="s">
        <v>101</v>
      </c>
    </row>
    <row r="9" spans="1:3" ht="19.8">
      <c r="A9" s="99" t="s">
        <v>115</v>
      </c>
    </row>
    <row r="10" spans="1:3" ht="19.8">
      <c r="A10" s="101" t="s">
        <v>90</v>
      </c>
    </row>
    <row r="11" spans="1:3" ht="19.8">
      <c r="A11" s="100" t="s">
        <v>577</v>
      </c>
    </row>
    <row r="12" spans="1:3" ht="99">
      <c r="A12" s="72" t="s">
        <v>121</v>
      </c>
    </row>
    <row r="13" spans="1:3" ht="19.8">
      <c r="A13" s="68" t="s">
        <v>91</v>
      </c>
      <c r="C13" s="2"/>
    </row>
    <row r="14" spans="1:3" ht="39.6">
      <c r="A14" s="70" t="s">
        <v>488</v>
      </c>
    </row>
    <row r="15" spans="1:3" ht="19.8">
      <c r="A15" s="71" t="s">
        <v>489</v>
      </c>
    </row>
    <row r="16" spans="1:3" ht="19.8">
      <c r="A16" s="69" t="s">
        <v>92</v>
      </c>
    </row>
    <row r="17" spans="1:1" ht="19.8">
      <c r="A17" s="71" t="s">
        <v>490</v>
      </c>
    </row>
    <row r="18" spans="1:1" ht="19.8">
      <c r="A18" s="71" t="s">
        <v>491</v>
      </c>
    </row>
    <row r="19" spans="1:1" ht="59.4">
      <c r="A19" s="71" t="s">
        <v>492</v>
      </c>
    </row>
    <row r="20" spans="1:1" ht="19.8">
      <c r="A20" s="71" t="s">
        <v>493</v>
      </c>
    </row>
    <row r="21" spans="1:1" ht="39.6">
      <c r="A21" s="71" t="s">
        <v>494</v>
      </c>
    </row>
    <row r="22" spans="1:1" ht="19.8">
      <c r="A22" s="69" t="s">
        <v>495</v>
      </c>
    </row>
    <row r="23" spans="1:1" ht="19.8">
      <c r="A23" s="69" t="s">
        <v>496</v>
      </c>
    </row>
    <row r="24" spans="1:1" ht="19.8">
      <c r="A24" s="69" t="s">
        <v>323</v>
      </c>
    </row>
    <row r="25" spans="1:1" ht="19.8">
      <c r="A25" s="73" t="s">
        <v>214</v>
      </c>
    </row>
    <row r="26" spans="1:1" ht="19.8">
      <c r="A26" s="69" t="s">
        <v>94</v>
      </c>
    </row>
    <row r="27" spans="1:1" ht="19.8">
      <c r="A27" s="68" t="s">
        <v>95</v>
      </c>
    </row>
    <row r="28" spans="1:1" ht="39.6">
      <c r="A28" s="74" t="s">
        <v>476</v>
      </c>
    </row>
    <row r="29" spans="1:1" ht="39" customHeight="1">
      <c r="A29" s="71" t="s">
        <v>497</v>
      </c>
    </row>
    <row r="30" spans="1:1" ht="19.8">
      <c r="A30" s="68" t="s">
        <v>96</v>
      </c>
    </row>
    <row r="31" spans="1:1" ht="19.8">
      <c r="A31" s="71" t="s">
        <v>216</v>
      </c>
    </row>
    <row r="32" spans="1:1" ht="19.8">
      <c r="A32" s="71" t="s">
        <v>277</v>
      </c>
    </row>
    <row r="33" spans="1:1" ht="39.6">
      <c r="A33" s="75" t="s">
        <v>135</v>
      </c>
    </row>
    <row r="34" spans="1:1" ht="20.399999999999999" thickBot="1">
      <c r="A34" s="76" t="s">
        <v>98</v>
      </c>
    </row>
    <row r="35" spans="1:1">
      <c r="A35" s="65" t="s">
        <v>86</v>
      </c>
    </row>
  </sheetData>
  <mergeCells count="1">
    <mergeCell ref="B1:C1"/>
  </mergeCells>
  <phoneticPr fontId="18" type="noConversion"/>
  <hyperlinks>
    <hyperlink ref="B1" location="預告統計資料發布時間表!A1" display="回發布時間表" xr:uid="{00000000-0004-0000-1200-000000000000}"/>
    <hyperlink ref="A35" location="預告統計資料發布時間表!A1" display="回發布時間表" xr:uid="{00000000-0004-0000-1200-000001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42"/>
  <sheetViews>
    <sheetView topLeftCell="A22" workbookViewId="0"/>
  </sheetViews>
  <sheetFormatPr defaultRowHeight="16.2"/>
  <cols>
    <col min="1" max="1" width="93.44140625" customWidth="1"/>
  </cols>
  <sheetData>
    <row r="1" spans="1:3" ht="19.8">
      <c r="A1" s="77" t="s">
        <v>498</v>
      </c>
      <c r="B1" s="1368" t="s">
        <v>118</v>
      </c>
      <c r="C1" s="1369"/>
    </row>
    <row r="2" spans="1:3" ht="19.8">
      <c r="A2" s="67" t="s">
        <v>499</v>
      </c>
    </row>
    <row r="3" spans="1:3" ht="19.8">
      <c r="A3" s="67" t="s">
        <v>500</v>
      </c>
    </row>
    <row r="4" spans="1:3" ht="19.8">
      <c r="A4" s="68" t="s">
        <v>88</v>
      </c>
    </row>
    <row r="5" spans="1:3" ht="19.8">
      <c r="A5" s="100" t="s">
        <v>576</v>
      </c>
    </row>
    <row r="6" spans="1:3" ht="19.8">
      <c r="A6" s="99" t="s">
        <v>113</v>
      </c>
    </row>
    <row r="7" spans="1:3" ht="19.8">
      <c r="A7" s="99" t="s">
        <v>114</v>
      </c>
    </row>
    <row r="8" spans="1:3" ht="19.8">
      <c r="A8" s="99" t="s">
        <v>101</v>
      </c>
    </row>
    <row r="9" spans="1:3" ht="19.8">
      <c r="A9" s="99" t="s">
        <v>115</v>
      </c>
    </row>
    <row r="10" spans="1:3" ht="19.8">
      <c r="A10" s="101" t="s">
        <v>90</v>
      </c>
    </row>
    <row r="11" spans="1:3" ht="19.8">
      <c r="A11" s="100" t="s">
        <v>577</v>
      </c>
    </row>
    <row r="12" spans="1:3" ht="99">
      <c r="A12" s="72" t="s">
        <v>121</v>
      </c>
    </row>
    <row r="13" spans="1:3" ht="19.8">
      <c r="A13" s="68" t="s">
        <v>91</v>
      </c>
      <c r="C13" s="2"/>
    </row>
    <row r="14" spans="1:3" ht="39.6">
      <c r="A14" s="70" t="s">
        <v>501</v>
      </c>
    </row>
    <row r="15" spans="1:3" ht="39.6">
      <c r="A15" s="71" t="s">
        <v>502</v>
      </c>
    </row>
    <row r="16" spans="1:3" ht="19.8">
      <c r="A16" s="69" t="s">
        <v>92</v>
      </c>
    </row>
    <row r="17" spans="1:1" ht="39.6">
      <c r="A17" s="71" t="s">
        <v>503</v>
      </c>
    </row>
    <row r="18" spans="1:1" ht="39.6">
      <c r="A18" s="71" t="s">
        <v>504</v>
      </c>
    </row>
    <row r="19" spans="1:1" ht="19.8">
      <c r="A19" s="71" t="s">
        <v>505</v>
      </c>
    </row>
    <row r="20" spans="1:1" ht="19.8">
      <c r="A20" s="71" t="s">
        <v>506</v>
      </c>
    </row>
    <row r="21" spans="1:1" ht="19.8">
      <c r="A21" s="71" t="s">
        <v>507</v>
      </c>
    </row>
    <row r="22" spans="1:1" ht="19.8">
      <c r="A22" s="71" t="s">
        <v>508</v>
      </c>
    </row>
    <row r="23" spans="1:1" ht="19.8">
      <c r="A23" s="71" t="s">
        <v>509</v>
      </c>
    </row>
    <row r="24" spans="1:1" ht="19.8">
      <c r="A24" s="71" t="s">
        <v>510</v>
      </c>
    </row>
    <row r="25" spans="1:1" ht="19.8">
      <c r="A25" s="71" t="s">
        <v>511</v>
      </c>
    </row>
    <row r="26" spans="1:1" ht="19.8">
      <c r="A26" s="71" t="s">
        <v>512</v>
      </c>
    </row>
    <row r="27" spans="1:1" ht="19.8">
      <c r="A27" s="71" t="s">
        <v>513</v>
      </c>
    </row>
    <row r="28" spans="1:1" ht="19.8">
      <c r="A28" s="71" t="s">
        <v>514</v>
      </c>
    </row>
    <row r="29" spans="1:1" ht="19.8">
      <c r="A29" s="69" t="s">
        <v>515</v>
      </c>
    </row>
    <row r="30" spans="1:1" ht="39.6">
      <c r="A30" s="71" t="s">
        <v>516</v>
      </c>
    </row>
    <row r="31" spans="1:1" ht="19.8">
      <c r="A31" s="69" t="s">
        <v>323</v>
      </c>
    </row>
    <row r="32" spans="1:1" ht="19.8">
      <c r="A32" s="73" t="s">
        <v>517</v>
      </c>
    </row>
    <row r="33" spans="1:1" ht="19.8">
      <c r="A33" s="69" t="s">
        <v>94</v>
      </c>
    </row>
    <row r="34" spans="1:1" ht="19.8">
      <c r="A34" s="68" t="s">
        <v>95</v>
      </c>
    </row>
    <row r="35" spans="1:1" ht="39.6">
      <c r="A35" s="74" t="s">
        <v>565</v>
      </c>
    </row>
    <row r="36" spans="1:1" ht="39" customHeight="1">
      <c r="A36" s="71" t="s">
        <v>477</v>
      </c>
    </row>
    <row r="37" spans="1:1" ht="19.8">
      <c r="A37" s="68" t="s">
        <v>96</v>
      </c>
    </row>
    <row r="38" spans="1:1" ht="19.8">
      <c r="A38" s="71" t="s">
        <v>216</v>
      </c>
    </row>
    <row r="39" spans="1:1" ht="19.8">
      <c r="A39" s="71" t="s">
        <v>174</v>
      </c>
    </row>
    <row r="40" spans="1:1" ht="39.6">
      <c r="A40" s="75" t="s">
        <v>135</v>
      </c>
    </row>
    <row r="41" spans="1:1" ht="20.399999999999999" thickBot="1">
      <c r="A41" s="76" t="s">
        <v>98</v>
      </c>
    </row>
    <row r="42" spans="1:1">
      <c r="A42" s="65" t="s">
        <v>86</v>
      </c>
    </row>
  </sheetData>
  <mergeCells count="1">
    <mergeCell ref="B1:C1"/>
  </mergeCells>
  <phoneticPr fontId="18" type="noConversion"/>
  <hyperlinks>
    <hyperlink ref="B1" location="預告統計資料發布時間表!A1" display="回發布時間表" xr:uid="{00000000-0004-0000-1300-000000000000}"/>
    <hyperlink ref="A42" location="預告統計資料發布時間表!A1" display="回發布時間表" xr:uid="{00000000-0004-0000-1300-000001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34"/>
  <sheetViews>
    <sheetView topLeftCell="A16" workbookViewId="0"/>
  </sheetViews>
  <sheetFormatPr defaultRowHeight="16.2"/>
  <cols>
    <col min="1" max="1" width="93.44140625" customWidth="1"/>
  </cols>
  <sheetData>
    <row r="1" spans="1:3" ht="19.8">
      <c r="A1" s="77" t="s">
        <v>518</v>
      </c>
      <c r="B1" s="1368" t="s">
        <v>118</v>
      </c>
      <c r="C1" s="1369"/>
    </row>
    <row r="2" spans="1:3" ht="19.8">
      <c r="A2" s="67" t="s">
        <v>499</v>
      </c>
    </row>
    <row r="3" spans="1:3" ht="19.8">
      <c r="A3" s="67" t="s">
        <v>519</v>
      </c>
    </row>
    <row r="4" spans="1:3" ht="19.8">
      <c r="A4" s="87" t="s">
        <v>88</v>
      </c>
    </row>
    <row r="5" spans="1:3" ht="19.8">
      <c r="A5" s="100" t="s">
        <v>576</v>
      </c>
    </row>
    <row r="6" spans="1:3" ht="19.8">
      <c r="A6" s="99" t="s">
        <v>113</v>
      </c>
    </row>
    <row r="7" spans="1:3" ht="19.8">
      <c r="A7" s="99" t="s">
        <v>114</v>
      </c>
    </row>
    <row r="8" spans="1:3" ht="19.8">
      <c r="A8" s="99" t="s">
        <v>101</v>
      </c>
    </row>
    <row r="9" spans="1:3" ht="19.8">
      <c r="A9" s="99" t="s">
        <v>115</v>
      </c>
    </row>
    <row r="10" spans="1:3" ht="19.8">
      <c r="A10" s="101" t="s">
        <v>90</v>
      </c>
    </row>
    <row r="11" spans="1:3" ht="19.8">
      <c r="A11" s="100" t="s">
        <v>577</v>
      </c>
    </row>
    <row r="12" spans="1:3" ht="99">
      <c r="A12" s="72" t="s">
        <v>121</v>
      </c>
    </row>
    <row r="13" spans="1:3" ht="19.8">
      <c r="A13" s="68" t="s">
        <v>91</v>
      </c>
      <c r="C13" s="2"/>
    </row>
    <row r="14" spans="1:3" ht="39.6">
      <c r="A14" s="70" t="s">
        <v>520</v>
      </c>
    </row>
    <row r="15" spans="1:3" ht="39.6">
      <c r="A15" s="71" t="s">
        <v>502</v>
      </c>
    </row>
    <row r="16" spans="1:3" ht="19.8">
      <c r="A16" s="69" t="s">
        <v>92</v>
      </c>
    </row>
    <row r="17" spans="1:1" ht="59.4">
      <c r="A17" s="71" t="s">
        <v>521</v>
      </c>
    </row>
    <row r="18" spans="1:1" ht="39.6">
      <c r="A18" s="71" t="s">
        <v>522</v>
      </c>
    </row>
    <row r="19" spans="1:1" ht="19.8">
      <c r="A19" s="71" t="s">
        <v>523</v>
      </c>
    </row>
    <row r="20" spans="1:1" ht="59.4">
      <c r="A20" s="71" t="s">
        <v>524</v>
      </c>
    </row>
    <row r="21" spans="1:1" ht="19.8">
      <c r="A21" s="69" t="s">
        <v>525</v>
      </c>
    </row>
    <row r="22" spans="1:1" ht="59.4">
      <c r="A22" s="71" t="s">
        <v>526</v>
      </c>
    </row>
    <row r="23" spans="1:1" ht="19.8">
      <c r="A23" s="69" t="s">
        <v>323</v>
      </c>
    </row>
    <row r="24" spans="1:1" ht="19.8">
      <c r="A24" s="73" t="s">
        <v>517</v>
      </c>
    </row>
    <row r="25" spans="1:1" ht="19.8">
      <c r="A25" s="69" t="s">
        <v>94</v>
      </c>
    </row>
    <row r="26" spans="1:1" ht="19.8">
      <c r="A26" s="68" t="s">
        <v>95</v>
      </c>
    </row>
    <row r="27" spans="1:1" ht="39.6">
      <c r="A27" s="74" t="s">
        <v>565</v>
      </c>
    </row>
    <row r="28" spans="1:1" ht="39" customHeight="1">
      <c r="A28" s="71" t="s">
        <v>477</v>
      </c>
    </row>
    <row r="29" spans="1:1" ht="19.8">
      <c r="A29" s="68" t="s">
        <v>96</v>
      </c>
    </row>
    <row r="30" spans="1:1" ht="19.8">
      <c r="A30" s="71" t="s">
        <v>216</v>
      </c>
    </row>
    <row r="31" spans="1:1" ht="19.8">
      <c r="A31" s="71" t="s">
        <v>174</v>
      </c>
    </row>
    <row r="32" spans="1:1" ht="39.6">
      <c r="A32" s="75" t="s">
        <v>135</v>
      </c>
    </row>
    <row r="33" spans="1:1" ht="20.399999999999999" thickBot="1">
      <c r="A33" s="76" t="s">
        <v>98</v>
      </c>
    </row>
    <row r="34" spans="1:1">
      <c r="A34" s="65" t="s">
        <v>86</v>
      </c>
    </row>
  </sheetData>
  <mergeCells count="1">
    <mergeCell ref="B1:C1"/>
  </mergeCells>
  <phoneticPr fontId="18" type="noConversion"/>
  <hyperlinks>
    <hyperlink ref="B1" location="預告統計資料發布時間表!A1" display="回發布時間表" xr:uid="{00000000-0004-0000-1400-000000000000}"/>
    <hyperlink ref="A34" location="預告統計資料發布時間表!A1" display="回發布時間表" xr:uid="{00000000-0004-0000-1400-000001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35"/>
  <sheetViews>
    <sheetView topLeftCell="A13" workbookViewId="0"/>
  </sheetViews>
  <sheetFormatPr defaultRowHeight="16.2"/>
  <cols>
    <col min="1" max="1" width="93.44140625" customWidth="1"/>
  </cols>
  <sheetData>
    <row r="1" spans="1:3" ht="19.8">
      <c r="A1" s="77" t="s">
        <v>527</v>
      </c>
      <c r="B1" s="1368" t="s">
        <v>118</v>
      </c>
      <c r="C1" s="1369"/>
    </row>
    <row r="2" spans="1:3" ht="19.8">
      <c r="A2" s="67" t="s">
        <v>499</v>
      </c>
    </row>
    <row r="3" spans="1:3" ht="19.8">
      <c r="A3" s="67" t="s">
        <v>528</v>
      </c>
    </row>
    <row r="4" spans="1:3" ht="19.8">
      <c r="A4" s="87" t="s">
        <v>88</v>
      </c>
    </row>
    <row r="5" spans="1:3" ht="19.8">
      <c r="A5" s="100" t="s">
        <v>576</v>
      </c>
    </row>
    <row r="6" spans="1:3" ht="19.8">
      <c r="A6" s="99" t="s">
        <v>113</v>
      </c>
    </row>
    <row r="7" spans="1:3" ht="19.8">
      <c r="A7" s="99" t="s">
        <v>114</v>
      </c>
    </row>
    <row r="8" spans="1:3" ht="19.8">
      <c r="A8" s="99" t="s">
        <v>101</v>
      </c>
    </row>
    <row r="9" spans="1:3" ht="19.8">
      <c r="A9" s="99" t="s">
        <v>115</v>
      </c>
    </row>
    <row r="10" spans="1:3" ht="19.8">
      <c r="A10" s="101" t="s">
        <v>90</v>
      </c>
    </row>
    <row r="11" spans="1:3" ht="19.8">
      <c r="A11" s="100" t="s">
        <v>577</v>
      </c>
    </row>
    <row r="12" spans="1:3" ht="99">
      <c r="A12" s="72" t="s">
        <v>121</v>
      </c>
    </row>
    <row r="13" spans="1:3" ht="19.8">
      <c r="A13" s="68" t="s">
        <v>91</v>
      </c>
      <c r="C13" s="2"/>
    </row>
    <row r="14" spans="1:3" ht="19.8">
      <c r="A14" s="82" t="s">
        <v>529</v>
      </c>
    </row>
    <row r="15" spans="1:3" ht="39.6">
      <c r="A15" s="80" t="s">
        <v>530</v>
      </c>
    </row>
    <row r="16" spans="1:3" ht="19.8">
      <c r="A16" s="78" t="s">
        <v>92</v>
      </c>
    </row>
    <row r="17" spans="1:1" ht="19.8">
      <c r="A17" s="80" t="s">
        <v>531</v>
      </c>
    </row>
    <row r="18" spans="1:1" ht="59.4">
      <c r="A18" s="80" t="s">
        <v>532</v>
      </c>
    </row>
    <row r="19" spans="1:1" ht="19.8">
      <c r="A19" s="80" t="s">
        <v>533</v>
      </c>
    </row>
    <row r="20" spans="1:1" ht="19.8">
      <c r="A20" s="80" t="s">
        <v>534</v>
      </c>
    </row>
    <row r="21" spans="1:1" ht="39.6">
      <c r="A21" s="80" t="s">
        <v>535</v>
      </c>
    </row>
    <row r="22" spans="1:1" ht="19.8">
      <c r="A22" s="78" t="s">
        <v>536</v>
      </c>
    </row>
    <row r="23" spans="1:1" ht="118.8">
      <c r="A23" s="80" t="s">
        <v>537</v>
      </c>
    </row>
    <row r="24" spans="1:1" ht="19.8">
      <c r="A24" s="78" t="s">
        <v>538</v>
      </c>
    </row>
    <row r="25" spans="1:1" ht="19.8">
      <c r="A25" s="73" t="s">
        <v>517</v>
      </c>
    </row>
    <row r="26" spans="1:1" ht="19.8">
      <c r="A26" s="78" t="s">
        <v>94</v>
      </c>
    </row>
    <row r="27" spans="1:1" ht="39" customHeight="1">
      <c r="A27" s="79" t="s">
        <v>95</v>
      </c>
    </row>
    <row r="28" spans="1:1" ht="39.6">
      <c r="A28" s="74" t="s">
        <v>565</v>
      </c>
    </row>
    <row r="29" spans="1:1" ht="39.6">
      <c r="A29" s="80" t="s">
        <v>539</v>
      </c>
    </row>
    <row r="30" spans="1:1" ht="19.8">
      <c r="A30" s="79" t="s">
        <v>96</v>
      </c>
    </row>
    <row r="31" spans="1:1" ht="19.8">
      <c r="A31" s="80" t="s">
        <v>540</v>
      </c>
    </row>
    <row r="32" spans="1:1" ht="19.8">
      <c r="A32" s="80" t="s">
        <v>541</v>
      </c>
    </row>
    <row r="33" spans="1:1" ht="39.6">
      <c r="A33" s="81" t="s">
        <v>97</v>
      </c>
    </row>
    <row r="34" spans="1:1" ht="20.399999999999999" thickBot="1">
      <c r="A34" s="83" t="s">
        <v>98</v>
      </c>
    </row>
    <row r="35" spans="1:1">
      <c r="A35" s="65" t="s">
        <v>86</v>
      </c>
    </row>
  </sheetData>
  <mergeCells count="1">
    <mergeCell ref="B1:C1"/>
  </mergeCells>
  <phoneticPr fontId="18" type="noConversion"/>
  <hyperlinks>
    <hyperlink ref="B1" location="預告統計資料發布時間表!A1" display="回發布時間表" xr:uid="{00000000-0004-0000-1500-000000000000}"/>
    <hyperlink ref="A35" location="預告統計資料發布時間表!A1" display="回發布時間表" xr:uid="{00000000-0004-0000-1500-000001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34"/>
  <sheetViews>
    <sheetView topLeftCell="A22" workbookViewId="0"/>
  </sheetViews>
  <sheetFormatPr defaultRowHeight="16.2"/>
  <cols>
    <col min="1" max="1" width="93.44140625" customWidth="1"/>
  </cols>
  <sheetData>
    <row r="1" spans="1:3" ht="19.8">
      <c r="A1" s="77" t="s">
        <v>542</v>
      </c>
      <c r="B1" s="1368" t="s">
        <v>118</v>
      </c>
      <c r="C1" s="1369"/>
    </row>
    <row r="2" spans="1:3" ht="19.8">
      <c r="A2" s="67" t="s">
        <v>499</v>
      </c>
    </row>
    <row r="3" spans="1:3" ht="19.8">
      <c r="A3" s="67" t="s">
        <v>543</v>
      </c>
    </row>
    <row r="4" spans="1:3" ht="19.8">
      <c r="A4" s="87" t="s">
        <v>88</v>
      </c>
    </row>
    <row r="5" spans="1:3" ht="19.8">
      <c r="A5" s="100" t="s">
        <v>576</v>
      </c>
    </row>
    <row r="6" spans="1:3" ht="19.8">
      <c r="A6" s="99" t="s">
        <v>113</v>
      </c>
    </row>
    <row r="7" spans="1:3" ht="19.8">
      <c r="A7" s="99" t="s">
        <v>114</v>
      </c>
    </row>
    <row r="8" spans="1:3" ht="19.8">
      <c r="A8" s="99" t="s">
        <v>101</v>
      </c>
    </row>
    <row r="9" spans="1:3" ht="19.8">
      <c r="A9" s="99" t="s">
        <v>115</v>
      </c>
    </row>
    <row r="10" spans="1:3" ht="19.8">
      <c r="A10" s="101" t="s">
        <v>90</v>
      </c>
    </row>
    <row r="11" spans="1:3" ht="19.8">
      <c r="A11" s="100" t="s">
        <v>577</v>
      </c>
    </row>
    <row r="12" spans="1:3" ht="99">
      <c r="A12" s="72" t="s">
        <v>121</v>
      </c>
    </row>
    <row r="13" spans="1:3" ht="19.8">
      <c r="A13" s="68" t="s">
        <v>91</v>
      </c>
      <c r="C13" s="2"/>
    </row>
    <row r="14" spans="1:3" ht="39.6">
      <c r="A14" s="82" t="s">
        <v>544</v>
      </c>
    </row>
    <row r="15" spans="1:3" ht="39.6">
      <c r="A15" s="80" t="s">
        <v>530</v>
      </c>
    </row>
    <row r="16" spans="1:3" ht="19.8">
      <c r="A16" s="78" t="s">
        <v>92</v>
      </c>
    </row>
    <row r="17" spans="1:1" ht="19.8">
      <c r="A17" s="78" t="s">
        <v>545</v>
      </c>
    </row>
    <row r="18" spans="1:1" ht="19.8">
      <c r="A18" s="78" t="s">
        <v>546</v>
      </c>
    </row>
    <row r="19" spans="1:1" ht="19.8">
      <c r="A19" s="78" t="s">
        <v>547</v>
      </c>
    </row>
    <row r="20" spans="1:1" ht="118.8">
      <c r="A20" s="80" t="s">
        <v>548</v>
      </c>
    </row>
    <row r="21" spans="1:1" ht="19.8">
      <c r="A21" s="78" t="s">
        <v>549</v>
      </c>
    </row>
    <row r="22" spans="1:1" ht="59.4">
      <c r="A22" s="80" t="s">
        <v>550</v>
      </c>
    </row>
    <row r="23" spans="1:1" ht="19.8">
      <c r="A23" s="78" t="s">
        <v>538</v>
      </c>
    </row>
    <row r="24" spans="1:1" ht="19.8">
      <c r="A24" s="73" t="s">
        <v>517</v>
      </c>
    </row>
    <row r="25" spans="1:1" ht="19.8">
      <c r="A25" s="78" t="s">
        <v>94</v>
      </c>
    </row>
    <row r="26" spans="1:1" ht="19.8">
      <c r="A26" s="79" t="s">
        <v>95</v>
      </c>
    </row>
    <row r="27" spans="1:1" ht="39" customHeight="1">
      <c r="A27" s="74" t="s">
        <v>565</v>
      </c>
    </row>
    <row r="28" spans="1:1" ht="39.6">
      <c r="A28" s="80" t="s">
        <v>539</v>
      </c>
    </row>
    <row r="29" spans="1:1" ht="19.8">
      <c r="A29" s="79" t="s">
        <v>96</v>
      </c>
    </row>
    <row r="30" spans="1:1" ht="19.8">
      <c r="A30" s="80" t="s">
        <v>540</v>
      </c>
    </row>
    <row r="31" spans="1:1" ht="19.8">
      <c r="A31" s="80" t="s">
        <v>541</v>
      </c>
    </row>
    <row r="32" spans="1:1" ht="39.6">
      <c r="A32" s="81" t="s">
        <v>97</v>
      </c>
    </row>
    <row r="33" spans="1:1" ht="20.399999999999999" thickBot="1">
      <c r="A33" s="83" t="s">
        <v>98</v>
      </c>
    </row>
    <row r="34" spans="1:1">
      <c r="A34" s="65" t="s">
        <v>86</v>
      </c>
    </row>
  </sheetData>
  <mergeCells count="1">
    <mergeCell ref="B1:C1"/>
  </mergeCells>
  <phoneticPr fontId="18" type="noConversion"/>
  <hyperlinks>
    <hyperlink ref="B1" location="預告統計資料發布時間表!A1" display="回發布時間表" xr:uid="{00000000-0004-0000-1600-000000000000}"/>
    <hyperlink ref="A34" location="預告統計資料發布時間表!A1" display="回發布時間表" xr:uid="{00000000-0004-0000-1600-000001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34"/>
  <sheetViews>
    <sheetView workbookViewId="0"/>
  </sheetViews>
  <sheetFormatPr defaultRowHeight="16.2"/>
  <cols>
    <col min="1" max="1" width="93.44140625" customWidth="1"/>
  </cols>
  <sheetData>
    <row r="1" spans="1:3" ht="19.8">
      <c r="A1" s="77" t="s">
        <v>551</v>
      </c>
      <c r="B1" s="1368" t="s">
        <v>118</v>
      </c>
      <c r="C1" s="1369"/>
    </row>
    <row r="2" spans="1:3" ht="19.8">
      <c r="A2" s="67" t="s">
        <v>499</v>
      </c>
    </row>
    <row r="3" spans="1:3" ht="19.8">
      <c r="A3" s="67" t="s">
        <v>552</v>
      </c>
    </row>
    <row r="4" spans="1:3" ht="19.8">
      <c r="A4" s="87" t="s">
        <v>88</v>
      </c>
    </row>
    <row r="5" spans="1:3" ht="19.8">
      <c r="A5" s="100" t="s">
        <v>576</v>
      </c>
    </row>
    <row r="6" spans="1:3" ht="19.8">
      <c r="A6" s="99" t="s">
        <v>113</v>
      </c>
    </row>
    <row r="7" spans="1:3" ht="19.8">
      <c r="A7" s="99" t="s">
        <v>114</v>
      </c>
    </row>
    <row r="8" spans="1:3" ht="19.8">
      <c r="A8" s="99" t="s">
        <v>101</v>
      </c>
    </row>
    <row r="9" spans="1:3" ht="19.8">
      <c r="A9" s="99" t="s">
        <v>115</v>
      </c>
    </row>
    <row r="10" spans="1:3" ht="19.8">
      <c r="A10" s="101" t="s">
        <v>90</v>
      </c>
    </row>
    <row r="11" spans="1:3" ht="19.8">
      <c r="A11" s="100" t="s">
        <v>577</v>
      </c>
    </row>
    <row r="12" spans="1:3" ht="99">
      <c r="A12" s="72" t="s">
        <v>121</v>
      </c>
    </row>
    <row r="13" spans="1:3" ht="19.8">
      <c r="A13" s="68" t="s">
        <v>91</v>
      </c>
      <c r="C13" s="2"/>
    </row>
    <row r="14" spans="1:3" ht="39.6">
      <c r="A14" s="70" t="s">
        <v>553</v>
      </c>
    </row>
    <row r="15" spans="1:3" ht="39.6">
      <c r="A15" s="80" t="s">
        <v>530</v>
      </c>
    </row>
    <row r="16" spans="1:3" ht="19.8">
      <c r="A16" s="78" t="s">
        <v>92</v>
      </c>
    </row>
    <row r="17" spans="1:1" ht="19.8">
      <c r="A17" s="80" t="s">
        <v>554</v>
      </c>
    </row>
    <row r="18" spans="1:1" ht="19.8">
      <c r="A18" s="80" t="s">
        <v>555</v>
      </c>
    </row>
    <row r="19" spans="1:1" ht="39.6">
      <c r="A19" s="80" t="s">
        <v>556</v>
      </c>
    </row>
    <row r="20" spans="1:1" ht="19.8">
      <c r="A20" s="80" t="s">
        <v>557</v>
      </c>
    </row>
    <row r="21" spans="1:1" ht="19.8">
      <c r="A21" s="78" t="s">
        <v>558</v>
      </c>
    </row>
    <row r="22" spans="1:1" ht="79.2">
      <c r="A22" s="80" t="s">
        <v>559</v>
      </c>
    </row>
    <row r="23" spans="1:1" ht="19.8">
      <c r="A23" s="78" t="s">
        <v>538</v>
      </c>
    </row>
    <row r="24" spans="1:1" ht="19.8">
      <c r="A24" s="73" t="s">
        <v>517</v>
      </c>
    </row>
    <row r="25" spans="1:1" ht="19.8">
      <c r="A25" s="78" t="s">
        <v>94</v>
      </c>
    </row>
    <row r="26" spans="1:1" ht="19.8">
      <c r="A26" s="79" t="s">
        <v>95</v>
      </c>
    </row>
    <row r="27" spans="1:1" ht="39" customHeight="1">
      <c r="A27" s="74" t="s">
        <v>565</v>
      </c>
    </row>
    <row r="28" spans="1:1" ht="39.6">
      <c r="A28" s="80" t="s">
        <v>539</v>
      </c>
    </row>
    <row r="29" spans="1:1" ht="19.8">
      <c r="A29" s="79" t="s">
        <v>96</v>
      </c>
    </row>
    <row r="30" spans="1:1" ht="19.8">
      <c r="A30" s="80" t="s">
        <v>540</v>
      </c>
    </row>
    <row r="31" spans="1:1" ht="19.8">
      <c r="A31" s="80" t="s">
        <v>541</v>
      </c>
    </row>
    <row r="32" spans="1:1" ht="39.6">
      <c r="A32" s="81" t="s">
        <v>97</v>
      </c>
    </row>
    <row r="33" spans="1:1" ht="20.399999999999999" thickBot="1">
      <c r="A33" s="83" t="s">
        <v>98</v>
      </c>
    </row>
    <row r="34" spans="1:1">
      <c r="A34" s="65" t="s">
        <v>86</v>
      </c>
    </row>
  </sheetData>
  <mergeCells count="1">
    <mergeCell ref="B1:C1"/>
  </mergeCells>
  <phoneticPr fontId="18" type="noConversion"/>
  <hyperlinks>
    <hyperlink ref="B1" location="預告統計資料發布時間表!A1" display="回發布時間表" xr:uid="{00000000-0004-0000-1700-000000000000}"/>
    <hyperlink ref="A34" location="預告統計資料發布時間表!A1" display="回發布時間表" xr:uid="{00000000-0004-0000-1700-000001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1855"/>
  <sheetViews>
    <sheetView workbookViewId="0">
      <selection activeCell="K1" sqref="K1:L1"/>
    </sheetView>
  </sheetViews>
  <sheetFormatPr defaultRowHeight="16.2"/>
  <cols>
    <col min="1" max="1" width="4.77734375" style="107" customWidth="1"/>
    <col min="2" max="3" width="6.21875" style="111" customWidth="1"/>
    <col min="4" max="4" width="31.88671875" style="112" customWidth="1"/>
    <col min="5" max="5" width="15.6640625" style="113" customWidth="1"/>
    <col min="6" max="6" width="14.33203125" style="113" customWidth="1"/>
    <col min="7" max="7" width="13.77734375" style="113" customWidth="1"/>
    <col min="8" max="8" width="13" style="113" customWidth="1"/>
    <col min="9" max="9" width="14.109375" style="113" customWidth="1"/>
    <col min="10" max="10" width="15.88671875" style="114" customWidth="1"/>
    <col min="257" max="257" width="4.77734375" customWidth="1"/>
    <col min="258" max="259" width="6.21875" customWidth="1"/>
    <col min="260" max="260" width="31.88671875" customWidth="1"/>
    <col min="261" max="261" width="15.6640625" customWidth="1"/>
    <col min="262" max="262" width="14.33203125" customWidth="1"/>
    <col min="263" max="263" width="13.77734375" customWidth="1"/>
    <col min="264" max="264" width="13" customWidth="1"/>
    <col min="265" max="265" width="14.109375" customWidth="1"/>
    <col min="266" max="266" width="15.88671875" customWidth="1"/>
    <col min="513" max="513" width="4.77734375" customWidth="1"/>
    <col min="514" max="515" width="6.21875" customWidth="1"/>
    <col min="516" max="516" width="31.88671875" customWidth="1"/>
    <col min="517" max="517" width="15.6640625" customWidth="1"/>
    <col min="518" max="518" width="14.33203125" customWidth="1"/>
    <col min="519" max="519" width="13.77734375" customWidth="1"/>
    <col min="520" max="520" width="13" customWidth="1"/>
    <col min="521" max="521" width="14.109375" customWidth="1"/>
    <col min="522" max="522" width="15.88671875" customWidth="1"/>
    <col min="769" max="769" width="4.77734375" customWidth="1"/>
    <col min="770" max="771" width="6.21875" customWidth="1"/>
    <col min="772" max="772" width="31.88671875" customWidth="1"/>
    <col min="773" max="773" width="15.6640625" customWidth="1"/>
    <col min="774" max="774" width="14.33203125" customWidth="1"/>
    <col min="775" max="775" width="13.77734375" customWidth="1"/>
    <col min="776" max="776" width="13" customWidth="1"/>
    <col min="777" max="777" width="14.109375" customWidth="1"/>
    <col min="778" max="778" width="15.88671875" customWidth="1"/>
    <col min="1025" max="1025" width="4.77734375" customWidth="1"/>
    <col min="1026" max="1027" width="6.21875" customWidth="1"/>
    <col min="1028" max="1028" width="31.88671875" customWidth="1"/>
    <col min="1029" max="1029" width="15.6640625" customWidth="1"/>
    <col min="1030" max="1030" width="14.33203125" customWidth="1"/>
    <col min="1031" max="1031" width="13.77734375" customWidth="1"/>
    <col min="1032" max="1032" width="13" customWidth="1"/>
    <col min="1033" max="1033" width="14.109375" customWidth="1"/>
    <col min="1034" max="1034" width="15.88671875" customWidth="1"/>
    <col min="1281" max="1281" width="4.77734375" customWidth="1"/>
    <col min="1282" max="1283" width="6.21875" customWidth="1"/>
    <col min="1284" max="1284" width="31.88671875" customWidth="1"/>
    <col min="1285" max="1285" width="15.6640625" customWidth="1"/>
    <col min="1286" max="1286" width="14.33203125" customWidth="1"/>
    <col min="1287" max="1287" width="13.77734375" customWidth="1"/>
    <col min="1288" max="1288" width="13" customWidth="1"/>
    <col min="1289" max="1289" width="14.109375" customWidth="1"/>
    <col min="1290" max="1290" width="15.88671875" customWidth="1"/>
    <col min="1537" max="1537" width="4.77734375" customWidth="1"/>
    <col min="1538" max="1539" width="6.21875" customWidth="1"/>
    <col min="1540" max="1540" width="31.88671875" customWidth="1"/>
    <col min="1541" max="1541" width="15.6640625" customWidth="1"/>
    <col min="1542" max="1542" width="14.33203125" customWidth="1"/>
    <col min="1543" max="1543" width="13.77734375" customWidth="1"/>
    <col min="1544" max="1544" width="13" customWidth="1"/>
    <col min="1545" max="1545" width="14.109375" customWidth="1"/>
    <col min="1546" max="1546" width="15.88671875" customWidth="1"/>
    <col min="1793" max="1793" width="4.77734375" customWidth="1"/>
    <col min="1794" max="1795" width="6.21875" customWidth="1"/>
    <col min="1796" max="1796" width="31.88671875" customWidth="1"/>
    <col min="1797" max="1797" width="15.6640625" customWidth="1"/>
    <col min="1798" max="1798" width="14.33203125" customWidth="1"/>
    <col min="1799" max="1799" width="13.77734375" customWidth="1"/>
    <col min="1800" max="1800" width="13" customWidth="1"/>
    <col min="1801" max="1801" width="14.109375" customWidth="1"/>
    <col min="1802" max="1802" width="15.88671875" customWidth="1"/>
    <col min="2049" max="2049" width="4.77734375" customWidth="1"/>
    <col min="2050" max="2051" width="6.21875" customWidth="1"/>
    <col min="2052" max="2052" width="31.88671875" customWidth="1"/>
    <col min="2053" max="2053" width="15.6640625" customWidth="1"/>
    <col min="2054" max="2054" width="14.33203125" customWidth="1"/>
    <col min="2055" max="2055" width="13.77734375" customWidth="1"/>
    <col min="2056" max="2056" width="13" customWidth="1"/>
    <col min="2057" max="2057" width="14.109375" customWidth="1"/>
    <col min="2058" max="2058" width="15.88671875" customWidth="1"/>
    <col min="2305" max="2305" width="4.77734375" customWidth="1"/>
    <col min="2306" max="2307" width="6.21875" customWidth="1"/>
    <col min="2308" max="2308" width="31.88671875" customWidth="1"/>
    <col min="2309" max="2309" width="15.6640625" customWidth="1"/>
    <col min="2310" max="2310" width="14.33203125" customWidth="1"/>
    <col min="2311" max="2311" width="13.77734375" customWidth="1"/>
    <col min="2312" max="2312" width="13" customWidth="1"/>
    <col min="2313" max="2313" width="14.109375" customWidth="1"/>
    <col min="2314" max="2314" width="15.88671875" customWidth="1"/>
    <col min="2561" max="2561" width="4.77734375" customWidth="1"/>
    <col min="2562" max="2563" width="6.21875" customWidth="1"/>
    <col min="2564" max="2564" width="31.88671875" customWidth="1"/>
    <col min="2565" max="2565" width="15.6640625" customWidth="1"/>
    <col min="2566" max="2566" width="14.33203125" customWidth="1"/>
    <col min="2567" max="2567" width="13.77734375" customWidth="1"/>
    <col min="2568" max="2568" width="13" customWidth="1"/>
    <col min="2569" max="2569" width="14.109375" customWidth="1"/>
    <col min="2570" max="2570" width="15.88671875" customWidth="1"/>
    <col min="2817" max="2817" width="4.77734375" customWidth="1"/>
    <col min="2818" max="2819" width="6.21875" customWidth="1"/>
    <col min="2820" max="2820" width="31.88671875" customWidth="1"/>
    <col min="2821" max="2821" width="15.6640625" customWidth="1"/>
    <col min="2822" max="2822" width="14.33203125" customWidth="1"/>
    <col min="2823" max="2823" width="13.77734375" customWidth="1"/>
    <col min="2824" max="2824" width="13" customWidth="1"/>
    <col min="2825" max="2825" width="14.109375" customWidth="1"/>
    <col min="2826" max="2826" width="15.88671875" customWidth="1"/>
    <col min="3073" max="3073" width="4.77734375" customWidth="1"/>
    <col min="3074" max="3075" width="6.21875" customWidth="1"/>
    <col min="3076" max="3076" width="31.88671875" customWidth="1"/>
    <col min="3077" max="3077" width="15.6640625" customWidth="1"/>
    <col min="3078" max="3078" width="14.33203125" customWidth="1"/>
    <col min="3079" max="3079" width="13.77734375" customWidth="1"/>
    <col min="3080" max="3080" width="13" customWidth="1"/>
    <col min="3081" max="3081" width="14.109375" customWidth="1"/>
    <col min="3082" max="3082" width="15.88671875" customWidth="1"/>
    <col min="3329" max="3329" width="4.77734375" customWidth="1"/>
    <col min="3330" max="3331" width="6.21875" customWidth="1"/>
    <col min="3332" max="3332" width="31.88671875" customWidth="1"/>
    <col min="3333" max="3333" width="15.6640625" customWidth="1"/>
    <col min="3334" max="3334" width="14.33203125" customWidth="1"/>
    <col min="3335" max="3335" width="13.77734375" customWidth="1"/>
    <col min="3336" max="3336" width="13" customWidth="1"/>
    <col min="3337" max="3337" width="14.109375" customWidth="1"/>
    <col min="3338" max="3338" width="15.88671875" customWidth="1"/>
    <col min="3585" max="3585" width="4.77734375" customWidth="1"/>
    <col min="3586" max="3587" width="6.21875" customWidth="1"/>
    <col min="3588" max="3588" width="31.88671875" customWidth="1"/>
    <col min="3589" max="3589" width="15.6640625" customWidth="1"/>
    <col min="3590" max="3590" width="14.33203125" customWidth="1"/>
    <col min="3591" max="3591" width="13.77734375" customWidth="1"/>
    <col min="3592" max="3592" width="13" customWidth="1"/>
    <col min="3593" max="3593" width="14.109375" customWidth="1"/>
    <col min="3594" max="3594" width="15.88671875" customWidth="1"/>
    <col min="3841" max="3841" width="4.77734375" customWidth="1"/>
    <col min="3842" max="3843" width="6.21875" customWidth="1"/>
    <col min="3844" max="3844" width="31.88671875" customWidth="1"/>
    <col min="3845" max="3845" width="15.6640625" customWidth="1"/>
    <col min="3846" max="3846" width="14.33203125" customWidth="1"/>
    <col min="3847" max="3847" width="13.77734375" customWidth="1"/>
    <col min="3848" max="3848" width="13" customWidth="1"/>
    <col min="3849" max="3849" width="14.109375" customWidth="1"/>
    <col min="3850" max="3850" width="15.88671875" customWidth="1"/>
    <col min="4097" max="4097" width="4.77734375" customWidth="1"/>
    <col min="4098" max="4099" width="6.21875" customWidth="1"/>
    <col min="4100" max="4100" width="31.88671875" customWidth="1"/>
    <col min="4101" max="4101" width="15.6640625" customWidth="1"/>
    <col min="4102" max="4102" width="14.33203125" customWidth="1"/>
    <col min="4103" max="4103" width="13.77734375" customWidth="1"/>
    <col min="4104" max="4104" width="13" customWidth="1"/>
    <col min="4105" max="4105" width="14.109375" customWidth="1"/>
    <col min="4106" max="4106" width="15.88671875" customWidth="1"/>
    <col min="4353" max="4353" width="4.77734375" customWidth="1"/>
    <col min="4354" max="4355" width="6.21875" customWidth="1"/>
    <col min="4356" max="4356" width="31.88671875" customWidth="1"/>
    <col min="4357" max="4357" width="15.6640625" customWidth="1"/>
    <col min="4358" max="4358" width="14.33203125" customWidth="1"/>
    <col min="4359" max="4359" width="13.77734375" customWidth="1"/>
    <col min="4360" max="4360" width="13" customWidth="1"/>
    <col min="4361" max="4361" width="14.109375" customWidth="1"/>
    <col min="4362" max="4362" width="15.88671875" customWidth="1"/>
    <col min="4609" max="4609" width="4.77734375" customWidth="1"/>
    <col min="4610" max="4611" width="6.21875" customWidth="1"/>
    <col min="4612" max="4612" width="31.88671875" customWidth="1"/>
    <col min="4613" max="4613" width="15.6640625" customWidth="1"/>
    <col min="4614" max="4614" width="14.33203125" customWidth="1"/>
    <col min="4615" max="4615" width="13.77734375" customWidth="1"/>
    <col min="4616" max="4616" width="13" customWidth="1"/>
    <col min="4617" max="4617" width="14.109375" customWidth="1"/>
    <col min="4618" max="4618" width="15.88671875" customWidth="1"/>
    <col min="4865" max="4865" width="4.77734375" customWidth="1"/>
    <col min="4866" max="4867" width="6.21875" customWidth="1"/>
    <col min="4868" max="4868" width="31.88671875" customWidth="1"/>
    <col min="4869" max="4869" width="15.6640625" customWidth="1"/>
    <col min="4870" max="4870" width="14.33203125" customWidth="1"/>
    <col min="4871" max="4871" width="13.77734375" customWidth="1"/>
    <col min="4872" max="4872" width="13" customWidth="1"/>
    <col min="4873" max="4873" width="14.109375" customWidth="1"/>
    <col min="4874" max="4874" width="15.88671875" customWidth="1"/>
    <col min="5121" max="5121" width="4.77734375" customWidth="1"/>
    <col min="5122" max="5123" width="6.21875" customWidth="1"/>
    <col min="5124" max="5124" width="31.88671875" customWidth="1"/>
    <col min="5125" max="5125" width="15.6640625" customWidth="1"/>
    <col min="5126" max="5126" width="14.33203125" customWidth="1"/>
    <col min="5127" max="5127" width="13.77734375" customWidth="1"/>
    <col min="5128" max="5128" width="13" customWidth="1"/>
    <col min="5129" max="5129" width="14.109375" customWidth="1"/>
    <col min="5130" max="5130" width="15.88671875" customWidth="1"/>
    <col min="5377" max="5377" width="4.77734375" customWidth="1"/>
    <col min="5378" max="5379" width="6.21875" customWidth="1"/>
    <col min="5380" max="5380" width="31.88671875" customWidth="1"/>
    <col min="5381" max="5381" width="15.6640625" customWidth="1"/>
    <col min="5382" max="5382" width="14.33203125" customWidth="1"/>
    <col min="5383" max="5383" width="13.77734375" customWidth="1"/>
    <col min="5384" max="5384" width="13" customWidth="1"/>
    <col min="5385" max="5385" width="14.109375" customWidth="1"/>
    <col min="5386" max="5386" width="15.88671875" customWidth="1"/>
    <col min="5633" max="5633" width="4.77734375" customWidth="1"/>
    <col min="5634" max="5635" width="6.21875" customWidth="1"/>
    <col min="5636" max="5636" width="31.88671875" customWidth="1"/>
    <col min="5637" max="5637" width="15.6640625" customWidth="1"/>
    <col min="5638" max="5638" width="14.33203125" customWidth="1"/>
    <col min="5639" max="5639" width="13.77734375" customWidth="1"/>
    <col min="5640" max="5640" width="13" customWidth="1"/>
    <col min="5641" max="5641" width="14.109375" customWidth="1"/>
    <col min="5642" max="5642" width="15.88671875" customWidth="1"/>
    <col min="5889" max="5889" width="4.77734375" customWidth="1"/>
    <col min="5890" max="5891" width="6.21875" customWidth="1"/>
    <col min="5892" max="5892" width="31.88671875" customWidth="1"/>
    <col min="5893" max="5893" width="15.6640625" customWidth="1"/>
    <col min="5894" max="5894" width="14.33203125" customWidth="1"/>
    <col min="5895" max="5895" width="13.77734375" customWidth="1"/>
    <col min="5896" max="5896" width="13" customWidth="1"/>
    <col min="5897" max="5897" width="14.109375" customWidth="1"/>
    <col min="5898" max="5898" width="15.88671875" customWidth="1"/>
    <col min="6145" max="6145" width="4.77734375" customWidth="1"/>
    <col min="6146" max="6147" width="6.21875" customWidth="1"/>
    <col min="6148" max="6148" width="31.88671875" customWidth="1"/>
    <col min="6149" max="6149" width="15.6640625" customWidth="1"/>
    <col min="6150" max="6150" width="14.33203125" customWidth="1"/>
    <col min="6151" max="6151" width="13.77734375" customWidth="1"/>
    <col min="6152" max="6152" width="13" customWidth="1"/>
    <col min="6153" max="6153" width="14.109375" customWidth="1"/>
    <col min="6154" max="6154" width="15.88671875" customWidth="1"/>
    <col min="6401" max="6401" width="4.77734375" customWidth="1"/>
    <col min="6402" max="6403" width="6.21875" customWidth="1"/>
    <col min="6404" max="6404" width="31.88671875" customWidth="1"/>
    <col min="6405" max="6405" width="15.6640625" customWidth="1"/>
    <col min="6406" max="6406" width="14.33203125" customWidth="1"/>
    <col min="6407" max="6407" width="13.77734375" customWidth="1"/>
    <col min="6408" max="6408" width="13" customWidth="1"/>
    <col min="6409" max="6409" width="14.109375" customWidth="1"/>
    <col min="6410" max="6410" width="15.88671875" customWidth="1"/>
    <col min="6657" max="6657" width="4.77734375" customWidth="1"/>
    <col min="6658" max="6659" width="6.21875" customWidth="1"/>
    <col min="6660" max="6660" width="31.88671875" customWidth="1"/>
    <col min="6661" max="6661" width="15.6640625" customWidth="1"/>
    <col min="6662" max="6662" width="14.33203125" customWidth="1"/>
    <col min="6663" max="6663" width="13.77734375" customWidth="1"/>
    <col min="6664" max="6664" width="13" customWidth="1"/>
    <col min="6665" max="6665" width="14.109375" customWidth="1"/>
    <col min="6666" max="6666" width="15.88671875" customWidth="1"/>
    <col min="6913" max="6913" width="4.77734375" customWidth="1"/>
    <col min="6914" max="6915" width="6.21875" customWidth="1"/>
    <col min="6916" max="6916" width="31.88671875" customWidth="1"/>
    <col min="6917" max="6917" width="15.6640625" customWidth="1"/>
    <col min="6918" max="6918" width="14.33203125" customWidth="1"/>
    <col min="6919" max="6919" width="13.77734375" customWidth="1"/>
    <col min="6920" max="6920" width="13" customWidth="1"/>
    <col min="6921" max="6921" width="14.109375" customWidth="1"/>
    <col min="6922" max="6922" width="15.88671875" customWidth="1"/>
    <col min="7169" max="7169" width="4.77734375" customWidth="1"/>
    <col min="7170" max="7171" width="6.21875" customWidth="1"/>
    <col min="7172" max="7172" width="31.88671875" customWidth="1"/>
    <col min="7173" max="7173" width="15.6640625" customWidth="1"/>
    <col min="7174" max="7174" width="14.33203125" customWidth="1"/>
    <col min="7175" max="7175" width="13.77734375" customWidth="1"/>
    <col min="7176" max="7176" width="13" customWidth="1"/>
    <col min="7177" max="7177" width="14.109375" customWidth="1"/>
    <col min="7178" max="7178" width="15.88671875" customWidth="1"/>
    <col min="7425" max="7425" width="4.77734375" customWidth="1"/>
    <col min="7426" max="7427" width="6.21875" customWidth="1"/>
    <col min="7428" max="7428" width="31.88671875" customWidth="1"/>
    <col min="7429" max="7429" width="15.6640625" customWidth="1"/>
    <col min="7430" max="7430" width="14.33203125" customWidth="1"/>
    <col min="7431" max="7431" width="13.77734375" customWidth="1"/>
    <col min="7432" max="7432" width="13" customWidth="1"/>
    <col min="7433" max="7433" width="14.109375" customWidth="1"/>
    <col min="7434" max="7434" width="15.88671875" customWidth="1"/>
    <col min="7681" max="7681" width="4.77734375" customWidth="1"/>
    <col min="7682" max="7683" width="6.21875" customWidth="1"/>
    <col min="7684" max="7684" width="31.88671875" customWidth="1"/>
    <col min="7685" max="7685" width="15.6640625" customWidth="1"/>
    <col min="7686" max="7686" width="14.33203125" customWidth="1"/>
    <col min="7687" max="7687" width="13.77734375" customWidth="1"/>
    <col min="7688" max="7688" width="13" customWidth="1"/>
    <col min="7689" max="7689" width="14.109375" customWidth="1"/>
    <col min="7690" max="7690" width="15.88671875" customWidth="1"/>
    <col min="7937" max="7937" width="4.77734375" customWidth="1"/>
    <col min="7938" max="7939" width="6.21875" customWidth="1"/>
    <col min="7940" max="7940" width="31.88671875" customWidth="1"/>
    <col min="7941" max="7941" width="15.6640625" customWidth="1"/>
    <col min="7942" max="7942" width="14.33203125" customWidth="1"/>
    <col min="7943" max="7943" width="13.77734375" customWidth="1"/>
    <col min="7944" max="7944" width="13" customWidth="1"/>
    <col min="7945" max="7945" width="14.109375" customWidth="1"/>
    <col min="7946" max="7946" width="15.88671875" customWidth="1"/>
    <col min="8193" max="8193" width="4.77734375" customWidth="1"/>
    <col min="8194" max="8195" width="6.21875" customWidth="1"/>
    <col min="8196" max="8196" width="31.88671875" customWidth="1"/>
    <col min="8197" max="8197" width="15.6640625" customWidth="1"/>
    <col min="8198" max="8198" width="14.33203125" customWidth="1"/>
    <col min="8199" max="8199" width="13.77734375" customWidth="1"/>
    <col min="8200" max="8200" width="13" customWidth="1"/>
    <col min="8201" max="8201" width="14.109375" customWidth="1"/>
    <col min="8202" max="8202" width="15.88671875" customWidth="1"/>
    <col min="8449" max="8449" width="4.77734375" customWidth="1"/>
    <col min="8450" max="8451" width="6.21875" customWidth="1"/>
    <col min="8452" max="8452" width="31.88671875" customWidth="1"/>
    <col min="8453" max="8453" width="15.6640625" customWidth="1"/>
    <col min="8454" max="8454" width="14.33203125" customWidth="1"/>
    <col min="8455" max="8455" width="13.77734375" customWidth="1"/>
    <col min="8456" max="8456" width="13" customWidth="1"/>
    <col min="8457" max="8457" width="14.109375" customWidth="1"/>
    <col min="8458" max="8458" width="15.88671875" customWidth="1"/>
    <col min="8705" max="8705" width="4.77734375" customWidth="1"/>
    <col min="8706" max="8707" width="6.21875" customWidth="1"/>
    <col min="8708" max="8708" width="31.88671875" customWidth="1"/>
    <col min="8709" max="8709" width="15.6640625" customWidth="1"/>
    <col min="8710" max="8710" width="14.33203125" customWidth="1"/>
    <col min="8711" max="8711" width="13.77734375" customWidth="1"/>
    <col min="8712" max="8712" width="13" customWidth="1"/>
    <col min="8713" max="8713" width="14.109375" customWidth="1"/>
    <col min="8714" max="8714" width="15.88671875" customWidth="1"/>
    <col min="8961" max="8961" width="4.77734375" customWidth="1"/>
    <col min="8962" max="8963" width="6.21875" customWidth="1"/>
    <col min="8964" max="8964" width="31.88671875" customWidth="1"/>
    <col min="8965" max="8965" width="15.6640625" customWidth="1"/>
    <col min="8966" max="8966" width="14.33203125" customWidth="1"/>
    <col min="8967" max="8967" width="13.77734375" customWidth="1"/>
    <col min="8968" max="8968" width="13" customWidth="1"/>
    <col min="8969" max="8969" width="14.109375" customWidth="1"/>
    <col min="8970" max="8970" width="15.88671875" customWidth="1"/>
    <col min="9217" max="9217" width="4.77734375" customWidth="1"/>
    <col min="9218" max="9219" width="6.21875" customWidth="1"/>
    <col min="9220" max="9220" width="31.88671875" customWidth="1"/>
    <col min="9221" max="9221" width="15.6640625" customWidth="1"/>
    <col min="9222" max="9222" width="14.33203125" customWidth="1"/>
    <col min="9223" max="9223" width="13.77734375" customWidth="1"/>
    <col min="9224" max="9224" width="13" customWidth="1"/>
    <col min="9225" max="9225" width="14.109375" customWidth="1"/>
    <col min="9226" max="9226" width="15.88671875" customWidth="1"/>
    <col min="9473" max="9473" width="4.77734375" customWidth="1"/>
    <col min="9474" max="9475" width="6.21875" customWidth="1"/>
    <col min="9476" max="9476" width="31.88671875" customWidth="1"/>
    <col min="9477" max="9477" width="15.6640625" customWidth="1"/>
    <col min="9478" max="9478" width="14.33203125" customWidth="1"/>
    <col min="9479" max="9479" width="13.77734375" customWidth="1"/>
    <col min="9480" max="9480" width="13" customWidth="1"/>
    <col min="9481" max="9481" width="14.109375" customWidth="1"/>
    <col min="9482" max="9482" width="15.88671875" customWidth="1"/>
    <col min="9729" max="9729" width="4.77734375" customWidth="1"/>
    <col min="9730" max="9731" width="6.21875" customWidth="1"/>
    <col min="9732" max="9732" width="31.88671875" customWidth="1"/>
    <col min="9733" max="9733" width="15.6640625" customWidth="1"/>
    <col min="9734" max="9734" width="14.33203125" customWidth="1"/>
    <col min="9735" max="9735" width="13.77734375" customWidth="1"/>
    <col min="9736" max="9736" width="13" customWidth="1"/>
    <col min="9737" max="9737" width="14.109375" customWidth="1"/>
    <col min="9738" max="9738" width="15.88671875" customWidth="1"/>
    <col min="9985" max="9985" width="4.77734375" customWidth="1"/>
    <col min="9986" max="9987" width="6.21875" customWidth="1"/>
    <col min="9988" max="9988" width="31.88671875" customWidth="1"/>
    <col min="9989" max="9989" width="15.6640625" customWidth="1"/>
    <col min="9990" max="9990" width="14.33203125" customWidth="1"/>
    <col min="9991" max="9991" width="13.77734375" customWidth="1"/>
    <col min="9992" max="9992" width="13" customWidth="1"/>
    <col min="9993" max="9993" width="14.109375" customWidth="1"/>
    <col min="9994" max="9994" width="15.88671875" customWidth="1"/>
    <col min="10241" max="10241" width="4.77734375" customWidth="1"/>
    <col min="10242" max="10243" width="6.21875" customWidth="1"/>
    <col min="10244" max="10244" width="31.88671875" customWidth="1"/>
    <col min="10245" max="10245" width="15.6640625" customWidth="1"/>
    <col min="10246" max="10246" width="14.33203125" customWidth="1"/>
    <col min="10247" max="10247" width="13.77734375" customWidth="1"/>
    <col min="10248" max="10248" width="13" customWidth="1"/>
    <col min="10249" max="10249" width="14.109375" customWidth="1"/>
    <col min="10250" max="10250" width="15.88671875" customWidth="1"/>
    <col min="10497" max="10497" width="4.77734375" customWidth="1"/>
    <col min="10498" max="10499" width="6.21875" customWidth="1"/>
    <col min="10500" max="10500" width="31.88671875" customWidth="1"/>
    <col min="10501" max="10501" width="15.6640625" customWidth="1"/>
    <col min="10502" max="10502" width="14.33203125" customWidth="1"/>
    <col min="10503" max="10503" width="13.77734375" customWidth="1"/>
    <col min="10504" max="10504" width="13" customWidth="1"/>
    <col min="10505" max="10505" width="14.109375" customWidth="1"/>
    <col min="10506" max="10506" width="15.88671875" customWidth="1"/>
    <col min="10753" max="10753" width="4.77734375" customWidth="1"/>
    <col min="10754" max="10755" width="6.21875" customWidth="1"/>
    <col min="10756" max="10756" width="31.88671875" customWidth="1"/>
    <col min="10757" max="10757" width="15.6640625" customWidth="1"/>
    <col min="10758" max="10758" width="14.33203125" customWidth="1"/>
    <col min="10759" max="10759" width="13.77734375" customWidth="1"/>
    <col min="10760" max="10760" width="13" customWidth="1"/>
    <col min="10761" max="10761" width="14.109375" customWidth="1"/>
    <col min="10762" max="10762" width="15.88671875" customWidth="1"/>
    <col min="11009" max="11009" width="4.77734375" customWidth="1"/>
    <col min="11010" max="11011" width="6.21875" customWidth="1"/>
    <col min="11012" max="11012" width="31.88671875" customWidth="1"/>
    <col min="11013" max="11013" width="15.6640625" customWidth="1"/>
    <col min="11014" max="11014" width="14.33203125" customWidth="1"/>
    <col min="11015" max="11015" width="13.77734375" customWidth="1"/>
    <col min="11016" max="11016" width="13" customWidth="1"/>
    <col min="11017" max="11017" width="14.109375" customWidth="1"/>
    <col min="11018" max="11018" width="15.88671875" customWidth="1"/>
    <col min="11265" max="11265" width="4.77734375" customWidth="1"/>
    <col min="11266" max="11267" width="6.21875" customWidth="1"/>
    <col min="11268" max="11268" width="31.88671875" customWidth="1"/>
    <col min="11269" max="11269" width="15.6640625" customWidth="1"/>
    <col min="11270" max="11270" width="14.33203125" customWidth="1"/>
    <col min="11271" max="11271" width="13.77734375" customWidth="1"/>
    <col min="11272" max="11272" width="13" customWidth="1"/>
    <col min="11273" max="11273" width="14.109375" customWidth="1"/>
    <col min="11274" max="11274" width="15.88671875" customWidth="1"/>
    <col min="11521" max="11521" width="4.77734375" customWidth="1"/>
    <col min="11522" max="11523" width="6.21875" customWidth="1"/>
    <col min="11524" max="11524" width="31.88671875" customWidth="1"/>
    <col min="11525" max="11525" width="15.6640625" customWidth="1"/>
    <col min="11526" max="11526" width="14.33203125" customWidth="1"/>
    <col min="11527" max="11527" width="13.77734375" customWidth="1"/>
    <col min="11528" max="11528" width="13" customWidth="1"/>
    <col min="11529" max="11529" width="14.109375" customWidth="1"/>
    <col min="11530" max="11530" width="15.88671875" customWidth="1"/>
    <col min="11777" max="11777" width="4.77734375" customWidth="1"/>
    <col min="11778" max="11779" width="6.21875" customWidth="1"/>
    <col min="11780" max="11780" width="31.88671875" customWidth="1"/>
    <col min="11781" max="11781" width="15.6640625" customWidth="1"/>
    <col min="11782" max="11782" width="14.33203125" customWidth="1"/>
    <col min="11783" max="11783" width="13.77734375" customWidth="1"/>
    <col min="11784" max="11784" width="13" customWidth="1"/>
    <col min="11785" max="11785" width="14.109375" customWidth="1"/>
    <col min="11786" max="11786" width="15.88671875" customWidth="1"/>
    <col min="12033" max="12033" width="4.77734375" customWidth="1"/>
    <col min="12034" max="12035" width="6.21875" customWidth="1"/>
    <col min="12036" max="12036" width="31.88671875" customWidth="1"/>
    <col min="12037" max="12037" width="15.6640625" customWidth="1"/>
    <col min="12038" max="12038" width="14.33203125" customWidth="1"/>
    <col min="12039" max="12039" width="13.77734375" customWidth="1"/>
    <col min="12040" max="12040" width="13" customWidth="1"/>
    <col min="12041" max="12041" width="14.109375" customWidth="1"/>
    <col min="12042" max="12042" width="15.88671875" customWidth="1"/>
    <col min="12289" max="12289" width="4.77734375" customWidth="1"/>
    <col min="12290" max="12291" width="6.21875" customWidth="1"/>
    <col min="12292" max="12292" width="31.88671875" customWidth="1"/>
    <col min="12293" max="12293" width="15.6640625" customWidth="1"/>
    <col min="12294" max="12294" width="14.33203125" customWidth="1"/>
    <col min="12295" max="12295" width="13.77734375" customWidth="1"/>
    <col min="12296" max="12296" width="13" customWidth="1"/>
    <col min="12297" max="12297" width="14.109375" customWidth="1"/>
    <col min="12298" max="12298" width="15.88671875" customWidth="1"/>
    <col min="12545" max="12545" width="4.77734375" customWidth="1"/>
    <col min="12546" max="12547" width="6.21875" customWidth="1"/>
    <col min="12548" max="12548" width="31.88671875" customWidth="1"/>
    <col min="12549" max="12549" width="15.6640625" customWidth="1"/>
    <col min="12550" max="12550" width="14.33203125" customWidth="1"/>
    <col min="12551" max="12551" width="13.77734375" customWidth="1"/>
    <col min="12552" max="12552" width="13" customWidth="1"/>
    <col min="12553" max="12553" width="14.109375" customWidth="1"/>
    <col min="12554" max="12554" width="15.88671875" customWidth="1"/>
    <col min="12801" max="12801" width="4.77734375" customWidth="1"/>
    <col min="12802" max="12803" width="6.21875" customWidth="1"/>
    <col min="12804" max="12804" width="31.88671875" customWidth="1"/>
    <col min="12805" max="12805" width="15.6640625" customWidth="1"/>
    <col min="12806" max="12806" width="14.33203125" customWidth="1"/>
    <col min="12807" max="12807" width="13.77734375" customWidth="1"/>
    <col min="12808" max="12808" width="13" customWidth="1"/>
    <col min="12809" max="12809" width="14.109375" customWidth="1"/>
    <col min="12810" max="12810" width="15.88671875" customWidth="1"/>
    <col min="13057" max="13057" width="4.77734375" customWidth="1"/>
    <col min="13058" max="13059" width="6.21875" customWidth="1"/>
    <col min="13060" max="13060" width="31.88671875" customWidth="1"/>
    <col min="13061" max="13061" width="15.6640625" customWidth="1"/>
    <col min="13062" max="13062" width="14.33203125" customWidth="1"/>
    <col min="13063" max="13063" width="13.77734375" customWidth="1"/>
    <col min="13064" max="13064" width="13" customWidth="1"/>
    <col min="13065" max="13065" width="14.109375" customWidth="1"/>
    <col min="13066" max="13066" width="15.88671875" customWidth="1"/>
    <col min="13313" max="13313" width="4.77734375" customWidth="1"/>
    <col min="13314" max="13315" width="6.21875" customWidth="1"/>
    <col min="13316" max="13316" width="31.88671875" customWidth="1"/>
    <col min="13317" max="13317" width="15.6640625" customWidth="1"/>
    <col min="13318" max="13318" width="14.33203125" customWidth="1"/>
    <col min="13319" max="13319" width="13.77734375" customWidth="1"/>
    <col min="13320" max="13320" width="13" customWidth="1"/>
    <col min="13321" max="13321" width="14.109375" customWidth="1"/>
    <col min="13322" max="13322" width="15.88671875" customWidth="1"/>
    <col min="13569" max="13569" width="4.77734375" customWidth="1"/>
    <col min="13570" max="13571" width="6.21875" customWidth="1"/>
    <col min="13572" max="13572" width="31.88671875" customWidth="1"/>
    <col min="13573" max="13573" width="15.6640625" customWidth="1"/>
    <col min="13574" max="13574" width="14.33203125" customWidth="1"/>
    <col min="13575" max="13575" width="13.77734375" customWidth="1"/>
    <col min="13576" max="13576" width="13" customWidth="1"/>
    <col min="13577" max="13577" width="14.109375" customWidth="1"/>
    <col min="13578" max="13578" width="15.88671875" customWidth="1"/>
    <col min="13825" max="13825" width="4.77734375" customWidth="1"/>
    <col min="13826" max="13827" width="6.21875" customWidth="1"/>
    <col min="13828" max="13828" width="31.88671875" customWidth="1"/>
    <col min="13829" max="13829" width="15.6640625" customWidth="1"/>
    <col min="13830" max="13830" width="14.33203125" customWidth="1"/>
    <col min="13831" max="13831" width="13.77734375" customWidth="1"/>
    <col min="13832" max="13832" width="13" customWidth="1"/>
    <col min="13833" max="13833" width="14.109375" customWidth="1"/>
    <col min="13834" max="13834" width="15.88671875" customWidth="1"/>
    <col min="14081" max="14081" width="4.77734375" customWidth="1"/>
    <col min="14082" max="14083" width="6.21875" customWidth="1"/>
    <col min="14084" max="14084" width="31.88671875" customWidth="1"/>
    <col min="14085" max="14085" width="15.6640625" customWidth="1"/>
    <col min="14086" max="14086" width="14.33203125" customWidth="1"/>
    <col min="14087" max="14087" width="13.77734375" customWidth="1"/>
    <col min="14088" max="14088" width="13" customWidth="1"/>
    <col min="14089" max="14089" width="14.109375" customWidth="1"/>
    <col min="14090" max="14090" width="15.88671875" customWidth="1"/>
    <col min="14337" max="14337" width="4.77734375" customWidth="1"/>
    <col min="14338" max="14339" width="6.21875" customWidth="1"/>
    <col min="14340" max="14340" width="31.88671875" customWidth="1"/>
    <col min="14341" max="14341" width="15.6640625" customWidth="1"/>
    <col min="14342" max="14342" width="14.33203125" customWidth="1"/>
    <col min="14343" max="14343" width="13.77734375" customWidth="1"/>
    <col min="14344" max="14344" width="13" customWidth="1"/>
    <col min="14345" max="14345" width="14.109375" customWidth="1"/>
    <col min="14346" max="14346" width="15.88671875" customWidth="1"/>
    <col min="14593" max="14593" width="4.77734375" customWidth="1"/>
    <col min="14594" max="14595" width="6.21875" customWidth="1"/>
    <col min="14596" max="14596" width="31.88671875" customWidth="1"/>
    <col min="14597" max="14597" width="15.6640625" customWidth="1"/>
    <col min="14598" max="14598" width="14.33203125" customWidth="1"/>
    <col min="14599" max="14599" width="13.77734375" customWidth="1"/>
    <col min="14600" max="14600" width="13" customWidth="1"/>
    <col min="14601" max="14601" width="14.109375" customWidth="1"/>
    <col min="14602" max="14602" width="15.88671875" customWidth="1"/>
    <col min="14849" max="14849" width="4.77734375" customWidth="1"/>
    <col min="14850" max="14851" width="6.21875" customWidth="1"/>
    <col min="14852" max="14852" width="31.88671875" customWidth="1"/>
    <col min="14853" max="14853" width="15.6640625" customWidth="1"/>
    <col min="14854" max="14854" width="14.33203125" customWidth="1"/>
    <col min="14855" max="14855" width="13.77734375" customWidth="1"/>
    <col min="14856" max="14856" width="13" customWidth="1"/>
    <col min="14857" max="14857" width="14.109375" customWidth="1"/>
    <col min="14858" max="14858" width="15.88671875" customWidth="1"/>
    <col min="15105" max="15105" width="4.77734375" customWidth="1"/>
    <col min="15106" max="15107" width="6.21875" customWidth="1"/>
    <col min="15108" max="15108" width="31.88671875" customWidth="1"/>
    <col min="15109" max="15109" width="15.6640625" customWidth="1"/>
    <col min="15110" max="15110" width="14.33203125" customWidth="1"/>
    <col min="15111" max="15111" width="13.77734375" customWidth="1"/>
    <col min="15112" max="15112" width="13" customWidth="1"/>
    <col min="15113" max="15113" width="14.109375" customWidth="1"/>
    <col min="15114" max="15114" width="15.88671875" customWidth="1"/>
    <col min="15361" max="15361" width="4.77734375" customWidth="1"/>
    <col min="15362" max="15363" width="6.21875" customWidth="1"/>
    <col min="15364" max="15364" width="31.88671875" customWidth="1"/>
    <col min="15365" max="15365" width="15.6640625" customWidth="1"/>
    <col min="15366" max="15366" width="14.33203125" customWidth="1"/>
    <col min="15367" max="15367" width="13.77734375" customWidth="1"/>
    <col min="15368" max="15368" width="13" customWidth="1"/>
    <col min="15369" max="15369" width="14.109375" customWidth="1"/>
    <col min="15370" max="15370" width="15.88671875" customWidth="1"/>
    <col min="15617" max="15617" width="4.77734375" customWidth="1"/>
    <col min="15618" max="15619" width="6.21875" customWidth="1"/>
    <col min="15620" max="15620" width="31.88671875" customWidth="1"/>
    <col min="15621" max="15621" width="15.6640625" customWidth="1"/>
    <col min="15622" max="15622" width="14.33203125" customWidth="1"/>
    <col min="15623" max="15623" width="13.77734375" customWidth="1"/>
    <col min="15624" max="15624" width="13" customWidth="1"/>
    <col min="15625" max="15625" width="14.109375" customWidth="1"/>
    <col min="15626" max="15626" width="15.88671875" customWidth="1"/>
    <col min="15873" max="15873" width="4.77734375" customWidth="1"/>
    <col min="15874" max="15875" width="6.21875" customWidth="1"/>
    <col min="15876" max="15876" width="31.88671875" customWidth="1"/>
    <col min="15877" max="15877" width="15.6640625" customWidth="1"/>
    <col min="15878" max="15878" width="14.33203125" customWidth="1"/>
    <col min="15879" max="15879" width="13.77734375" customWidth="1"/>
    <col min="15880" max="15880" width="13" customWidth="1"/>
    <col min="15881" max="15881" width="14.109375" customWidth="1"/>
    <col min="15882" max="15882" width="15.88671875" customWidth="1"/>
    <col min="16129" max="16129" width="4.77734375" customWidth="1"/>
    <col min="16130" max="16131" width="6.21875" customWidth="1"/>
    <col min="16132" max="16132" width="31.88671875" customWidth="1"/>
    <col min="16133" max="16133" width="15.6640625" customWidth="1"/>
    <col min="16134" max="16134" width="14.33203125" customWidth="1"/>
    <col min="16135" max="16135" width="13.77734375" customWidth="1"/>
    <col min="16136" max="16136" width="13" customWidth="1"/>
    <col min="16137" max="16137" width="14.109375" customWidth="1"/>
    <col min="16138" max="16138" width="15.88671875" customWidth="1"/>
  </cols>
  <sheetData>
    <row r="1" spans="1:12" s="102" customFormat="1" ht="16.5" customHeight="1">
      <c r="A1" s="1373" t="s">
        <v>602</v>
      </c>
      <c r="B1" s="1374"/>
      <c r="C1" s="1374"/>
      <c r="D1" s="1375"/>
      <c r="E1" s="1376" t="s">
        <v>603</v>
      </c>
      <c r="F1" s="1377"/>
      <c r="G1" s="1376" t="s">
        <v>604</v>
      </c>
      <c r="H1" s="1377"/>
      <c r="I1" s="1376" t="s">
        <v>605</v>
      </c>
      <c r="J1" s="1377"/>
      <c r="K1" s="1372" t="s">
        <v>86</v>
      </c>
      <c r="L1" s="1372"/>
    </row>
    <row r="2" spans="1:12" s="102" customFormat="1" ht="16.5" customHeight="1">
      <c r="A2" s="103" t="s">
        <v>606</v>
      </c>
      <c r="B2" s="104" t="s">
        <v>607</v>
      </c>
      <c r="C2" s="104" t="s">
        <v>608</v>
      </c>
      <c r="D2" s="105" t="s">
        <v>609</v>
      </c>
      <c r="E2" s="106" t="s">
        <v>610</v>
      </c>
      <c r="F2" s="106" t="s">
        <v>611</v>
      </c>
      <c r="G2" s="106" t="s">
        <v>610</v>
      </c>
      <c r="H2" s="106" t="s">
        <v>611</v>
      </c>
      <c r="I2" s="106" t="s">
        <v>610</v>
      </c>
      <c r="J2" s="106" t="s">
        <v>611</v>
      </c>
    </row>
    <row r="3" spans="1:12" s="102" customFormat="1" ht="16.2" customHeight="1">
      <c r="A3" s="107" t="s">
        <v>612</v>
      </c>
      <c r="B3" s="104" t="s">
        <v>612</v>
      </c>
      <c r="C3" s="104" t="s">
        <v>612</v>
      </c>
      <c r="D3" s="108" t="s">
        <v>613</v>
      </c>
      <c r="E3" s="109">
        <v>21336108</v>
      </c>
      <c r="F3" s="109">
        <v>221182361</v>
      </c>
      <c r="G3" s="109">
        <v>11960743</v>
      </c>
      <c r="H3" s="109">
        <v>163269914</v>
      </c>
      <c r="I3" s="109">
        <v>9375365</v>
      </c>
      <c r="J3" s="110">
        <v>57912447</v>
      </c>
    </row>
    <row r="4" spans="1:12">
      <c r="A4" s="107" t="s">
        <v>612</v>
      </c>
      <c r="B4" s="111" t="s">
        <v>612</v>
      </c>
      <c r="C4" s="111" t="s">
        <v>612</v>
      </c>
      <c r="D4" s="108" t="s">
        <v>614</v>
      </c>
      <c r="E4" s="109">
        <v>21177108</v>
      </c>
      <c r="F4" s="109">
        <v>217143361</v>
      </c>
      <c r="G4" s="109">
        <v>11801743</v>
      </c>
      <c r="H4" s="109">
        <v>159230914</v>
      </c>
      <c r="I4" s="109">
        <v>9375365</v>
      </c>
      <c r="J4" s="110">
        <v>57912447</v>
      </c>
    </row>
    <row r="5" spans="1:12">
      <c r="A5" s="107" t="s">
        <v>615</v>
      </c>
      <c r="B5" s="111" t="s">
        <v>612</v>
      </c>
      <c r="C5" s="111" t="s">
        <v>612</v>
      </c>
      <c r="D5" s="108" t="s">
        <v>616</v>
      </c>
      <c r="E5" s="109">
        <v>9602598</v>
      </c>
      <c r="F5" s="109">
        <v>127264856</v>
      </c>
      <c r="G5" s="109">
        <v>9602598</v>
      </c>
      <c r="H5" s="109">
        <v>127264856</v>
      </c>
      <c r="I5" s="109">
        <v>0</v>
      </c>
      <c r="J5" s="110">
        <v>0</v>
      </c>
    </row>
    <row r="6" spans="1:12">
      <c r="A6" s="107" t="s">
        <v>615</v>
      </c>
      <c r="B6" s="111" t="s">
        <v>617</v>
      </c>
      <c r="C6" s="111" t="s">
        <v>612</v>
      </c>
      <c r="D6" s="108" t="s">
        <v>618</v>
      </c>
      <c r="E6" s="109">
        <v>109236</v>
      </c>
      <c r="F6" s="109">
        <v>159455</v>
      </c>
      <c r="G6" s="109">
        <v>109236</v>
      </c>
      <c r="H6" s="109">
        <v>159455</v>
      </c>
      <c r="I6" s="109">
        <v>0</v>
      </c>
      <c r="J6" s="110">
        <v>0</v>
      </c>
    </row>
    <row r="7" spans="1:12">
      <c r="A7" s="107" t="s">
        <v>615</v>
      </c>
      <c r="B7" s="111" t="s">
        <v>617</v>
      </c>
      <c r="C7" s="111" t="s">
        <v>617</v>
      </c>
      <c r="D7" s="108" t="s">
        <v>619</v>
      </c>
      <c r="E7" s="109">
        <v>109236</v>
      </c>
      <c r="F7" s="109">
        <v>159455</v>
      </c>
      <c r="G7" s="109">
        <v>109236</v>
      </c>
      <c r="H7" s="109">
        <v>159455</v>
      </c>
      <c r="I7" s="109">
        <v>0</v>
      </c>
      <c r="J7" s="110">
        <v>0</v>
      </c>
    </row>
    <row r="8" spans="1:12">
      <c r="A8" s="107" t="s">
        <v>615</v>
      </c>
      <c r="B8" s="111" t="s">
        <v>620</v>
      </c>
      <c r="C8" s="111" t="s">
        <v>612</v>
      </c>
      <c r="D8" s="108" t="s">
        <v>621</v>
      </c>
      <c r="E8" s="109">
        <v>963925</v>
      </c>
      <c r="F8" s="109">
        <v>999383</v>
      </c>
      <c r="G8" s="109">
        <v>963925</v>
      </c>
      <c r="H8" s="109">
        <v>999383</v>
      </c>
      <c r="I8" s="109">
        <v>0</v>
      </c>
      <c r="J8" s="110">
        <v>0</v>
      </c>
    </row>
    <row r="9" spans="1:12">
      <c r="A9" s="107" t="s">
        <v>615</v>
      </c>
      <c r="B9" s="111" t="s">
        <v>620</v>
      </c>
      <c r="C9" s="111" t="s">
        <v>615</v>
      </c>
      <c r="D9" s="108" t="s">
        <v>622</v>
      </c>
      <c r="E9" s="109">
        <v>963925</v>
      </c>
      <c r="F9" s="109">
        <v>999383</v>
      </c>
      <c r="G9" s="109">
        <v>963925</v>
      </c>
      <c r="H9" s="109">
        <v>999383</v>
      </c>
      <c r="I9" s="109">
        <v>0</v>
      </c>
      <c r="J9" s="110">
        <v>0</v>
      </c>
    </row>
    <row r="10" spans="1:12">
      <c r="A10" s="107" t="s">
        <v>615</v>
      </c>
      <c r="B10" s="111" t="s">
        <v>623</v>
      </c>
      <c r="C10" s="111" t="s">
        <v>612</v>
      </c>
      <c r="D10" s="108" t="s">
        <v>624</v>
      </c>
      <c r="E10" s="109">
        <v>9350</v>
      </c>
      <c r="F10" s="109">
        <v>4210921</v>
      </c>
      <c r="G10" s="109">
        <v>9350</v>
      </c>
      <c r="H10" s="109">
        <v>4210921</v>
      </c>
      <c r="I10" s="109">
        <v>0</v>
      </c>
      <c r="J10" s="110">
        <v>0</v>
      </c>
    </row>
    <row r="11" spans="1:12">
      <c r="A11" s="107" t="s">
        <v>615</v>
      </c>
      <c r="B11" s="111" t="s">
        <v>623</v>
      </c>
      <c r="C11" s="111" t="s">
        <v>615</v>
      </c>
      <c r="D11" s="108" t="s">
        <v>625</v>
      </c>
      <c r="E11" s="109">
        <v>9350</v>
      </c>
      <c r="F11" s="109">
        <v>4210921</v>
      </c>
      <c r="G11" s="109">
        <v>9350</v>
      </c>
      <c r="H11" s="109">
        <v>4210921</v>
      </c>
      <c r="I11" s="109">
        <v>0</v>
      </c>
      <c r="J11" s="110">
        <v>0</v>
      </c>
    </row>
    <row r="12" spans="1:12">
      <c r="A12" s="107" t="s">
        <v>615</v>
      </c>
      <c r="B12" s="111" t="s">
        <v>626</v>
      </c>
      <c r="C12" s="111" t="s">
        <v>612</v>
      </c>
      <c r="D12" s="108" t="s">
        <v>627</v>
      </c>
      <c r="E12" s="109">
        <v>86364</v>
      </c>
      <c r="F12" s="109">
        <v>836101</v>
      </c>
      <c r="G12" s="109">
        <v>86364</v>
      </c>
      <c r="H12" s="109">
        <v>836101</v>
      </c>
      <c r="I12" s="109">
        <v>0</v>
      </c>
      <c r="J12" s="110">
        <v>0</v>
      </c>
    </row>
    <row r="13" spans="1:12">
      <c r="A13" s="107" t="s">
        <v>615</v>
      </c>
      <c r="B13" s="111" t="s">
        <v>626</v>
      </c>
      <c r="C13" s="111" t="s">
        <v>615</v>
      </c>
      <c r="D13" s="108" t="s">
        <v>628</v>
      </c>
      <c r="E13" s="109">
        <v>86364</v>
      </c>
      <c r="F13" s="109">
        <v>836101</v>
      </c>
      <c r="G13" s="109">
        <v>86364</v>
      </c>
      <c r="H13" s="109">
        <v>836101</v>
      </c>
      <c r="I13" s="109">
        <v>0</v>
      </c>
      <c r="J13" s="110">
        <v>0</v>
      </c>
    </row>
    <row r="14" spans="1:12">
      <c r="A14" s="107" t="s">
        <v>615</v>
      </c>
      <c r="B14" s="111" t="s">
        <v>629</v>
      </c>
      <c r="C14" s="111" t="s">
        <v>612</v>
      </c>
      <c r="D14" s="108" t="s">
        <v>630</v>
      </c>
      <c r="E14" s="109">
        <v>13723</v>
      </c>
      <c r="F14" s="109">
        <v>139008</v>
      </c>
      <c r="G14" s="109">
        <v>13723</v>
      </c>
      <c r="H14" s="109">
        <v>139008</v>
      </c>
      <c r="I14" s="109">
        <v>0</v>
      </c>
      <c r="J14" s="110">
        <v>0</v>
      </c>
    </row>
    <row r="15" spans="1:12">
      <c r="A15" s="107" t="s">
        <v>615</v>
      </c>
      <c r="B15" s="111" t="s">
        <v>629</v>
      </c>
      <c r="C15" s="111" t="s">
        <v>615</v>
      </c>
      <c r="D15" s="108" t="s">
        <v>631</v>
      </c>
      <c r="E15" s="109">
        <v>13723</v>
      </c>
      <c r="F15" s="109">
        <v>139008</v>
      </c>
      <c r="G15" s="109">
        <v>13723</v>
      </c>
      <c r="H15" s="109">
        <v>139008</v>
      </c>
      <c r="I15" s="109">
        <v>0</v>
      </c>
      <c r="J15" s="110">
        <v>0</v>
      </c>
    </row>
    <row r="16" spans="1:12">
      <c r="A16" s="107" t="s">
        <v>615</v>
      </c>
      <c r="B16" s="111" t="s">
        <v>632</v>
      </c>
      <c r="C16" s="111" t="s">
        <v>612</v>
      </c>
      <c r="D16" s="108" t="s">
        <v>633</v>
      </c>
      <c r="E16" s="109">
        <v>8420000</v>
      </c>
      <c r="F16" s="109">
        <v>120919988</v>
      </c>
      <c r="G16" s="109">
        <v>8420000</v>
      </c>
      <c r="H16" s="109">
        <v>120919988</v>
      </c>
      <c r="I16" s="109">
        <v>0</v>
      </c>
      <c r="J16" s="110">
        <v>0</v>
      </c>
    </row>
    <row r="17" spans="1:10">
      <c r="A17" s="107" t="s">
        <v>615</v>
      </c>
      <c r="B17" s="111" t="s">
        <v>632</v>
      </c>
      <c r="C17" s="111" t="s">
        <v>615</v>
      </c>
      <c r="D17" s="108" t="s">
        <v>634</v>
      </c>
      <c r="E17" s="109">
        <v>8420000</v>
      </c>
      <c r="F17" s="109">
        <v>120919988</v>
      </c>
      <c r="G17" s="109">
        <v>8420000</v>
      </c>
      <c r="H17" s="109">
        <v>120919988</v>
      </c>
      <c r="I17" s="109">
        <v>0</v>
      </c>
      <c r="J17" s="110">
        <v>0</v>
      </c>
    </row>
    <row r="18" spans="1:10">
      <c r="A18" s="107" t="s">
        <v>635</v>
      </c>
      <c r="B18" s="111" t="s">
        <v>612</v>
      </c>
      <c r="C18" s="111" t="s">
        <v>612</v>
      </c>
      <c r="D18" s="108" t="s">
        <v>636</v>
      </c>
      <c r="E18" s="109">
        <v>5592</v>
      </c>
      <c r="F18" s="109">
        <v>280851</v>
      </c>
      <c r="G18" s="109">
        <v>5592</v>
      </c>
      <c r="H18" s="109">
        <v>280851</v>
      </c>
      <c r="I18" s="109">
        <v>0</v>
      </c>
      <c r="J18" s="110">
        <v>0</v>
      </c>
    </row>
    <row r="19" spans="1:10">
      <c r="A19" s="107" t="s">
        <v>635</v>
      </c>
      <c r="B19" s="111" t="s">
        <v>615</v>
      </c>
      <c r="C19" s="111" t="s">
        <v>612</v>
      </c>
      <c r="D19" s="108" t="s">
        <v>637</v>
      </c>
      <c r="E19" s="109">
        <v>5592</v>
      </c>
      <c r="F19" s="109">
        <v>118161</v>
      </c>
      <c r="G19" s="109">
        <v>5592</v>
      </c>
      <c r="H19" s="109">
        <v>118161</v>
      </c>
      <c r="I19" s="109">
        <v>0</v>
      </c>
      <c r="J19" s="110">
        <v>0</v>
      </c>
    </row>
    <row r="20" spans="1:10">
      <c r="A20" s="107" t="s">
        <v>635</v>
      </c>
      <c r="B20" s="111" t="s">
        <v>615</v>
      </c>
      <c r="C20" s="111" t="s">
        <v>615</v>
      </c>
      <c r="D20" s="108" t="s">
        <v>638</v>
      </c>
      <c r="E20" s="109">
        <v>3988</v>
      </c>
      <c r="F20" s="109">
        <v>110721</v>
      </c>
      <c r="G20" s="109">
        <v>3988</v>
      </c>
      <c r="H20" s="109">
        <v>110721</v>
      </c>
      <c r="I20" s="109">
        <v>0</v>
      </c>
      <c r="J20" s="110">
        <v>0</v>
      </c>
    </row>
    <row r="21" spans="1:10">
      <c r="A21" s="107" t="s">
        <v>635</v>
      </c>
      <c r="B21" s="111" t="s">
        <v>615</v>
      </c>
      <c r="C21" s="111" t="s">
        <v>617</v>
      </c>
      <c r="D21" s="108" t="s">
        <v>639</v>
      </c>
      <c r="E21" s="109">
        <v>1604</v>
      </c>
      <c r="F21" s="109">
        <v>7440</v>
      </c>
      <c r="G21" s="109">
        <v>1604</v>
      </c>
      <c r="H21" s="109">
        <v>7440</v>
      </c>
      <c r="I21" s="109">
        <v>0</v>
      </c>
      <c r="J21" s="110">
        <v>0</v>
      </c>
    </row>
    <row r="22" spans="1:10">
      <c r="A22" s="107" t="s">
        <v>635</v>
      </c>
      <c r="B22" s="111" t="s">
        <v>640</v>
      </c>
      <c r="C22" s="111" t="s">
        <v>612</v>
      </c>
      <c r="D22" s="108" t="s">
        <v>641</v>
      </c>
      <c r="E22" s="109">
        <v>0</v>
      </c>
      <c r="F22" s="109">
        <v>162690</v>
      </c>
      <c r="G22" s="109">
        <v>0</v>
      </c>
      <c r="H22" s="109">
        <v>162690</v>
      </c>
      <c r="I22" s="109">
        <v>0</v>
      </c>
      <c r="J22" s="110">
        <v>0</v>
      </c>
    </row>
    <row r="23" spans="1:10">
      <c r="A23" s="107" t="s">
        <v>635</v>
      </c>
      <c r="B23" s="111" t="s">
        <v>640</v>
      </c>
      <c r="C23" s="111" t="s">
        <v>615</v>
      </c>
      <c r="D23" s="108" t="s">
        <v>642</v>
      </c>
      <c r="E23" s="109">
        <v>0</v>
      </c>
      <c r="F23" s="109">
        <v>162690</v>
      </c>
      <c r="G23" s="109">
        <v>0</v>
      </c>
      <c r="H23" s="109">
        <v>162690</v>
      </c>
      <c r="I23" s="109">
        <v>0</v>
      </c>
      <c r="J23" s="110">
        <v>0</v>
      </c>
    </row>
    <row r="24" spans="1:10">
      <c r="A24" s="107" t="s">
        <v>643</v>
      </c>
      <c r="B24" s="111" t="s">
        <v>612</v>
      </c>
      <c r="C24" s="111" t="s">
        <v>612</v>
      </c>
      <c r="D24" s="108" t="s">
        <v>644</v>
      </c>
      <c r="E24" s="109">
        <v>361094</v>
      </c>
      <c r="F24" s="109">
        <v>4678329</v>
      </c>
      <c r="G24" s="109">
        <v>361094</v>
      </c>
      <c r="H24" s="109">
        <v>4678329</v>
      </c>
      <c r="I24" s="109">
        <v>0</v>
      </c>
      <c r="J24" s="110">
        <v>0</v>
      </c>
    </row>
    <row r="25" spans="1:10">
      <c r="A25" s="107" t="s">
        <v>643</v>
      </c>
      <c r="B25" s="111" t="s">
        <v>615</v>
      </c>
      <c r="C25" s="111" t="s">
        <v>612</v>
      </c>
      <c r="D25" s="108" t="s">
        <v>645</v>
      </c>
      <c r="E25" s="109">
        <v>147800</v>
      </c>
      <c r="F25" s="109">
        <v>2019164</v>
      </c>
      <c r="G25" s="109">
        <v>147800</v>
      </c>
      <c r="H25" s="109">
        <v>2019164</v>
      </c>
      <c r="I25" s="109">
        <v>0</v>
      </c>
      <c r="J25" s="110">
        <v>0</v>
      </c>
    </row>
    <row r="26" spans="1:10">
      <c r="A26" s="107" t="s">
        <v>643</v>
      </c>
      <c r="B26" s="111" t="s">
        <v>615</v>
      </c>
      <c r="C26" s="111" t="s">
        <v>615</v>
      </c>
      <c r="D26" s="108" t="s">
        <v>646</v>
      </c>
      <c r="E26" s="109">
        <v>133750</v>
      </c>
      <c r="F26" s="109">
        <v>1876964</v>
      </c>
      <c r="G26" s="109">
        <v>133750</v>
      </c>
      <c r="H26" s="109">
        <v>1876964</v>
      </c>
      <c r="I26" s="109">
        <v>0</v>
      </c>
      <c r="J26" s="110">
        <v>0</v>
      </c>
    </row>
    <row r="27" spans="1:10">
      <c r="A27" s="107" t="s">
        <v>643</v>
      </c>
      <c r="B27" s="111" t="s">
        <v>615</v>
      </c>
      <c r="C27" s="111" t="s">
        <v>617</v>
      </c>
      <c r="D27" s="108" t="s">
        <v>647</v>
      </c>
      <c r="E27" s="109">
        <v>14050</v>
      </c>
      <c r="F27" s="109">
        <v>142200</v>
      </c>
      <c r="G27" s="109">
        <v>14050</v>
      </c>
      <c r="H27" s="109">
        <v>142200</v>
      </c>
      <c r="I27" s="109">
        <v>0</v>
      </c>
      <c r="J27" s="110">
        <v>0</v>
      </c>
    </row>
    <row r="28" spans="1:10">
      <c r="A28" s="107" t="s">
        <v>643</v>
      </c>
      <c r="B28" s="111" t="s">
        <v>640</v>
      </c>
      <c r="C28" s="111" t="s">
        <v>612</v>
      </c>
      <c r="D28" s="108" t="s">
        <v>648</v>
      </c>
      <c r="E28" s="109">
        <v>213294</v>
      </c>
      <c r="F28" s="109">
        <v>2659165</v>
      </c>
      <c r="G28" s="109">
        <v>213294</v>
      </c>
      <c r="H28" s="109">
        <v>2659165</v>
      </c>
      <c r="I28" s="109">
        <v>0</v>
      </c>
      <c r="J28" s="110">
        <v>0</v>
      </c>
    </row>
    <row r="29" spans="1:10">
      <c r="A29" s="107" t="s">
        <v>643</v>
      </c>
      <c r="B29" s="111" t="s">
        <v>640</v>
      </c>
      <c r="C29" s="111" t="s">
        <v>640</v>
      </c>
      <c r="D29" s="108" t="s">
        <v>649</v>
      </c>
      <c r="E29" s="109">
        <v>0</v>
      </c>
      <c r="F29" s="109">
        <v>22600</v>
      </c>
      <c r="G29" s="109">
        <v>0</v>
      </c>
      <c r="H29" s="109">
        <v>22600</v>
      </c>
      <c r="I29" s="109">
        <v>0</v>
      </c>
      <c r="J29" s="110">
        <v>0</v>
      </c>
    </row>
    <row r="30" spans="1:10">
      <c r="A30" s="107" t="s">
        <v>643</v>
      </c>
      <c r="B30" s="111" t="s">
        <v>640</v>
      </c>
      <c r="C30" s="111" t="s">
        <v>650</v>
      </c>
      <c r="D30" s="108" t="s">
        <v>651</v>
      </c>
      <c r="E30" s="109">
        <v>189020</v>
      </c>
      <c r="F30" s="109">
        <v>1595776</v>
      </c>
      <c r="G30" s="109">
        <v>189020</v>
      </c>
      <c r="H30" s="109">
        <v>1595776</v>
      </c>
      <c r="I30" s="109">
        <v>0</v>
      </c>
      <c r="J30" s="110">
        <v>0</v>
      </c>
    </row>
    <row r="31" spans="1:10">
      <c r="A31" s="107" t="s">
        <v>643</v>
      </c>
      <c r="B31" s="111" t="s">
        <v>640</v>
      </c>
      <c r="C31" s="111" t="s">
        <v>652</v>
      </c>
      <c r="D31" s="108" t="s">
        <v>653</v>
      </c>
      <c r="E31" s="109">
        <v>24274</v>
      </c>
      <c r="F31" s="109">
        <v>1040789</v>
      </c>
      <c r="G31" s="109">
        <v>24274</v>
      </c>
      <c r="H31" s="109">
        <v>1040789</v>
      </c>
      <c r="I31" s="109">
        <v>0</v>
      </c>
      <c r="J31" s="110">
        <v>0</v>
      </c>
    </row>
    <row r="32" spans="1:10">
      <c r="A32" s="107" t="s">
        <v>654</v>
      </c>
      <c r="B32" s="111" t="s">
        <v>612</v>
      </c>
      <c r="C32" s="111" t="s">
        <v>612</v>
      </c>
      <c r="D32" s="108" t="s">
        <v>655</v>
      </c>
      <c r="E32" s="109">
        <v>26405</v>
      </c>
      <c r="F32" s="109">
        <v>537592</v>
      </c>
      <c r="G32" s="109">
        <v>26405</v>
      </c>
      <c r="H32" s="109">
        <v>537592</v>
      </c>
      <c r="I32" s="109">
        <v>0</v>
      </c>
      <c r="J32" s="110">
        <v>0</v>
      </c>
    </row>
    <row r="33" spans="1:10">
      <c r="A33" s="107" t="s">
        <v>654</v>
      </c>
      <c r="B33" s="111" t="s">
        <v>615</v>
      </c>
      <c r="C33" s="111" t="s">
        <v>612</v>
      </c>
      <c r="D33" s="108" t="s">
        <v>656</v>
      </c>
      <c r="E33" s="109">
        <v>26405</v>
      </c>
      <c r="F33" s="109">
        <v>537592</v>
      </c>
      <c r="G33" s="109">
        <v>26405</v>
      </c>
      <c r="H33" s="109">
        <v>537592</v>
      </c>
      <c r="I33" s="109">
        <v>0</v>
      </c>
      <c r="J33" s="110">
        <v>0</v>
      </c>
    </row>
    <row r="34" spans="1:10">
      <c r="A34" s="107" t="s">
        <v>654</v>
      </c>
      <c r="B34" s="111" t="s">
        <v>615</v>
      </c>
      <c r="C34" s="111" t="s">
        <v>615</v>
      </c>
      <c r="D34" s="108" t="s">
        <v>657</v>
      </c>
      <c r="E34" s="109">
        <v>24794</v>
      </c>
      <c r="F34" s="109">
        <v>241760</v>
      </c>
      <c r="G34" s="109">
        <v>24794</v>
      </c>
      <c r="H34" s="109">
        <v>241760</v>
      </c>
      <c r="I34" s="109">
        <v>0</v>
      </c>
      <c r="J34" s="110">
        <v>0</v>
      </c>
    </row>
    <row r="35" spans="1:10">
      <c r="A35" s="107" t="s">
        <v>654</v>
      </c>
      <c r="B35" s="111" t="s">
        <v>615</v>
      </c>
      <c r="C35" s="111" t="s">
        <v>640</v>
      </c>
      <c r="D35" s="108" t="s">
        <v>658</v>
      </c>
      <c r="E35" s="109">
        <v>1611</v>
      </c>
      <c r="F35" s="109">
        <v>295832</v>
      </c>
      <c r="G35" s="109">
        <v>1611</v>
      </c>
      <c r="H35" s="109">
        <v>295832</v>
      </c>
      <c r="I35" s="109">
        <v>0</v>
      </c>
      <c r="J35" s="110">
        <v>0</v>
      </c>
    </row>
    <row r="36" spans="1:10">
      <c r="A36" s="107" t="s">
        <v>652</v>
      </c>
      <c r="B36" s="111" t="s">
        <v>612</v>
      </c>
      <c r="C36" s="111" t="s">
        <v>612</v>
      </c>
      <c r="D36" s="108" t="s">
        <v>659</v>
      </c>
      <c r="E36" s="109">
        <v>0</v>
      </c>
      <c r="F36" s="109">
        <v>2000000</v>
      </c>
      <c r="G36" s="109">
        <v>0</v>
      </c>
      <c r="H36" s="109">
        <v>2000000</v>
      </c>
      <c r="I36" s="109">
        <v>0</v>
      </c>
      <c r="J36" s="110">
        <v>0</v>
      </c>
    </row>
    <row r="37" spans="1:10">
      <c r="A37" s="107" t="s">
        <v>652</v>
      </c>
      <c r="B37" s="111" t="s">
        <v>617</v>
      </c>
      <c r="C37" s="111" t="s">
        <v>612</v>
      </c>
      <c r="D37" s="108" t="s">
        <v>660</v>
      </c>
      <c r="E37" s="109">
        <v>0</v>
      </c>
      <c r="F37" s="109">
        <v>2000000</v>
      </c>
      <c r="G37" s="109">
        <v>0</v>
      </c>
      <c r="H37" s="109">
        <v>2000000</v>
      </c>
      <c r="I37" s="109">
        <v>0</v>
      </c>
      <c r="J37" s="110">
        <v>0</v>
      </c>
    </row>
    <row r="38" spans="1:10">
      <c r="A38" s="107" t="s">
        <v>652</v>
      </c>
      <c r="B38" s="111" t="s">
        <v>617</v>
      </c>
      <c r="C38" s="111" t="s">
        <v>615</v>
      </c>
      <c r="D38" s="108" t="s">
        <v>661</v>
      </c>
      <c r="E38" s="109">
        <v>0</v>
      </c>
      <c r="F38" s="109">
        <v>2000000</v>
      </c>
      <c r="G38" s="109">
        <v>0</v>
      </c>
      <c r="H38" s="109">
        <v>2000000</v>
      </c>
      <c r="I38" s="109">
        <v>0</v>
      </c>
      <c r="J38" s="110">
        <v>0</v>
      </c>
    </row>
    <row r="39" spans="1:10">
      <c r="A39" s="107" t="s">
        <v>662</v>
      </c>
      <c r="B39" s="111" t="s">
        <v>612</v>
      </c>
      <c r="C39" s="111" t="s">
        <v>612</v>
      </c>
      <c r="D39" s="108" t="s">
        <v>663</v>
      </c>
      <c r="E39" s="109">
        <v>10977613</v>
      </c>
      <c r="F39" s="109">
        <v>79101878</v>
      </c>
      <c r="G39" s="109">
        <v>1602248</v>
      </c>
      <c r="H39" s="109">
        <v>21193943</v>
      </c>
      <c r="I39" s="109">
        <v>9375365</v>
      </c>
      <c r="J39" s="110">
        <v>57907935</v>
      </c>
    </row>
    <row r="40" spans="1:10">
      <c r="A40" s="107" t="s">
        <v>662</v>
      </c>
      <c r="B40" s="111" t="s">
        <v>615</v>
      </c>
      <c r="C40" s="111" t="s">
        <v>612</v>
      </c>
      <c r="D40" s="108" t="s">
        <v>664</v>
      </c>
      <c r="E40" s="109">
        <v>10977613</v>
      </c>
      <c r="F40" s="109">
        <v>79101878</v>
      </c>
      <c r="G40" s="109">
        <v>1602248</v>
      </c>
      <c r="H40" s="109">
        <v>21193943</v>
      </c>
      <c r="I40" s="109">
        <v>9375365</v>
      </c>
      <c r="J40" s="110">
        <v>57907935</v>
      </c>
    </row>
    <row r="41" spans="1:10">
      <c r="A41" s="107" t="s">
        <v>662</v>
      </c>
      <c r="B41" s="111" t="s">
        <v>615</v>
      </c>
      <c r="C41" s="111" t="s">
        <v>615</v>
      </c>
      <c r="D41" s="108" t="s">
        <v>665</v>
      </c>
      <c r="E41" s="109">
        <v>810218</v>
      </c>
      <c r="F41" s="109">
        <v>3677610</v>
      </c>
      <c r="G41" s="109">
        <v>810218</v>
      </c>
      <c r="H41" s="109">
        <v>3677610</v>
      </c>
      <c r="I41" s="109">
        <v>0</v>
      </c>
      <c r="J41" s="110">
        <v>0</v>
      </c>
    </row>
    <row r="42" spans="1:10">
      <c r="A42" s="107" t="s">
        <v>662</v>
      </c>
      <c r="B42" s="111" t="s">
        <v>615</v>
      </c>
      <c r="C42" s="111" t="s">
        <v>617</v>
      </c>
      <c r="D42" s="108" t="s">
        <v>666</v>
      </c>
      <c r="E42" s="109">
        <v>10167395</v>
      </c>
      <c r="F42" s="109">
        <v>75424268</v>
      </c>
      <c r="G42" s="109">
        <v>792030</v>
      </c>
      <c r="H42" s="109">
        <v>17516333</v>
      </c>
      <c r="I42" s="109">
        <v>9375365</v>
      </c>
      <c r="J42" s="110">
        <v>57907935</v>
      </c>
    </row>
    <row r="43" spans="1:10">
      <c r="A43" s="107" t="s">
        <v>667</v>
      </c>
      <c r="B43" s="111" t="s">
        <v>612</v>
      </c>
      <c r="C43" s="111" t="s">
        <v>612</v>
      </c>
      <c r="D43" s="108" t="s">
        <v>668</v>
      </c>
      <c r="E43" s="109">
        <v>0</v>
      </c>
      <c r="F43" s="109">
        <v>705000</v>
      </c>
      <c r="G43" s="109">
        <v>0</v>
      </c>
      <c r="H43" s="109">
        <v>705000</v>
      </c>
      <c r="I43" s="109">
        <v>0</v>
      </c>
      <c r="J43" s="110">
        <v>0</v>
      </c>
    </row>
    <row r="44" spans="1:10">
      <c r="A44" s="107" t="s">
        <v>667</v>
      </c>
      <c r="B44" s="111" t="s">
        <v>615</v>
      </c>
      <c r="C44" s="111" t="s">
        <v>612</v>
      </c>
      <c r="D44" s="108" t="s">
        <v>669</v>
      </c>
      <c r="E44" s="109">
        <v>0</v>
      </c>
      <c r="F44" s="109">
        <v>705000</v>
      </c>
      <c r="G44" s="109">
        <v>0</v>
      </c>
      <c r="H44" s="109">
        <v>705000</v>
      </c>
      <c r="I44" s="109">
        <v>0</v>
      </c>
      <c r="J44" s="110">
        <v>0</v>
      </c>
    </row>
    <row r="45" spans="1:10">
      <c r="A45" s="107" t="s">
        <v>667</v>
      </c>
      <c r="B45" s="111" t="s">
        <v>615</v>
      </c>
      <c r="C45" s="111" t="s">
        <v>615</v>
      </c>
      <c r="D45" s="108" t="s">
        <v>670</v>
      </c>
      <c r="E45" s="109">
        <v>0</v>
      </c>
      <c r="F45" s="109">
        <v>705000</v>
      </c>
      <c r="G45" s="109">
        <v>0</v>
      </c>
      <c r="H45" s="109">
        <v>705000</v>
      </c>
      <c r="I45" s="109">
        <v>0</v>
      </c>
      <c r="J45" s="110">
        <v>0</v>
      </c>
    </row>
    <row r="46" spans="1:10">
      <c r="A46" s="107" t="s">
        <v>671</v>
      </c>
      <c r="B46" s="111" t="s">
        <v>612</v>
      </c>
      <c r="C46" s="111" t="s">
        <v>612</v>
      </c>
      <c r="D46" s="108" t="s">
        <v>672</v>
      </c>
      <c r="E46" s="109">
        <v>203806</v>
      </c>
      <c r="F46" s="109">
        <v>2574855</v>
      </c>
      <c r="G46" s="109">
        <v>203806</v>
      </c>
      <c r="H46" s="109">
        <v>2570343</v>
      </c>
      <c r="I46" s="109">
        <v>0</v>
      </c>
      <c r="J46" s="110">
        <v>4512</v>
      </c>
    </row>
    <row r="47" spans="1:10">
      <c r="A47" s="107" t="s">
        <v>671</v>
      </c>
      <c r="B47" s="111" t="s">
        <v>615</v>
      </c>
      <c r="C47" s="111" t="s">
        <v>612</v>
      </c>
      <c r="D47" s="108" t="s">
        <v>673</v>
      </c>
      <c r="E47" s="109">
        <v>154000</v>
      </c>
      <c r="F47" s="109">
        <v>315000</v>
      </c>
      <c r="G47" s="109">
        <v>154000</v>
      </c>
      <c r="H47" s="109">
        <v>315000</v>
      </c>
      <c r="I47" s="109">
        <v>0</v>
      </c>
      <c r="J47" s="110">
        <v>0</v>
      </c>
    </row>
    <row r="48" spans="1:10">
      <c r="A48" s="107" t="s">
        <v>671</v>
      </c>
      <c r="B48" s="111" t="s">
        <v>615</v>
      </c>
      <c r="C48" s="111" t="s">
        <v>615</v>
      </c>
      <c r="D48" s="108" t="s">
        <v>674</v>
      </c>
      <c r="E48" s="109">
        <v>154000</v>
      </c>
      <c r="F48" s="109">
        <v>315000</v>
      </c>
      <c r="G48" s="109">
        <v>154000</v>
      </c>
      <c r="H48" s="109">
        <v>315000</v>
      </c>
      <c r="I48" s="109">
        <v>0</v>
      </c>
      <c r="J48" s="110">
        <v>0</v>
      </c>
    </row>
    <row r="49" spans="1:10">
      <c r="A49" s="107" t="s">
        <v>671</v>
      </c>
      <c r="B49" s="111" t="s">
        <v>617</v>
      </c>
      <c r="C49" s="111" t="s">
        <v>612</v>
      </c>
      <c r="D49" s="108" t="s">
        <v>675</v>
      </c>
      <c r="E49" s="109">
        <v>49806</v>
      </c>
      <c r="F49" s="109">
        <v>2259855</v>
      </c>
      <c r="G49" s="109">
        <v>49806</v>
      </c>
      <c r="H49" s="109">
        <v>2255343</v>
      </c>
      <c r="I49" s="109">
        <v>0</v>
      </c>
      <c r="J49" s="110">
        <v>4512</v>
      </c>
    </row>
    <row r="50" spans="1:10">
      <c r="A50" s="107" t="s">
        <v>671</v>
      </c>
      <c r="B50" s="111" t="s">
        <v>617</v>
      </c>
      <c r="C50" s="111" t="s">
        <v>615</v>
      </c>
      <c r="D50" s="108" t="s">
        <v>676</v>
      </c>
      <c r="E50" s="109">
        <v>18774</v>
      </c>
      <c r="F50" s="109">
        <v>483513</v>
      </c>
      <c r="G50" s="109">
        <v>18774</v>
      </c>
      <c r="H50" s="109">
        <v>483513</v>
      </c>
      <c r="I50" s="109">
        <v>0</v>
      </c>
      <c r="J50" s="110">
        <v>0</v>
      </c>
    </row>
    <row r="51" spans="1:10">
      <c r="A51" s="107" t="s">
        <v>671</v>
      </c>
      <c r="B51" s="111" t="s">
        <v>617</v>
      </c>
      <c r="C51" s="111" t="s">
        <v>635</v>
      </c>
      <c r="D51" s="108" t="s">
        <v>677</v>
      </c>
      <c r="E51" s="109">
        <v>31032</v>
      </c>
      <c r="F51" s="109">
        <v>1138250</v>
      </c>
      <c r="G51" s="109">
        <v>31032</v>
      </c>
      <c r="H51" s="109">
        <v>1133738</v>
      </c>
      <c r="I51" s="109">
        <v>0</v>
      </c>
      <c r="J51" s="110">
        <v>4512</v>
      </c>
    </row>
    <row r="52" spans="1:10">
      <c r="A52" s="107" t="s">
        <v>671</v>
      </c>
      <c r="B52" s="111" t="s">
        <v>617</v>
      </c>
      <c r="C52" s="111" t="s">
        <v>667</v>
      </c>
      <c r="D52" s="108" t="s">
        <v>678</v>
      </c>
      <c r="E52" s="109">
        <v>0</v>
      </c>
      <c r="F52" s="109">
        <v>638092</v>
      </c>
      <c r="G52" s="109">
        <v>0</v>
      </c>
      <c r="H52" s="109">
        <v>638092</v>
      </c>
      <c r="I52" s="109">
        <v>0</v>
      </c>
      <c r="J52" s="110">
        <v>0</v>
      </c>
    </row>
    <row r="53" spans="1:10">
      <c r="A53" s="107" t="s">
        <v>612</v>
      </c>
      <c r="B53" s="111" t="s">
        <v>612</v>
      </c>
      <c r="C53" s="111" t="s">
        <v>612</v>
      </c>
      <c r="D53" s="108" t="s">
        <v>679</v>
      </c>
      <c r="E53" s="109">
        <v>159000</v>
      </c>
      <c r="F53" s="109">
        <v>4039000</v>
      </c>
      <c r="G53" s="109">
        <v>159000</v>
      </c>
      <c r="H53" s="109">
        <v>4039000</v>
      </c>
      <c r="I53" s="109">
        <v>0</v>
      </c>
      <c r="J53" s="110">
        <v>0</v>
      </c>
    </row>
    <row r="54" spans="1:10">
      <c r="A54" s="107" t="s">
        <v>654</v>
      </c>
      <c r="B54" s="111" t="s">
        <v>612</v>
      </c>
      <c r="C54" s="111" t="s">
        <v>612</v>
      </c>
      <c r="D54" s="108" t="s">
        <v>655</v>
      </c>
      <c r="E54" s="109">
        <v>159000</v>
      </c>
      <c r="F54" s="109">
        <v>4039000</v>
      </c>
      <c r="G54" s="109">
        <v>159000</v>
      </c>
      <c r="H54" s="109">
        <v>4039000</v>
      </c>
      <c r="I54" s="109">
        <v>0</v>
      </c>
      <c r="J54" s="110">
        <v>0</v>
      </c>
    </row>
    <row r="55" spans="1:10">
      <c r="A55" s="107" t="s">
        <v>654</v>
      </c>
      <c r="B55" s="111" t="s">
        <v>617</v>
      </c>
      <c r="C55" s="111" t="s">
        <v>612</v>
      </c>
      <c r="D55" s="108" t="s">
        <v>680</v>
      </c>
      <c r="E55" s="109">
        <v>159000</v>
      </c>
      <c r="F55" s="109">
        <v>4039000</v>
      </c>
      <c r="G55" s="109">
        <v>159000</v>
      </c>
      <c r="H55" s="109">
        <v>4039000</v>
      </c>
      <c r="I55" s="109">
        <v>0</v>
      </c>
      <c r="J55" s="110">
        <v>0</v>
      </c>
    </row>
    <row r="56" spans="1:10">
      <c r="A56" s="107" t="s">
        <v>654</v>
      </c>
      <c r="B56" s="111" t="s">
        <v>617</v>
      </c>
      <c r="C56" s="111" t="s">
        <v>615</v>
      </c>
      <c r="D56" s="108" t="s">
        <v>681</v>
      </c>
      <c r="E56" s="109">
        <v>0</v>
      </c>
      <c r="F56" s="109">
        <v>3880000</v>
      </c>
      <c r="G56" s="109">
        <v>0</v>
      </c>
      <c r="H56" s="109">
        <v>3880000</v>
      </c>
      <c r="I56" s="109">
        <v>0</v>
      </c>
      <c r="J56" s="110">
        <v>0</v>
      </c>
    </row>
    <row r="57" spans="1:10">
      <c r="A57" s="107" t="s">
        <v>654</v>
      </c>
      <c r="B57" s="111" t="s">
        <v>617</v>
      </c>
      <c r="C57" s="111" t="s">
        <v>640</v>
      </c>
      <c r="D57" s="108" t="s">
        <v>682</v>
      </c>
      <c r="E57" s="109">
        <v>159000</v>
      </c>
      <c r="F57" s="109">
        <v>159000</v>
      </c>
      <c r="G57" s="109">
        <v>159000</v>
      </c>
      <c r="H57" s="109">
        <v>159000</v>
      </c>
      <c r="I57" s="109">
        <v>0</v>
      </c>
      <c r="J57" s="110">
        <v>0</v>
      </c>
    </row>
    <row r="58" spans="1:10">
      <c r="A58" s="107" t="s">
        <v>612</v>
      </c>
      <c r="B58" s="111" t="s">
        <v>612</v>
      </c>
      <c r="C58" s="111" t="s">
        <v>612</v>
      </c>
      <c r="D58" s="108" t="s">
        <v>683</v>
      </c>
      <c r="E58" s="109">
        <v>0</v>
      </c>
      <c r="F58" s="109">
        <v>0</v>
      </c>
      <c r="G58" s="109">
        <v>0</v>
      </c>
      <c r="H58" s="109">
        <v>0</v>
      </c>
      <c r="I58" s="109">
        <v>0</v>
      </c>
      <c r="J58" s="110">
        <v>0</v>
      </c>
    </row>
    <row r="59" spans="1:10">
      <c r="A59" s="107" t="s">
        <v>612</v>
      </c>
      <c r="B59" s="111" t="s">
        <v>612</v>
      </c>
      <c r="C59" s="111" t="s">
        <v>612</v>
      </c>
      <c r="D59" s="108" t="s">
        <v>684</v>
      </c>
      <c r="E59" s="109">
        <v>21336108</v>
      </c>
      <c r="F59" s="109">
        <v>221182361</v>
      </c>
      <c r="G59" s="109" t="s">
        <v>612</v>
      </c>
      <c r="H59" s="109" t="s">
        <v>612</v>
      </c>
      <c r="I59" s="109" t="s">
        <v>612</v>
      </c>
      <c r="J59" s="110" t="s">
        <v>612</v>
      </c>
    </row>
    <row r="60" spans="1:10">
      <c r="A60"/>
      <c r="B60"/>
      <c r="C60"/>
      <c r="D60"/>
      <c r="E60"/>
      <c r="F60"/>
      <c r="G60"/>
      <c r="H60"/>
      <c r="I60"/>
      <c r="J60"/>
    </row>
    <row r="61" spans="1:10">
      <c r="A61"/>
      <c r="B61"/>
      <c r="C61"/>
      <c r="D61"/>
      <c r="E61"/>
      <c r="F61"/>
      <c r="G61"/>
      <c r="H61"/>
      <c r="I61"/>
      <c r="J61"/>
    </row>
    <row r="62" spans="1:10">
      <c r="A62"/>
      <c r="B62"/>
      <c r="C62"/>
      <c r="D62"/>
      <c r="E62"/>
      <c r="F62"/>
      <c r="G62"/>
      <c r="H62"/>
      <c r="I62"/>
      <c r="J62"/>
    </row>
    <row r="63" spans="1:10">
      <c r="A63"/>
      <c r="B63"/>
      <c r="C63"/>
      <c r="D63"/>
      <c r="E63"/>
      <c r="F63"/>
      <c r="G63"/>
      <c r="H63"/>
      <c r="I63"/>
      <c r="J63"/>
    </row>
    <row r="64" spans="1:10">
      <c r="A64"/>
      <c r="B64"/>
      <c r="C64"/>
      <c r="D64"/>
      <c r="E64"/>
      <c r="F64"/>
      <c r="G64"/>
      <c r="H64"/>
      <c r="I64"/>
      <c r="J64"/>
    </row>
    <row r="65" spans="1:10">
      <c r="A65" s="1373" t="s">
        <v>602</v>
      </c>
      <c r="B65" s="1374"/>
      <c r="C65" s="1374"/>
      <c r="D65" s="1375"/>
      <c r="E65" s="1376" t="s">
        <v>603</v>
      </c>
      <c r="F65" s="1377"/>
      <c r="G65" s="1376" t="s">
        <v>685</v>
      </c>
      <c r="H65" s="1377"/>
      <c r="I65" s="1376" t="s">
        <v>686</v>
      </c>
      <c r="J65" s="1377"/>
    </row>
    <row r="66" spans="1:10">
      <c r="A66" s="103" t="s">
        <v>606</v>
      </c>
      <c r="B66" s="104" t="s">
        <v>607</v>
      </c>
      <c r="C66" s="104" t="s">
        <v>608</v>
      </c>
      <c r="D66" s="105" t="s">
        <v>609</v>
      </c>
      <c r="E66" s="106" t="s">
        <v>610</v>
      </c>
      <c r="F66" s="106" t="s">
        <v>611</v>
      </c>
      <c r="G66" s="106" t="s">
        <v>610</v>
      </c>
      <c r="H66" s="106" t="s">
        <v>611</v>
      </c>
      <c r="I66" s="106" t="s">
        <v>610</v>
      </c>
      <c r="J66" s="106" t="s">
        <v>611</v>
      </c>
    </row>
    <row r="67" spans="1:10">
      <c r="A67" s="107" t="s">
        <v>612</v>
      </c>
      <c r="B67" s="104" t="s">
        <v>612</v>
      </c>
      <c r="C67" s="104" t="s">
        <v>612</v>
      </c>
      <c r="D67" s="108" t="s">
        <v>613</v>
      </c>
      <c r="E67" s="109">
        <v>13051537</v>
      </c>
      <c r="F67" s="109">
        <v>231395604</v>
      </c>
      <c r="G67" s="109">
        <v>8766536</v>
      </c>
      <c r="H67" s="109">
        <v>103671149</v>
      </c>
      <c r="I67" s="109">
        <v>4285001</v>
      </c>
      <c r="J67" s="110">
        <v>127724455</v>
      </c>
    </row>
    <row r="68" spans="1:10">
      <c r="A68" s="107" t="s">
        <v>612</v>
      </c>
      <c r="B68" s="111" t="s">
        <v>612</v>
      </c>
      <c r="C68" s="111" t="s">
        <v>612</v>
      </c>
      <c r="D68" s="108" t="s">
        <v>614</v>
      </c>
      <c r="E68" s="109">
        <v>8424496</v>
      </c>
      <c r="F68" s="109">
        <v>105253055</v>
      </c>
      <c r="G68" s="109">
        <v>8418496</v>
      </c>
      <c r="H68" s="109">
        <v>100943901</v>
      </c>
      <c r="I68" s="109">
        <v>6000</v>
      </c>
      <c r="J68" s="110">
        <v>4309154</v>
      </c>
    </row>
    <row r="69" spans="1:10">
      <c r="A69" s="107" t="s">
        <v>615</v>
      </c>
      <c r="B69" s="111" t="s">
        <v>612</v>
      </c>
      <c r="C69" s="111" t="s">
        <v>612</v>
      </c>
      <c r="D69" s="108" t="s">
        <v>687</v>
      </c>
      <c r="E69" s="109">
        <v>4012523</v>
      </c>
      <c r="F69" s="109">
        <v>46263926</v>
      </c>
      <c r="G69" s="109">
        <v>4012523</v>
      </c>
      <c r="H69" s="109">
        <v>44776359</v>
      </c>
      <c r="I69" s="109">
        <v>0</v>
      </c>
      <c r="J69" s="110">
        <v>1487567</v>
      </c>
    </row>
    <row r="70" spans="1:10">
      <c r="A70" s="107" t="s">
        <v>615</v>
      </c>
      <c r="B70" s="111" t="s">
        <v>688</v>
      </c>
      <c r="C70" s="111" t="s">
        <v>612</v>
      </c>
      <c r="D70" s="108" t="s">
        <v>689</v>
      </c>
      <c r="E70" s="109">
        <v>1060124</v>
      </c>
      <c r="F70" s="109">
        <v>12686584</v>
      </c>
      <c r="G70" s="109">
        <v>1060124</v>
      </c>
      <c r="H70" s="109">
        <v>12422278</v>
      </c>
      <c r="I70" s="109">
        <v>0</v>
      </c>
      <c r="J70" s="110">
        <v>264306</v>
      </c>
    </row>
    <row r="71" spans="1:10">
      <c r="A71" s="107" t="s">
        <v>615</v>
      </c>
      <c r="B71" s="111" t="s">
        <v>688</v>
      </c>
      <c r="C71" s="111" t="s">
        <v>615</v>
      </c>
      <c r="D71" s="108" t="s">
        <v>690</v>
      </c>
      <c r="E71" s="109">
        <v>762411</v>
      </c>
      <c r="F71" s="109">
        <v>10979920</v>
      </c>
      <c r="G71" s="109">
        <v>762411</v>
      </c>
      <c r="H71" s="109">
        <v>10979920</v>
      </c>
      <c r="I71" s="109">
        <v>0</v>
      </c>
      <c r="J71" s="110">
        <v>0</v>
      </c>
    </row>
    <row r="72" spans="1:10">
      <c r="A72" s="107" t="s">
        <v>615</v>
      </c>
      <c r="B72" s="111" t="s">
        <v>688</v>
      </c>
      <c r="C72" s="111" t="s">
        <v>617</v>
      </c>
      <c r="D72" s="108" t="s">
        <v>691</v>
      </c>
      <c r="E72" s="109">
        <v>64703</v>
      </c>
      <c r="F72" s="109">
        <v>482848</v>
      </c>
      <c r="G72" s="109">
        <v>64703</v>
      </c>
      <c r="H72" s="109">
        <v>482848</v>
      </c>
      <c r="I72" s="109">
        <v>0</v>
      </c>
      <c r="J72" s="110">
        <v>0</v>
      </c>
    </row>
    <row r="73" spans="1:10">
      <c r="A73" s="107" t="s">
        <v>615</v>
      </c>
      <c r="B73" s="111" t="s">
        <v>688</v>
      </c>
      <c r="C73" s="111" t="s">
        <v>640</v>
      </c>
      <c r="D73" s="108" t="s">
        <v>692</v>
      </c>
      <c r="E73" s="109">
        <v>189437</v>
      </c>
      <c r="F73" s="109">
        <v>780210</v>
      </c>
      <c r="G73" s="109">
        <v>189437</v>
      </c>
      <c r="H73" s="109">
        <v>515904</v>
      </c>
      <c r="I73" s="109">
        <v>0</v>
      </c>
      <c r="J73" s="110">
        <v>264306</v>
      </c>
    </row>
    <row r="74" spans="1:10">
      <c r="A74" s="107" t="s">
        <v>615</v>
      </c>
      <c r="B74" s="111" t="s">
        <v>688</v>
      </c>
      <c r="C74" s="111" t="s">
        <v>635</v>
      </c>
      <c r="D74" s="108" t="s">
        <v>693</v>
      </c>
      <c r="E74" s="109">
        <v>0</v>
      </c>
      <c r="F74" s="109">
        <v>5000</v>
      </c>
      <c r="G74" s="109">
        <v>0</v>
      </c>
      <c r="H74" s="109">
        <v>5000</v>
      </c>
      <c r="I74" s="109">
        <v>0</v>
      </c>
      <c r="J74" s="110">
        <v>0</v>
      </c>
    </row>
    <row r="75" spans="1:10">
      <c r="A75" s="107" t="s">
        <v>615</v>
      </c>
      <c r="B75" s="111" t="s">
        <v>688</v>
      </c>
      <c r="C75" s="111" t="s">
        <v>643</v>
      </c>
      <c r="D75" s="108" t="s">
        <v>694</v>
      </c>
      <c r="E75" s="109">
        <v>43573</v>
      </c>
      <c r="F75" s="109">
        <v>438606</v>
      </c>
      <c r="G75" s="109">
        <v>43573</v>
      </c>
      <c r="H75" s="109">
        <v>438606</v>
      </c>
      <c r="I75" s="109">
        <v>0</v>
      </c>
      <c r="J75" s="110">
        <v>0</v>
      </c>
    </row>
    <row r="76" spans="1:10">
      <c r="A76" s="107" t="s">
        <v>615</v>
      </c>
      <c r="B76" s="111" t="s">
        <v>695</v>
      </c>
      <c r="C76" s="111" t="s">
        <v>612</v>
      </c>
      <c r="D76" s="108" t="s">
        <v>696</v>
      </c>
      <c r="E76" s="109">
        <v>1238600</v>
      </c>
      <c r="F76" s="109">
        <v>15305111</v>
      </c>
      <c r="G76" s="109">
        <v>1238600</v>
      </c>
      <c r="H76" s="109">
        <v>15305111</v>
      </c>
      <c r="I76" s="109">
        <v>0</v>
      </c>
      <c r="J76" s="110">
        <v>0</v>
      </c>
    </row>
    <row r="77" spans="1:10">
      <c r="A77" s="107" t="s">
        <v>615</v>
      </c>
      <c r="B77" s="111" t="s">
        <v>695</v>
      </c>
      <c r="C77" s="111" t="s">
        <v>615</v>
      </c>
      <c r="D77" s="108" t="s">
        <v>690</v>
      </c>
      <c r="E77" s="109">
        <v>470970</v>
      </c>
      <c r="F77" s="109">
        <v>6844381</v>
      </c>
      <c r="G77" s="109">
        <v>470970</v>
      </c>
      <c r="H77" s="109">
        <v>6844381</v>
      </c>
      <c r="I77" s="109">
        <v>0</v>
      </c>
      <c r="J77" s="110">
        <v>0</v>
      </c>
    </row>
    <row r="78" spans="1:10">
      <c r="A78" s="107" t="s">
        <v>615</v>
      </c>
      <c r="B78" s="111" t="s">
        <v>695</v>
      </c>
      <c r="C78" s="111" t="s">
        <v>617</v>
      </c>
      <c r="D78" s="108" t="s">
        <v>697</v>
      </c>
      <c r="E78" s="109">
        <v>767630</v>
      </c>
      <c r="F78" s="109">
        <v>8460730</v>
      </c>
      <c r="G78" s="109">
        <v>767630</v>
      </c>
      <c r="H78" s="109">
        <v>8460730</v>
      </c>
      <c r="I78" s="109">
        <v>0</v>
      </c>
      <c r="J78" s="110">
        <v>0</v>
      </c>
    </row>
    <row r="79" spans="1:10">
      <c r="A79" s="107" t="s">
        <v>615</v>
      </c>
      <c r="B79" s="111" t="s">
        <v>698</v>
      </c>
      <c r="C79" s="111" t="s">
        <v>612</v>
      </c>
      <c r="D79" s="108" t="s">
        <v>699</v>
      </c>
      <c r="E79" s="109">
        <v>1678483</v>
      </c>
      <c r="F79" s="109">
        <v>18183402</v>
      </c>
      <c r="G79" s="109">
        <v>1678483</v>
      </c>
      <c r="H79" s="109">
        <v>16960141</v>
      </c>
      <c r="I79" s="109">
        <v>0</v>
      </c>
      <c r="J79" s="110">
        <v>1223261</v>
      </c>
    </row>
    <row r="80" spans="1:10">
      <c r="A80" s="107" t="s">
        <v>615</v>
      </c>
      <c r="B80" s="111" t="s">
        <v>698</v>
      </c>
      <c r="C80" s="111" t="s">
        <v>617</v>
      </c>
      <c r="D80" s="108" t="s">
        <v>700</v>
      </c>
      <c r="E80" s="109">
        <v>1154258</v>
      </c>
      <c r="F80" s="109">
        <v>14162776</v>
      </c>
      <c r="G80" s="109">
        <v>1154258</v>
      </c>
      <c r="H80" s="109">
        <v>12939515</v>
      </c>
      <c r="I80" s="109">
        <v>0</v>
      </c>
      <c r="J80" s="110">
        <v>1223261</v>
      </c>
    </row>
    <row r="81" spans="1:10">
      <c r="A81" s="107" t="s">
        <v>615</v>
      </c>
      <c r="B81" s="111" t="s">
        <v>698</v>
      </c>
      <c r="C81" s="111" t="s">
        <v>640</v>
      </c>
      <c r="D81" s="108" t="s">
        <v>701</v>
      </c>
      <c r="E81" s="109">
        <v>19337</v>
      </c>
      <c r="F81" s="109">
        <v>60755</v>
      </c>
      <c r="G81" s="109">
        <v>19337</v>
      </c>
      <c r="H81" s="109">
        <v>60755</v>
      </c>
      <c r="I81" s="109">
        <v>0</v>
      </c>
      <c r="J81" s="110">
        <v>0</v>
      </c>
    </row>
    <row r="82" spans="1:10">
      <c r="A82" s="107" t="s">
        <v>615</v>
      </c>
      <c r="B82" s="111" t="s">
        <v>698</v>
      </c>
      <c r="C82" s="111" t="s">
        <v>635</v>
      </c>
      <c r="D82" s="108" t="s">
        <v>702</v>
      </c>
      <c r="E82" s="109">
        <v>0</v>
      </c>
      <c r="F82" s="109">
        <v>30000</v>
      </c>
      <c r="G82" s="109">
        <v>0</v>
      </c>
      <c r="H82" s="109">
        <v>30000</v>
      </c>
      <c r="I82" s="109">
        <v>0</v>
      </c>
      <c r="J82" s="110">
        <v>0</v>
      </c>
    </row>
    <row r="83" spans="1:10">
      <c r="A83" s="107" t="s">
        <v>615</v>
      </c>
      <c r="B83" s="111" t="s">
        <v>698</v>
      </c>
      <c r="C83" s="111" t="s">
        <v>643</v>
      </c>
      <c r="D83" s="108" t="s">
        <v>703</v>
      </c>
      <c r="E83" s="109">
        <v>359980</v>
      </c>
      <c r="F83" s="109">
        <v>1999272</v>
      </c>
      <c r="G83" s="109">
        <v>359980</v>
      </c>
      <c r="H83" s="109">
        <v>1999272</v>
      </c>
      <c r="I83" s="109">
        <v>0</v>
      </c>
      <c r="J83" s="110">
        <v>0</v>
      </c>
    </row>
    <row r="84" spans="1:10">
      <c r="A84" s="107" t="s">
        <v>615</v>
      </c>
      <c r="B84" s="111" t="s">
        <v>698</v>
      </c>
      <c r="C84" s="111" t="s">
        <v>650</v>
      </c>
      <c r="D84" s="108" t="s">
        <v>704</v>
      </c>
      <c r="E84" s="109">
        <v>1161</v>
      </c>
      <c r="F84" s="109">
        <v>464140</v>
      </c>
      <c r="G84" s="109">
        <v>1161</v>
      </c>
      <c r="H84" s="109">
        <v>464140</v>
      </c>
      <c r="I84" s="109">
        <v>0</v>
      </c>
      <c r="J84" s="110">
        <v>0</v>
      </c>
    </row>
    <row r="85" spans="1:10">
      <c r="A85" s="107" t="s">
        <v>615</v>
      </c>
      <c r="B85" s="111" t="s">
        <v>698</v>
      </c>
      <c r="C85" s="111" t="s">
        <v>652</v>
      </c>
      <c r="D85" s="108" t="s">
        <v>705</v>
      </c>
      <c r="E85" s="109">
        <v>143747</v>
      </c>
      <c r="F85" s="109">
        <v>1466459</v>
      </c>
      <c r="G85" s="109">
        <v>143747</v>
      </c>
      <c r="H85" s="109">
        <v>1466459</v>
      </c>
      <c r="I85" s="109">
        <v>0</v>
      </c>
      <c r="J85" s="110">
        <v>0</v>
      </c>
    </row>
    <row r="86" spans="1:10">
      <c r="A86" s="107" t="s">
        <v>615</v>
      </c>
      <c r="B86" s="111" t="s">
        <v>706</v>
      </c>
      <c r="C86" s="111" t="s">
        <v>612</v>
      </c>
      <c r="D86" s="108" t="s">
        <v>707</v>
      </c>
      <c r="E86" s="109">
        <v>35316</v>
      </c>
      <c r="F86" s="109">
        <v>88829</v>
      </c>
      <c r="G86" s="109">
        <v>35316</v>
      </c>
      <c r="H86" s="109">
        <v>88829</v>
      </c>
      <c r="I86" s="109">
        <v>0</v>
      </c>
      <c r="J86" s="110">
        <v>0</v>
      </c>
    </row>
    <row r="87" spans="1:10">
      <c r="A87" s="107" t="s">
        <v>615</v>
      </c>
      <c r="B87" s="111" t="s">
        <v>706</v>
      </c>
      <c r="C87" s="111" t="s">
        <v>617</v>
      </c>
      <c r="D87" s="108" t="s">
        <v>708</v>
      </c>
      <c r="E87" s="109">
        <v>35316</v>
      </c>
      <c r="F87" s="109">
        <v>88829</v>
      </c>
      <c r="G87" s="109">
        <v>35316</v>
      </c>
      <c r="H87" s="109">
        <v>88829</v>
      </c>
      <c r="I87" s="109">
        <v>0</v>
      </c>
      <c r="J87" s="110">
        <v>0</v>
      </c>
    </row>
    <row r="88" spans="1:10">
      <c r="A88" s="107" t="s">
        <v>617</v>
      </c>
      <c r="B88" s="111" t="s">
        <v>612</v>
      </c>
      <c r="C88" s="111" t="s">
        <v>612</v>
      </c>
      <c r="D88" s="108" t="s">
        <v>709</v>
      </c>
      <c r="E88" s="109">
        <v>465860</v>
      </c>
      <c r="F88" s="109">
        <v>5245860</v>
      </c>
      <c r="G88" s="109">
        <v>465860</v>
      </c>
      <c r="H88" s="109">
        <v>5245860</v>
      </c>
      <c r="I88" s="109">
        <v>0</v>
      </c>
      <c r="J88" s="110">
        <v>0</v>
      </c>
    </row>
    <row r="89" spans="1:10">
      <c r="A89" s="107" t="s">
        <v>617</v>
      </c>
      <c r="B89" s="111" t="s">
        <v>710</v>
      </c>
      <c r="C89" s="111" t="s">
        <v>612</v>
      </c>
      <c r="D89" s="108" t="s">
        <v>711</v>
      </c>
      <c r="E89" s="109">
        <v>282874</v>
      </c>
      <c r="F89" s="109">
        <v>2332643</v>
      </c>
      <c r="G89" s="109">
        <v>282874</v>
      </c>
      <c r="H89" s="109">
        <v>2332643</v>
      </c>
      <c r="I89" s="109">
        <v>0</v>
      </c>
      <c r="J89" s="110">
        <v>0</v>
      </c>
    </row>
    <row r="90" spans="1:10">
      <c r="A90" s="107" t="s">
        <v>617</v>
      </c>
      <c r="B90" s="111" t="s">
        <v>710</v>
      </c>
      <c r="C90" s="111" t="s">
        <v>617</v>
      </c>
      <c r="D90" s="108" t="s">
        <v>712</v>
      </c>
      <c r="E90" s="109">
        <v>8500</v>
      </c>
      <c r="F90" s="109">
        <v>170700</v>
      </c>
      <c r="G90" s="109">
        <v>8500</v>
      </c>
      <c r="H90" s="109">
        <v>170700</v>
      </c>
      <c r="I90" s="109">
        <v>0</v>
      </c>
      <c r="J90" s="110">
        <v>0</v>
      </c>
    </row>
    <row r="91" spans="1:10">
      <c r="A91" s="107" t="s">
        <v>617</v>
      </c>
      <c r="B91" s="111" t="s">
        <v>710</v>
      </c>
      <c r="C91" s="111" t="s">
        <v>640</v>
      </c>
      <c r="D91" s="108" t="s">
        <v>713</v>
      </c>
      <c r="E91" s="109">
        <v>274374</v>
      </c>
      <c r="F91" s="109">
        <v>2161943</v>
      </c>
      <c r="G91" s="109">
        <v>274374</v>
      </c>
      <c r="H91" s="109">
        <v>2161943</v>
      </c>
      <c r="I91" s="109">
        <v>0</v>
      </c>
      <c r="J91" s="110">
        <v>0</v>
      </c>
    </row>
    <row r="92" spans="1:10">
      <c r="A92" s="107" t="s">
        <v>617</v>
      </c>
      <c r="B92" s="111" t="s">
        <v>714</v>
      </c>
      <c r="C92" s="111" t="s">
        <v>612</v>
      </c>
      <c r="D92" s="108" t="s">
        <v>715</v>
      </c>
      <c r="E92" s="109">
        <v>182986</v>
      </c>
      <c r="F92" s="109">
        <v>2913217</v>
      </c>
      <c r="G92" s="109">
        <v>182986</v>
      </c>
      <c r="H92" s="109">
        <v>2913217</v>
      </c>
      <c r="I92" s="109">
        <v>0</v>
      </c>
      <c r="J92" s="110">
        <v>0</v>
      </c>
    </row>
    <row r="93" spans="1:10">
      <c r="A93" s="107" t="s">
        <v>617</v>
      </c>
      <c r="B93" s="111" t="s">
        <v>714</v>
      </c>
      <c r="C93" s="111" t="s">
        <v>617</v>
      </c>
      <c r="D93" s="108" t="s">
        <v>716</v>
      </c>
      <c r="E93" s="109">
        <v>115915</v>
      </c>
      <c r="F93" s="109">
        <v>1948079</v>
      </c>
      <c r="G93" s="109">
        <v>115915</v>
      </c>
      <c r="H93" s="109">
        <v>1948079</v>
      </c>
      <c r="I93" s="109">
        <v>0</v>
      </c>
      <c r="J93" s="110">
        <v>0</v>
      </c>
    </row>
    <row r="94" spans="1:10">
      <c r="A94" s="107" t="s">
        <v>617</v>
      </c>
      <c r="B94" s="111" t="s">
        <v>714</v>
      </c>
      <c r="C94" s="111" t="s">
        <v>640</v>
      </c>
      <c r="D94" s="108" t="s">
        <v>705</v>
      </c>
      <c r="E94" s="109">
        <v>67071</v>
      </c>
      <c r="F94" s="109">
        <v>965138</v>
      </c>
      <c r="G94" s="109">
        <v>67071</v>
      </c>
      <c r="H94" s="109">
        <v>965138</v>
      </c>
      <c r="I94" s="109">
        <v>0</v>
      </c>
      <c r="J94" s="110">
        <v>0</v>
      </c>
    </row>
    <row r="95" spans="1:10">
      <c r="A95" s="107" t="s">
        <v>640</v>
      </c>
      <c r="B95" s="111" t="s">
        <v>612</v>
      </c>
      <c r="C95" s="111" t="s">
        <v>612</v>
      </c>
      <c r="D95" s="108" t="s">
        <v>717</v>
      </c>
      <c r="E95" s="109">
        <v>1789401</v>
      </c>
      <c r="F95" s="109">
        <v>21481098</v>
      </c>
      <c r="G95" s="109">
        <v>1789401</v>
      </c>
      <c r="H95" s="109">
        <v>20952511</v>
      </c>
      <c r="I95" s="109">
        <v>0</v>
      </c>
      <c r="J95" s="110">
        <v>528587</v>
      </c>
    </row>
    <row r="96" spans="1:10">
      <c r="A96" s="107" t="s">
        <v>640</v>
      </c>
      <c r="B96" s="111" t="s">
        <v>718</v>
      </c>
      <c r="C96" s="111" t="s">
        <v>612</v>
      </c>
      <c r="D96" s="108" t="s">
        <v>719</v>
      </c>
      <c r="E96" s="109">
        <v>498153</v>
      </c>
      <c r="F96" s="109">
        <v>5203365</v>
      </c>
      <c r="G96" s="109">
        <v>498153</v>
      </c>
      <c r="H96" s="109">
        <v>5203365</v>
      </c>
      <c r="I96" s="109">
        <v>0</v>
      </c>
      <c r="J96" s="110">
        <v>0</v>
      </c>
    </row>
    <row r="97" spans="1:10">
      <c r="A97" s="107" t="s">
        <v>640</v>
      </c>
      <c r="B97" s="111" t="s">
        <v>718</v>
      </c>
      <c r="C97" s="111" t="s">
        <v>617</v>
      </c>
      <c r="D97" s="108" t="s">
        <v>720</v>
      </c>
      <c r="E97" s="109">
        <v>498153</v>
      </c>
      <c r="F97" s="109">
        <v>5200365</v>
      </c>
      <c r="G97" s="109">
        <v>498153</v>
      </c>
      <c r="H97" s="109">
        <v>5200365</v>
      </c>
      <c r="I97" s="109">
        <v>0</v>
      </c>
      <c r="J97" s="110">
        <v>0</v>
      </c>
    </row>
    <row r="98" spans="1:10">
      <c r="A98" s="107" t="s">
        <v>640</v>
      </c>
      <c r="B98" s="111" t="s">
        <v>718</v>
      </c>
      <c r="C98" s="111" t="s">
        <v>640</v>
      </c>
      <c r="D98" s="108" t="s">
        <v>721</v>
      </c>
      <c r="E98" s="109">
        <v>0</v>
      </c>
      <c r="F98" s="109">
        <v>3000</v>
      </c>
      <c r="G98" s="109">
        <v>0</v>
      </c>
      <c r="H98" s="109">
        <v>3000</v>
      </c>
      <c r="I98" s="109">
        <v>0</v>
      </c>
      <c r="J98" s="110">
        <v>0</v>
      </c>
    </row>
    <row r="99" spans="1:10">
      <c r="A99" s="107" t="s">
        <v>640</v>
      </c>
      <c r="B99" s="111" t="s">
        <v>722</v>
      </c>
      <c r="C99" s="111" t="s">
        <v>612</v>
      </c>
      <c r="D99" s="108" t="s">
        <v>723</v>
      </c>
      <c r="E99" s="109">
        <v>24396</v>
      </c>
      <c r="F99" s="109">
        <v>120610</v>
      </c>
      <c r="G99" s="109">
        <v>24396</v>
      </c>
      <c r="H99" s="109">
        <v>120610</v>
      </c>
      <c r="I99" s="109">
        <v>0</v>
      </c>
      <c r="J99" s="110">
        <v>0</v>
      </c>
    </row>
    <row r="100" spans="1:10">
      <c r="A100" s="107" t="s">
        <v>640</v>
      </c>
      <c r="B100" s="111" t="s">
        <v>722</v>
      </c>
      <c r="C100" s="111" t="s">
        <v>640</v>
      </c>
      <c r="D100" s="108" t="s">
        <v>724</v>
      </c>
      <c r="E100" s="109">
        <v>24396</v>
      </c>
      <c r="F100" s="109">
        <v>120610</v>
      </c>
      <c r="G100" s="109">
        <v>24396</v>
      </c>
      <c r="H100" s="109">
        <v>120610</v>
      </c>
      <c r="I100" s="109">
        <v>0</v>
      </c>
      <c r="J100" s="110">
        <v>0</v>
      </c>
    </row>
    <row r="101" spans="1:10">
      <c r="A101" s="107" t="s">
        <v>640</v>
      </c>
      <c r="B101" s="111" t="s">
        <v>725</v>
      </c>
      <c r="C101" s="111" t="s">
        <v>612</v>
      </c>
      <c r="D101" s="108" t="s">
        <v>726</v>
      </c>
      <c r="E101" s="109">
        <v>1266852</v>
      </c>
      <c r="F101" s="109">
        <v>16157123</v>
      </c>
      <c r="G101" s="109">
        <v>1266852</v>
      </c>
      <c r="H101" s="109">
        <v>15628536</v>
      </c>
      <c r="I101" s="109">
        <v>0</v>
      </c>
      <c r="J101" s="110">
        <v>528587</v>
      </c>
    </row>
    <row r="102" spans="1:10">
      <c r="A102" s="107" t="s">
        <v>640</v>
      </c>
      <c r="B102" s="111" t="s">
        <v>725</v>
      </c>
      <c r="C102" s="111" t="s">
        <v>617</v>
      </c>
      <c r="D102" s="108" t="s">
        <v>727</v>
      </c>
      <c r="E102" s="109">
        <v>534290</v>
      </c>
      <c r="F102" s="109">
        <v>6961876</v>
      </c>
      <c r="G102" s="109">
        <v>534290</v>
      </c>
      <c r="H102" s="109">
        <v>6433289</v>
      </c>
      <c r="I102" s="109">
        <v>0</v>
      </c>
      <c r="J102" s="110">
        <v>528587</v>
      </c>
    </row>
    <row r="103" spans="1:10">
      <c r="A103" s="107" t="s">
        <v>640</v>
      </c>
      <c r="B103" s="111" t="s">
        <v>725</v>
      </c>
      <c r="C103" s="111" t="s">
        <v>640</v>
      </c>
      <c r="D103" s="108" t="s">
        <v>728</v>
      </c>
      <c r="E103" s="109">
        <v>0</v>
      </c>
      <c r="F103" s="109">
        <v>845000</v>
      </c>
      <c r="G103" s="109">
        <v>0</v>
      </c>
      <c r="H103" s="109">
        <v>845000</v>
      </c>
      <c r="I103" s="109">
        <v>0</v>
      </c>
      <c r="J103" s="110">
        <v>0</v>
      </c>
    </row>
    <row r="104" spans="1:10">
      <c r="A104" s="107" t="s">
        <v>640</v>
      </c>
      <c r="B104" s="111" t="s">
        <v>725</v>
      </c>
      <c r="C104" s="111" t="s">
        <v>643</v>
      </c>
      <c r="D104" s="108" t="s">
        <v>729</v>
      </c>
      <c r="E104" s="109">
        <v>491293</v>
      </c>
      <c r="F104" s="109">
        <v>5840028</v>
      </c>
      <c r="G104" s="109">
        <v>491293</v>
      </c>
      <c r="H104" s="109">
        <v>5840028</v>
      </c>
      <c r="I104" s="109">
        <v>0</v>
      </c>
      <c r="J104" s="110">
        <v>0</v>
      </c>
    </row>
    <row r="105" spans="1:10">
      <c r="A105" s="107" t="s">
        <v>640</v>
      </c>
      <c r="B105" s="111" t="s">
        <v>725</v>
      </c>
      <c r="C105" s="111" t="s">
        <v>650</v>
      </c>
      <c r="D105" s="108" t="s">
        <v>730</v>
      </c>
      <c r="E105" s="109">
        <v>241269</v>
      </c>
      <c r="F105" s="109">
        <v>2510219</v>
      </c>
      <c r="G105" s="109">
        <v>241269</v>
      </c>
      <c r="H105" s="109">
        <v>2510219</v>
      </c>
      <c r="I105" s="109">
        <v>0</v>
      </c>
      <c r="J105" s="110">
        <v>0</v>
      </c>
    </row>
    <row r="106" spans="1:10">
      <c r="A106" s="107" t="s">
        <v>635</v>
      </c>
      <c r="B106" s="111" t="s">
        <v>612</v>
      </c>
      <c r="C106" s="111" t="s">
        <v>612</v>
      </c>
      <c r="D106" s="108" t="s">
        <v>731</v>
      </c>
      <c r="E106" s="109">
        <v>425292</v>
      </c>
      <c r="F106" s="109">
        <v>7115982</v>
      </c>
      <c r="G106" s="109">
        <v>419292</v>
      </c>
      <c r="H106" s="109">
        <v>7042982</v>
      </c>
      <c r="I106" s="109">
        <v>6000</v>
      </c>
      <c r="J106" s="110">
        <v>73000</v>
      </c>
    </row>
    <row r="107" spans="1:10">
      <c r="A107" s="107" t="s">
        <v>635</v>
      </c>
      <c r="B107" s="111" t="s">
        <v>732</v>
      </c>
      <c r="C107" s="111" t="s">
        <v>612</v>
      </c>
      <c r="D107" s="108" t="s">
        <v>733</v>
      </c>
      <c r="E107" s="109">
        <v>32617</v>
      </c>
      <c r="F107" s="109">
        <v>364977</v>
      </c>
      <c r="G107" s="109">
        <v>32617</v>
      </c>
      <c r="H107" s="109">
        <v>364977</v>
      </c>
      <c r="I107" s="109">
        <v>0</v>
      </c>
      <c r="J107" s="110">
        <v>0</v>
      </c>
    </row>
    <row r="108" spans="1:10">
      <c r="A108" s="107" t="s">
        <v>635</v>
      </c>
      <c r="B108" s="111" t="s">
        <v>732</v>
      </c>
      <c r="C108" s="111" t="s">
        <v>617</v>
      </c>
      <c r="D108" s="108" t="s">
        <v>734</v>
      </c>
      <c r="E108" s="109">
        <v>32617</v>
      </c>
      <c r="F108" s="109">
        <v>364977</v>
      </c>
      <c r="G108" s="109">
        <v>32617</v>
      </c>
      <c r="H108" s="109">
        <v>364977</v>
      </c>
      <c r="I108" s="109">
        <v>0</v>
      </c>
      <c r="J108" s="110">
        <v>0</v>
      </c>
    </row>
    <row r="109" spans="1:10">
      <c r="A109" s="107" t="s">
        <v>635</v>
      </c>
      <c r="B109" s="111" t="s">
        <v>735</v>
      </c>
      <c r="C109" s="111" t="s">
        <v>612</v>
      </c>
      <c r="D109" s="108" t="s">
        <v>736</v>
      </c>
      <c r="E109" s="109">
        <v>6299</v>
      </c>
      <c r="F109" s="109">
        <v>119179</v>
      </c>
      <c r="G109" s="109">
        <v>299</v>
      </c>
      <c r="H109" s="109">
        <v>46179</v>
      </c>
      <c r="I109" s="109">
        <v>6000</v>
      </c>
      <c r="J109" s="110">
        <v>73000</v>
      </c>
    </row>
    <row r="110" spans="1:10">
      <c r="A110" s="107" t="s">
        <v>635</v>
      </c>
      <c r="B110" s="111" t="s">
        <v>735</v>
      </c>
      <c r="C110" s="111" t="s">
        <v>617</v>
      </c>
      <c r="D110" s="108" t="s">
        <v>737</v>
      </c>
      <c r="E110" s="109">
        <v>6299</v>
      </c>
      <c r="F110" s="109">
        <v>119179</v>
      </c>
      <c r="G110" s="109">
        <v>299</v>
      </c>
      <c r="H110" s="109">
        <v>46179</v>
      </c>
      <c r="I110" s="109">
        <v>6000</v>
      </c>
      <c r="J110" s="110">
        <v>73000</v>
      </c>
    </row>
    <row r="111" spans="1:10">
      <c r="A111" s="107" t="s">
        <v>635</v>
      </c>
      <c r="B111" s="111" t="s">
        <v>738</v>
      </c>
      <c r="C111" s="111" t="s">
        <v>612</v>
      </c>
      <c r="D111" s="108" t="s">
        <v>739</v>
      </c>
      <c r="E111" s="109">
        <v>386376</v>
      </c>
      <c r="F111" s="109">
        <v>6631826</v>
      </c>
      <c r="G111" s="109">
        <v>386376</v>
      </c>
      <c r="H111" s="109">
        <v>6631826</v>
      </c>
      <c r="I111" s="109">
        <v>0</v>
      </c>
      <c r="J111" s="110">
        <v>0</v>
      </c>
    </row>
    <row r="112" spans="1:10">
      <c r="A112" s="107" t="s">
        <v>635</v>
      </c>
      <c r="B112" s="111" t="s">
        <v>738</v>
      </c>
      <c r="C112" s="111" t="s">
        <v>617</v>
      </c>
      <c r="D112" s="108" t="s">
        <v>740</v>
      </c>
      <c r="E112" s="109">
        <v>386376</v>
      </c>
      <c r="F112" s="109">
        <v>6631826</v>
      </c>
      <c r="G112" s="109">
        <v>386376</v>
      </c>
      <c r="H112" s="109">
        <v>6631826</v>
      </c>
      <c r="I112" s="109">
        <v>0</v>
      </c>
      <c r="J112" s="110">
        <v>0</v>
      </c>
    </row>
    <row r="113" spans="1:10">
      <c r="A113" s="107" t="s">
        <v>643</v>
      </c>
      <c r="B113" s="111" t="s">
        <v>612</v>
      </c>
      <c r="C113" s="111" t="s">
        <v>612</v>
      </c>
      <c r="D113" s="108" t="s">
        <v>741</v>
      </c>
      <c r="E113" s="109">
        <v>1183406</v>
      </c>
      <c r="F113" s="109">
        <v>15239974</v>
      </c>
      <c r="G113" s="109">
        <v>1183406</v>
      </c>
      <c r="H113" s="109">
        <v>13019974</v>
      </c>
      <c r="I113" s="109">
        <v>0</v>
      </c>
      <c r="J113" s="110">
        <v>2220000</v>
      </c>
    </row>
    <row r="114" spans="1:10">
      <c r="A114" s="107" t="s">
        <v>643</v>
      </c>
      <c r="B114" s="111" t="s">
        <v>742</v>
      </c>
      <c r="C114" s="111" t="s">
        <v>612</v>
      </c>
      <c r="D114" s="108" t="s">
        <v>743</v>
      </c>
      <c r="E114" s="109">
        <v>879703</v>
      </c>
      <c r="F114" s="109">
        <v>14363991</v>
      </c>
      <c r="G114" s="109">
        <v>879703</v>
      </c>
      <c r="H114" s="109">
        <v>12143991</v>
      </c>
      <c r="I114" s="109">
        <v>0</v>
      </c>
      <c r="J114" s="110">
        <v>2220000</v>
      </c>
    </row>
    <row r="115" spans="1:10">
      <c r="A115" s="107" t="s">
        <v>643</v>
      </c>
      <c r="B115" s="111" t="s">
        <v>742</v>
      </c>
      <c r="C115" s="111" t="s">
        <v>640</v>
      </c>
      <c r="D115" s="108" t="s">
        <v>744</v>
      </c>
      <c r="E115" s="109">
        <v>879703</v>
      </c>
      <c r="F115" s="109">
        <v>14363991</v>
      </c>
      <c r="G115" s="109">
        <v>879703</v>
      </c>
      <c r="H115" s="109">
        <v>12143991</v>
      </c>
      <c r="I115" s="109">
        <v>0</v>
      </c>
      <c r="J115" s="110">
        <v>2220000</v>
      </c>
    </row>
    <row r="116" spans="1:10">
      <c r="A116" s="107" t="s">
        <v>643</v>
      </c>
      <c r="B116" s="111" t="s">
        <v>745</v>
      </c>
      <c r="C116" s="111" t="s">
        <v>612</v>
      </c>
      <c r="D116" s="108" t="s">
        <v>746</v>
      </c>
      <c r="E116" s="109">
        <v>303703</v>
      </c>
      <c r="F116" s="109">
        <v>875983</v>
      </c>
      <c r="G116" s="109">
        <v>303703</v>
      </c>
      <c r="H116" s="109">
        <v>875983</v>
      </c>
      <c r="I116" s="109">
        <v>0</v>
      </c>
      <c r="J116" s="110">
        <v>0</v>
      </c>
    </row>
    <row r="117" spans="1:10">
      <c r="A117" s="107" t="s">
        <v>643</v>
      </c>
      <c r="B117" s="111" t="s">
        <v>745</v>
      </c>
      <c r="C117" s="111" t="s">
        <v>617</v>
      </c>
      <c r="D117" s="108" t="s">
        <v>747</v>
      </c>
      <c r="E117" s="109">
        <v>303703</v>
      </c>
      <c r="F117" s="109">
        <v>875983</v>
      </c>
      <c r="G117" s="109">
        <v>303703</v>
      </c>
      <c r="H117" s="109">
        <v>875983</v>
      </c>
      <c r="I117" s="109">
        <v>0</v>
      </c>
      <c r="J117" s="110">
        <v>0</v>
      </c>
    </row>
    <row r="118" spans="1:10">
      <c r="A118" s="107" t="s">
        <v>650</v>
      </c>
      <c r="B118" s="111" t="s">
        <v>612</v>
      </c>
      <c r="C118" s="111" t="s">
        <v>612</v>
      </c>
      <c r="D118" s="108" t="s">
        <v>748</v>
      </c>
      <c r="E118" s="109">
        <v>548014</v>
      </c>
      <c r="F118" s="109">
        <v>9414315</v>
      </c>
      <c r="G118" s="109">
        <v>548014</v>
      </c>
      <c r="H118" s="109">
        <v>9414315</v>
      </c>
      <c r="I118" s="109">
        <v>0</v>
      </c>
      <c r="J118" s="110">
        <v>0</v>
      </c>
    </row>
    <row r="119" spans="1:10">
      <c r="A119" s="107" t="s">
        <v>650</v>
      </c>
      <c r="B119" s="111" t="s">
        <v>749</v>
      </c>
      <c r="C119" s="111" t="s">
        <v>612</v>
      </c>
      <c r="D119" s="108" t="s">
        <v>750</v>
      </c>
      <c r="E119" s="109">
        <v>548014</v>
      </c>
      <c r="F119" s="109">
        <v>9414315</v>
      </c>
      <c r="G119" s="109">
        <v>548014</v>
      </c>
      <c r="H119" s="109">
        <v>9414315</v>
      </c>
      <c r="I119" s="109">
        <v>0</v>
      </c>
      <c r="J119" s="110">
        <v>0</v>
      </c>
    </row>
    <row r="120" spans="1:10">
      <c r="A120" s="107" t="s">
        <v>650</v>
      </c>
      <c r="B120" s="111" t="s">
        <v>749</v>
      </c>
      <c r="C120" s="111" t="s">
        <v>615</v>
      </c>
      <c r="D120" s="108" t="s">
        <v>751</v>
      </c>
      <c r="E120" s="109">
        <v>548014</v>
      </c>
      <c r="F120" s="109">
        <v>9414315</v>
      </c>
      <c r="G120" s="109">
        <v>548014</v>
      </c>
      <c r="H120" s="109">
        <v>9414315</v>
      </c>
      <c r="I120" s="109">
        <v>0</v>
      </c>
      <c r="J120" s="110">
        <v>0</v>
      </c>
    </row>
    <row r="121" spans="1:10">
      <c r="A121" s="107" t="s">
        <v>652</v>
      </c>
      <c r="B121" s="111" t="s">
        <v>612</v>
      </c>
      <c r="C121" s="111" t="s">
        <v>612</v>
      </c>
      <c r="D121" s="108" t="s">
        <v>752</v>
      </c>
      <c r="E121" s="109">
        <v>0</v>
      </c>
      <c r="F121" s="109">
        <v>491900</v>
      </c>
      <c r="G121" s="109">
        <v>0</v>
      </c>
      <c r="H121" s="109">
        <v>491900</v>
      </c>
      <c r="I121" s="109">
        <v>0</v>
      </c>
      <c r="J121" s="110">
        <v>0</v>
      </c>
    </row>
    <row r="122" spans="1:10">
      <c r="A122" s="107" t="s">
        <v>652</v>
      </c>
      <c r="B122" s="111" t="s">
        <v>753</v>
      </c>
      <c r="C122" s="111" t="s">
        <v>612</v>
      </c>
      <c r="D122" s="108" t="s">
        <v>754</v>
      </c>
      <c r="E122" s="109">
        <v>0</v>
      </c>
      <c r="F122" s="109">
        <v>491900</v>
      </c>
      <c r="G122" s="109">
        <v>0</v>
      </c>
      <c r="H122" s="109">
        <v>491900</v>
      </c>
      <c r="I122" s="109">
        <v>0</v>
      </c>
      <c r="J122" s="110">
        <v>0</v>
      </c>
    </row>
    <row r="123" spans="1:10">
      <c r="A123" s="107" t="s">
        <v>652</v>
      </c>
      <c r="B123" s="111" t="s">
        <v>753</v>
      </c>
      <c r="C123" s="111" t="s">
        <v>617</v>
      </c>
      <c r="D123" s="108" t="s">
        <v>755</v>
      </c>
      <c r="E123" s="109">
        <v>0</v>
      </c>
      <c r="F123" s="109">
        <v>491900</v>
      </c>
      <c r="G123" s="109">
        <v>0</v>
      </c>
      <c r="H123" s="109">
        <v>491900</v>
      </c>
      <c r="I123" s="109">
        <v>0</v>
      </c>
      <c r="J123" s="110">
        <v>0</v>
      </c>
    </row>
    <row r="124" spans="1:10">
      <c r="A124" s="107" t="s">
        <v>612</v>
      </c>
      <c r="B124" s="111" t="s">
        <v>612</v>
      </c>
      <c r="C124" s="111" t="s">
        <v>612</v>
      </c>
      <c r="D124" s="108" t="s">
        <v>679</v>
      </c>
      <c r="E124" s="109">
        <v>4627041</v>
      </c>
      <c r="F124" s="109">
        <v>126142549</v>
      </c>
      <c r="G124" s="109">
        <v>348040</v>
      </c>
      <c r="H124" s="109">
        <v>2727248</v>
      </c>
      <c r="I124" s="109">
        <v>4279001</v>
      </c>
      <c r="J124" s="110">
        <v>123415301</v>
      </c>
    </row>
    <row r="125" spans="1:10">
      <c r="A125" s="107" t="s">
        <v>615</v>
      </c>
      <c r="B125" s="111" t="s">
        <v>612</v>
      </c>
      <c r="C125" s="111" t="s">
        <v>612</v>
      </c>
      <c r="D125" s="108" t="s">
        <v>687</v>
      </c>
      <c r="E125" s="109">
        <v>3605410</v>
      </c>
      <c r="F125" s="109">
        <v>4896009</v>
      </c>
      <c r="G125" s="109">
        <v>20000</v>
      </c>
      <c r="H125" s="109">
        <v>512887</v>
      </c>
      <c r="I125" s="109">
        <v>3585410</v>
      </c>
      <c r="J125" s="110">
        <v>4383122</v>
      </c>
    </row>
    <row r="126" spans="1:10">
      <c r="A126" s="107" t="s">
        <v>615</v>
      </c>
      <c r="B126" s="111" t="s">
        <v>688</v>
      </c>
      <c r="C126" s="111" t="s">
        <v>612</v>
      </c>
      <c r="D126" s="108" t="s">
        <v>689</v>
      </c>
      <c r="E126" s="109">
        <v>0</v>
      </c>
      <c r="F126" s="109">
        <v>242887</v>
      </c>
      <c r="G126" s="109">
        <v>0</v>
      </c>
      <c r="H126" s="109">
        <v>242887</v>
      </c>
      <c r="I126" s="109">
        <v>0</v>
      </c>
      <c r="J126" s="110">
        <v>0</v>
      </c>
    </row>
    <row r="127" spans="1:10">
      <c r="A127" s="107" t="s">
        <v>615</v>
      </c>
      <c r="B127" s="111" t="s">
        <v>688</v>
      </c>
      <c r="C127" s="111" t="s">
        <v>756</v>
      </c>
      <c r="D127" s="108" t="s">
        <v>757</v>
      </c>
      <c r="E127" s="109">
        <v>0</v>
      </c>
      <c r="F127" s="109">
        <v>242887</v>
      </c>
      <c r="G127" s="109">
        <v>0</v>
      </c>
      <c r="H127" s="109">
        <v>242887</v>
      </c>
      <c r="I127" s="109">
        <v>0</v>
      </c>
      <c r="J127" s="110">
        <v>0</v>
      </c>
    </row>
    <row r="128" spans="1:10">
      <c r="A128" s="107" t="s">
        <v>615</v>
      </c>
      <c r="B128" s="111" t="s">
        <v>695</v>
      </c>
      <c r="C128" s="111" t="s">
        <v>612</v>
      </c>
      <c r="D128" s="108" t="s">
        <v>696</v>
      </c>
      <c r="E128" s="109">
        <v>0</v>
      </c>
      <c r="F128" s="109">
        <v>250000</v>
      </c>
      <c r="G128" s="109">
        <v>0</v>
      </c>
      <c r="H128" s="109">
        <v>250000</v>
      </c>
      <c r="I128" s="109">
        <v>0</v>
      </c>
      <c r="J128" s="110">
        <v>0</v>
      </c>
    </row>
    <row r="129" spans="1:10">
      <c r="A129" s="107" t="s">
        <v>615</v>
      </c>
      <c r="B129" s="111" t="s">
        <v>695</v>
      </c>
      <c r="C129" s="111" t="s">
        <v>756</v>
      </c>
      <c r="D129" s="108" t="s">
        <v>757</v>
      </c>
      <c r="E129" s="109">
        <v>0</v>
      </c>
      <c r="F129" s="109">
        <v>250000</v>
      </c>
      <c r="G129" s="109">
        <v>0</v>
      </c>
      <c r="H129" s="109">
        <v>250000</v>
      </c>
      <c r="I129" s="109">
        <v>0</v>
      </c>
      <c r="J129" s="110">
        <v>0</v>
      </c>
    </row>
    <row r="130" spans="1:10">
      <c r="A130" s="107" t="s">
        <v>615</v>
      </c>
      <c r="B130" s="111" t="s">
        <v>698</v>
      </c>
      <c r="C130" s="111" t="s">
        <v>612</v>
      </c>
      <c r="D130" s="108" t="s">
        <v>699</v>
      </c>
      <c r="E130" s="109">
        <v>3605410</v>
      </c>
      <c r="F130" s="109">
        <v>4403122</v>
      </c>
      <c r="G130" s="109">
        <v>20000</v>
      </c>
      <c r="H130" s="109">
        <v>20000</v>
      </c>
      <c r="I130" s="109">
        <v>3585410</v>
      </c>
      <c r="J130" s="110">
        <v>4383122</v>
      </c>
    </row>
    <row r="131" spans="1:10">
      <c r="A131" s="107" t="s">
        <v>615</v>
      </c>
      <c r="B131" s="111" t="s">
        <v>698</v>
      </c>
      <c r="C131" s="111" t="s">
        <v>756</v>
      </c>
      <c r="D131" s="108" t="s">
        <v>757</v>
      </c>
      <c r="E131" s="109">
        <v>3605410</v>
      </c>
      <c r="F131" s="109">
        <v>4403122</v>
      </c>
      <c r="G131" s="109">
        <v>20000</v>
      </c>
      <c r="H131" s="109">
        <v>20000</v>
      </c>
      <c r="I131" s="109">
        <v>3585410</v>
      </c>
      <c r="J131" s="110">
        <v>4383122</v>
      </c>
    </row>
    <row r="132" spans="1:10">
      <c r="A132" s="107" t="s">
        <v>617</v>
      </c>
      <c r="B132" s="111" t="s">
        <v>612</v>
      </c>
      <c r="C132" s="111" t="s">
        <v>612</v>
      </c>
      <c r="D132" s="108" t="s">
        <v>709</v>
      </c>
      <c r="E132" s="109">
        <v>0</v>
      </c>
      <c r="F132" s="109">
        <v>203671</v>
      </c>
      <c r="G132" s="109">
        <v>0</v>
      </c>
      <c r="H132" s="109">
        <v>203671</v>
      </c>
      <c r="I132" s="109">
        <v>0</v>
      </c>
      <c r="J132" s="110">
        <v>0</v>
      </c>
    </row>
    <row r="133" spans="1:10">
      <c r="A133" s="107" t="s">
        <v>617</v>
      </c>
      <c r="B133" s="111" t="s">
        <v>710</v>
      </c>
      <c r="C133" s="111" t="s">
        <v>612</v>
      </c>
      <c r="D133" s="108" t="s">
        <v>711</v>
      </c>
      <c r="E133" s="109">
        <v>0</v>
      </c>
      <c r="F133" s="109">
        <v>68525</v>
      </c>
      <c r="G133" s="109">
        <v>0</v>
      </c>
      <c r="H133" s="109">
        <v>68525</v>
      </c>
      <c r="I133" s="109">
        <v>0</v>
      </c>
      <c r="J133" s="110">
        <v>0</v>
      </c>
    </row>
    <row r="134" spans="1:10">
      <c r="A134" s="107" t="s">
        <v>617</v>
      </c>
      <c r="B134" s="111" t="s">
        <v>710</v>
      </c>
      <c r="C134" s="111" t="s">
        <v>756</v>
      </c>
      <c r="D134" s="108" t="s">
        <v>757</v>
      </c>
      <c r="E134" s="109">
        <v>0</v>
      </c>
      <c r="F134" s="109">
        <v>68525</v>
      </c>
      <c r="G134" s="109">
        <v>0</v>
      </c>
      <c r="H134" s="109">
        <v>68525</v>
      </c>
      <c r="I134" s="109">
        <v>0</v>
      </c>
      <c r="J134" s="110">
        <v>0</v>
      </c>
    </row>
    <row r="135" spans="1:10">
      <c r="A135" s="107" t="s">
        <v>617</v>
      </c>
      <c r="B135" s="111" t="s">
        <v>714</v>
      </c>
      <c r="C135" s="111" t="s">
        <v>612</v>
      </c>
      <c r="D135" s="108" t="s">
        <v>715</v>
      </c>
      <c r="E135" s="109">
        <v>0</v>
      </c>
      <c r="F135" s="109">
        <v>135146</v>
      </c>
      <c r="G135" s="109">
        <v>0</v>
      </c>
      <c r="H135" s="109">
        <v>135146</v>
      </c>
      <c r="I135" s="109">
        <v>0</v>
      </c>
      <c r="J135" s="110">
        <v>0</v>
      </c>
    </row>
    <row r="136" spans="1:10">
      <c r="A136" s="107" t="s">
        <v>617</v>
      </c>
      <c r="B136" s="111" t="s">
        <v>714</v>
      </c>
      <c r="C136" s="111" t="s">
        <v>756</v>
      </c>
      <c r="D136" s="108" t="s">
        <v>757</v>
      </c>
      <c r="E136" s="109">
        <v>0</v>
      </c>
      <c r="F136" s="109">
        <v>135146</v>
      </c>
      <c r="G136" s="109">
        <v>0</v>
      </c>
      <c r="H136" s="109">
        <v>135146</v>
      </c>
      <c r="I136" s="109">
        <v>0</v>
      </c>
      <c r="J136" s="110">
        <v>0</v>
      </c>
    </row>
    <row r="137" spans="1:10">
      <c r="A137" s="107" t="s">
        <v>640</v>
      </c>
      <c r="B137" s="111" t="s">
        <v>612</v>
      </c>
      <c r="C137" s="111" t="s">
        <v>612</v>
      </c>
      <c r="D137" s="108" t="s">
        <v>717</v>
      </c>
      <c r="E137" s="109">
        <v>307631</v>
      </c>
      <c r="F137" s="109">
        <v>120328869</v>
      </c>
      <c r="G137" s="109">
        <v>328040</v>
      </c>
      <c r="H137" s="109">
        <v>2010690</v>
      </c>
      <c r="I137" s="109">
        <v>-20409</v>
      </c>
      <c r="J137" s="110">
        <v>118318179</v>
      </c>
    </row>
    <row r="138" spans="1:10">
      <c r="A138" s="107" t="s">
        <v>640</v>
      </c>
      <c r="B138" s="111" t="s">
        <v>725</v>
      </c>
      <c r="C138" s="111" t="s">
        <v>612</v>
      </c>
      <c r="D138" s="108" t="s">
        <v>726</v>
      </c>
      <c r="E138" s="109">
        <v>307631</v>
      </c>
      <c r="F138" s="109">
        <v>120328869</v>
      </c>
      <c r="G138" s="109">
        <v>328040</v>
      </c>
      <c r="H138" s="109">
        <v>2010690</v>
      </c>
      <c r="I138" s="109">
        <v>-20409</v>
      </c>
      <c r="J138" s="110">
        <v>118318179</v>
      </c>
    </row>
    <row r="139" spans="1:10">
      <c r="A139" s="107" t="s">
        <v>640</v>
      </c>
      <c r="B139" s="111" t="s">
        <v>725</v>
      </c>
      <c r="C139" s="111" t="s">
        <v>654</v>
      </c>
      <c r="D139" s="108" t="s">
        <v>758</v>
      </c>
      <c r="E139" s="109">
        <v>307631</v>
      </c>
      <c r="F139" s="109">
        <v>117984811</v>
      </c>
      <c r="G139" s="109">
        <v>328040</v>
      </c>
      <c r="H139" s="109">
        <v>2010690</v>
      </c>
      <c r="I139" s="109">
        <v>-20409</v>
      </c>
      <c r="J139" s="110">
        <v>115974121</v>
      </c>
    </row>
    <row r="140" spans="1:10">
      <c r="A140" s="107" t="s">
        <v>640</v>
      </c>
      <c r="B140" s="111" t="s">
        <v>725</v>
      </c>
      <c r="C140" s="111" t="s">
        <v>756</v>
      </c>
      <c r="D140" s="108" t="s">
        <v>757</v>
      </c>
      <c r="E140" s="109">
        <v>0</v>
      </c>
      <c r="F140" s="109">
        <v>2344058</v>
      </c>
      <c r="G140" s="109">
        <v>0</v>
      </c>
      <c r="H140" s="109">
        <v>0</v>
      </c>
      <c r="I140" s="109">
        <v>0</v>
      </c>
      <c r="J140" s="110">
        <v>2344058</v>
      </c>
    </row>
    <row r="141" spans="1:10">
      <c r="A141" s="107" t="s">
        <v>652</v>
      </c>
      <c r="B141" s="111" t="s">
        <v>612</v>
      </c>
      <c r="C141" s="111" t="s">
        <v>612</v>
      </c>
      <c r="D141" s="108" t="s">
        <v>752</v>
      </c>
      <c r="E141" s="109">
        <v>714000</v>
      </c>
      <c r="F141" s="109">
        <v>714000</v>
      </c>
      <c r="G141" s="109">
        <v>0</v>
      </c>
      <c r="H141" s="109">
        <v>0</v>
      </c>
      <c r="I141" s="109">
        <v>714000</v>
      </c>
      <c r="J141" s="110">
        <v>714000</v>
      </c>
    </row>
    <row r="142" spans="1:10">
      <c r="A142" s="107" t="s">
        <v>652</v>
      </c>
      <c r="B142" s="111" t="s">
        <v>753</v>
      </c>
      <c r="C142" s="111" t="s">
        <v>612</v>
      </c>
      <c r="D142" s="108" t="s">
        <v>754</v>
      </c>
      <c r="E142" s="109">
        <v>714000</v>
      </c>
      <c r="F142" s="109">
        <v>714000</v>
      </c>
      <c r="G142" s="109">
        <v>0</v>
      </c>
      <c r="H142" s="109">
        <v>0</v>
      </c>
      <c r="I142" s="109">
        <v>714000</v>
      </c>
      <c r="J142" s="110">
        <v>714000</v>
      </c>
    </row>
    <row r="143" spans="1:10">
      <c r="A143" s="107" t="s">
        <v>652</v>
      </c>
      <c r="B143" s="111" t="s">
        <v>753</v>
      </c>
      <c r="C143" s="111" t="s">
        <v>640</v>
      </c>
      <c r="D143" s="108" t="s">
        <v>759</v>
      </c>
      <c r="E143" s="109">
        <v>714000</v>
      </c>
      <c r="F143" s="109">
        <v>714000</v>
      </c>
      <c r="G143" s="109">
        <v>0</v>
      </c>
      <c r="H143" s="109">
        <v>0</v>
      </c>
      <c r="I143" s="109">
        <v>714000</v>
      </c>
      <c r="J143" s="110">
        <v>714000</v>
      </c>
    </row>
    <row r="144" spans="1:10">
      <c r="A144" s="107" t="s">
        <v>612</v>
      </c>
      <c r="B144" s="111" t="s">
        <v>612</v>
      </c>
      <c r="C144" s="111" t="s">
        <v>612</v>
      </c>
      <c r="D144" s="108" t="s">
        <v>760</v>
      </c>
      <c r="E144" s="109">
        <v>15261702</v>
      </c>
      <c r="F144" s="109">
        <v>30917368</v>
      </c>
      <c r="G144" s="109">
        <v>15261702</v>
      </c>
      <c r="H144" s="109">
        <v>30917368</v>
      </c>
      <c r="I144" s="109">
        <v>0</v>
      </c>
      <c r="J144" s="110">
        <v>0</v>
      </c>
    </row>
    <row r="145" spans="1:10">
      <c r="A145" s="107" t="s">
        <v>612</v>
      </c>
      <c r="B145" s="111" t="s">
        <v>612</v>
      </c>
      <c r="C145" s="111" t="s">
        <v>612</v>
      </c>
      <c r="D145" s="108" t="s">
        <v>761</v>
      </c>
      <c r="E145" s="109">
        <v>15261702</v>
      </c>
      <c r="F145" s="109">
        <v>30859315</v>
      </c>
      <c r="G145" s="109">
        <v>15261702</v>
      </c>
      <c r="H145" s="109">
        <v>30859315</v>
      </c>
      <c r="I145" s="109">
        <v>0</v>
      </c>
      <c r="J145" s="110">
        <v>0</v>
      </c>
    </row>
    <row r="146" spans="1:10">
      <c r="A146" s="107" t="s">
        <v>612</v>
      </c>
      <c r="B146" s="111" t="s">
        <v>612</v>
      </c>
      <c r="C146" s="111" t="s">
        <v>612</v>
      </c>
      <c r="D146" s="108" t="s">
        <v>762</v>
      </c>
      <c r="E146" s="109">
        <v>0</v>
      </c>
      <c r="F146" s="109">
        <v>58053</v>
      </c>
      <c r="G146" s="109">
        <v>0</v>
      </c>
      <c r="H146" s="109">
        <v>58053</v>
      </c>
      <c r="I146" s="109">
        <v>0</v>
      </c>
      <c r="J146" s="110">
        <v>0</v>
      </c>
    </row>
    <row r="147" spans="1:10">
      <c r="A147" s="107" t="s">
        <v>612</v>
      </c>
      <c r="B147" s="111" t="s">
        <v>612</v>
      </c>
      <c r="C147" s="111" t="s">
        <v>612</v>
      </c>
      <c r="D147" s="108" t="s">
        <v>763</v>
      </c>
      <c r="E147" s="109">
        <v>28313239</v>
      </c>
      <c r="F147" s="109">
        <v>262312972</v>
      </c>
      <c r="G147" s="109" t="s">
        <v>612</v>
      </c>
      <c r="H147" s="109" t="s">
        <v>612</v>
      </c>
      <c r="I147" s="109" t="s">
        <v>612</v>
      </c>
      <c r="J147" s="110" t="s">
        <v>612</v>
      </c>
    </row>
    <row r="148" spans="1:10">
      <c r="A148" s="107" t="s">
        <v>612</v>
      </c>
      <c r="B148" s="111" t="s">
        <v>612</v>
      </c>
      <c r="C148" s="111" t="s">
        <v>612</v>
      </c>
      <c r="D148" s="108" t="s">
        <v>612</v>
      </c>
      <c r="E148" s="109" t="s">
        <v>612</v>
      </c>
      <c r="F148" s="109" t="s">
        <v>612</v>
      </c>
      <c r="G148" s="109" t="s">
        <v>612</v>
      </c>
      <c r="H148" s="109" t="s">
        <v>612</v>
      </c>
      <c r="I148" s="109" t="s">
        <v>612</v>
      </c>
      <c r="J148" s="110" t="s">
        <v>612</v>
      </c>
    </row>
    <row r="149" spans="1:10">
      <c r="A149" s="107" t="s">
        <v>612</v>
      </c>
      <c r="B149" s="111" t="s">
        <v>612</v>
      </c>
      <c r="C149" s="111" t="s">
        <v>612</v>
      </c>
      <c r="D149" s="108" t="s">
        <v>764</v>
      </c>
      <c r="E149" s="109">
        <v>172249902</v>
      </c>
      <c r="F149" s="109" t="s">
        <v>612</v>
      </c>
      <c r="G149" s="109" t="s">
        <v>612</v>
      </c>
      <c r="H149" s="109" t="s">
        <v>612</v>
      </c>
      <c r="I149" s="109" t="s">
        <v>612</v>
      </c>
      <c r="J149" s="110" t="s">
        <v>612</v>
      </c>
    </row>
    <row r="150" spans="1:10">
      <c r="A150" s="107" t="s">
        <v>612</v>
      </c>
      <c r="B150" s="111" t="s">
        <v>612</v>
      </c>
      <c r="C150" s="111" t="s">
        <v>612</v>
      </c>
      <c r="D150" s="108" t="s">
        <v>765</v>
      </c>
      <c r="E150" s="109">
        <v>165272771</v>
      </c>
      <c r="F150" s="109" t="s">
        <v>612</v>
      </c>
      <c r="G150" s="109" t="s">
        <v>612</v>
      </c>
      <c r="H150" s="109" t="s">
        <v>612</v>
      </c>
      <c r="I150" s="109" t="s">
        <v>612</v>
      </c>
      <c r="J150" s="110" t="s">
        <v>612</v>
      </c>
    </row>
    <row r="151" spans="1:10">
      <c r="A151" s="107" t="s">
        <v>612</v>
      </c>
      <c r="B151" s="111" t="s">
        <v>612</v>
      </c>
      <c r="C151" s="111" t="s">
        <v>612</v>
      </c>
      <c r="D151" s="108" t="s">
        <v>766</v>
      </c>
      <c r="E151" s="109">
        <v>4526913</v>
      </c>
      <c r="F151" s="109" t="s">
        <v>612</v>
      </c>
      <c r="G151" s="109" t="s">
        <v>612</v>
      </c>
      <c r="H151" s="109" t="s">
        <v>612</v>
      </c>
      <c r="I151" s="109" t="s">
        <v>612</v>
      </c>
      <c r="J151" s="110" t="s">
        <v>612</v>
      </c>
    </row>
    <row r="152" spans="1:10">
      <c r="A152" s="107" t="s">
        <v>612</v>
      </c>
      <c r="B152" s="111" t="s">
        <v>612</v>
      </c>
      <c r="C152" s="111" t="s">
        <v>612</v>
      </c>
      <c r="D152" s="108" t="s">
        <v>767</v>
      </c>
      <c r="E152" s="109">
        <v>169799684</v>
      </c>
      <c r="F152" s="109" t="s">
        <v>612</v>
      </c>
      <c r="G152" s="109" t="s">
        <v>612</v>
      </c>
      <c r="H152" s="109" t="s">
        <v>612</v>
      </c>
      <c r="I152" s="109" t="s">
        <v>612</v>
      </c>
      <c r="J152" s="110" t="s">
        <v>612</v>
      </c>
    </row>
    <row r="153" spans="1:10" ht="87" customHeight="1">
      <c r="A153" s="1370" t="s">
        <v>768</v>
      </c>
      <c r="B153" s="1370" t="s">
        <v>612</v>
      </c>
      <c r="C153" s="1370" t="s">
        <v>612</v>
      </c>
      <c r="D153" s="1370" t="s">
        <v>612</v>
      </c>
      <c r="E153" s="1370" t="s">
        <v>612</v>
      </c>
      <c r="F153" s="1370" t="s">
        <v>612</v>
      </c>
      <c r="G153" s="1370" t="s">
        <v>612</v>
      </c>
      <c r="H153" s="1370" t="s">
        <v>612</v>
      </c>
      <c r="I153" s="1370" t="s">
        <v>612</v>
      </c>
      <c r="J153" s="1371" t="s">
        <v>612</v>
      </c>
    </row>
    <row r="154" spans="1:10">
      <c r="A154"/>
      <c r="B154"/>
      <c r="C154"/>
      <c r="D154"/>
      <c r="E154"/>
      <c r="F154"/>
      <c r="G154"/>
      <c r="H154"/>
      <c r="I154"/>
      <c r="J154"/>
    </row>
    <row r="155" spans="1:10">
      <c r="A155"/>
      <c r="B155"/>
      <c r="C155"/>
      <c r="D155"/>
      <c r="E155"/>
      <c r="F155"/>
      <c r="G155"/>
      <c r="H155"/>
      <c r="I155"/>
      <c r="J155"/>
    </row>
    <row r="156" spans="1:10">
      <c r="A156"/>
      <c r="B156"/>
      <c r="C156"/>
      <c r="D156"/>
      <c r="E156"/>
      <c r="F156"/>
      <c r="G156"/>
      <c r="H156"/>
      <c r="I156"/>
      <c r="J156"/>
    </row>
    <row r="157" spans="1:10">
      <c r="A157"/>
      <c r="B157"/>
      <c r="C157"/>
      <c r="D157"/>
      <c r="E157"/>
      <c r="F157"/>
      <c r="G157"/>
      <c r="H157"/>
      <c r="I157"/>
      <c r="J157"/>
    </row>
    <row r="158" spans="1:10">
      <c r="A158"/>
      <c r="B158"/>
      <c r="C158"/>
      <c r="D158"/>
      <c r="E158"/>
      <c r="F158"/>
      <c r="G158"/>
      <c r="H158"/>
      <c r="I158"/>
      <c r="J158"/>
    </row>
    <row r="159" spans="1:10">
      <c r="A159"/>
      <c r="B159"/>
      <c r="C159"/>
      <c r="D159"/>
      <c r="E159"/>
      <c r="F159"/>
      <c r="G159"/>
      <c r="H159"/>
      <c r="I159"/>
      <c r="J159"/>
    </row>
    <row r="160" spans="1:10">
      <c r="A160"/>
      <c r="B160"/>
      <c r="C160"/>
      <c r="D160"/>
      <c r="E160"/>
      <c r="F160"/>
      <c r="G160"/>
      <c r="H160"/>
      <c r="I160"/>
      <c r="J160"/>
    </row>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sheetData>
  <mergeCells count="10">
    <mergeCell ref="A153:J153"/>
    <mergeCell ref="K1:L1"/>
    <mergeCell ref="A1:D1"/>
    <mergeCell ref="E1:F1"/>
    <mergeCell ref="G1:H1"/>
    <mergeCell ref="I1:J1"/>
    <mergeCell ref="A65:D65"/>
    <mergeCell ref="E65:F65"/>
    <mergeCell ref="G65:H65"/>
    <mergeCell ref="I65:J65"/>
  </mergeCells>
  <phoneticPr fontId="18" type="noConversion"/>
  <hyperlinks>
    <hyperlink ref="K1" location="預告統計資料發布時間表!A1" display="回發布時間表" xr:uid="{00000000-0004-0000-18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2861"/>
  <sheetViews>
    <sheetView workbookViewId="0">
      <selection sqref="A1:D1"/>
    </sheetView>
  </sheetViews>
  <sheetFormatPr defaultRowHeight="16.2"/>
  <cols>
    <col min="1" max="1" width="4.77734375" style="107" customWidth="1"/>
    <col min="2" max="3" width="6.21875" style="111" customWidth="1"/>
    <col min="4" max="4" width="31.88671875" style="112" customWidth="1"/>
    <col min="5" max="5" width="15.6640625" style="113" customWidth="1"/>
    <col min="6" max="6" width="14.33203125" style="113" customWidth="1"/>
    <col min="7" max="7" width="13.77734375" style="113" customWidth="1"/>
    <col min="8" max="8" width="13" style="113" customWidth="1"/>
    <col min="9" max="9" width="14.109375" style="113" customWidth="1"/>
    <col min="10" max="10" width="15.88671875" style="114" customWidth="1"/>
    <col min="257" max="257" width="4.77734375" customWidth="1"/>
    <col min="258" max="259" width="6.21875" customWidth="1"/>
    <col min="260" max="260" width="31.88671875" customWidth="1"/>
    <col min="261" max="261" width="15.6640625" customWidth="1"/>
    <col min="262" max="262" width="14.33203125" customWidth="1"/>
    <col min="263" max="263" width="13.77734375" customWidth="1"/>
    <col min="264" max="264" width="13" customWidth="1"/>
    <col min="265" max="265" width="14.109375" customWidth="1"/>
    <col min="266" max="266" width="15.88671875" customWidth="1"/>
    <col min="513" max="513" width="4.77734375" customWidth="1"/>
    <col min="514" max="515" width="6.21875" customWidth="1"/>
    <col min="516" max="516" width="31.88671875" customWidth="1"/>
    <col min="517" max="517" width="15.6640625" customWidth="1"/>
    <col min="518" max="518" width="14.33203125" customWidth="1"/>
    <col min="519" max="519" width="13.77734375" customWidth="1"/>
    <col min="520" max="520" width="13" customWidth="1"/>
    <col min="521" max="521" width="14.109375" customWidth="1"/>
    <col min="522" max="522" width="15.88671875" customWidth="1"/>
    <col min="769" max="769" width="4.77734375" customWidth="1"/>
    <col min="770" max="771" width="6.21875" customWidth="1"/>
    <col min="772" max="772" width="31.88671875" customWidth="1"/>
    <col min="773" max="773" width="15.6640625" customWidth="1"/>
    <col min="774" max="774" width="14.33203125" customWidth="1"/>
    <col min="775" max="775" width="13.77734375" customWidth="1"/>
    <col min="776" max="776" width="13" customWidth="1"/>
    <col min="777" max="777" width="14.109375" customWidth="1"/>
    <col min="778" max="778" width="15.88671875" customWidth="1"/>
    <col min="1025" max="1025" width="4.77734375" customWidth="1"/>
    <col min="1026" max="1027" width="6.21875" customWidth="1"/>
    <col min="1028" max="1028" width="31.88671875" customWidth="1"/>
    <col min="1029" max="1029" width="15.6640625" customWidth="1"/>
    <col min="1030" max="1030" width="14.33203125" customWidth="1"/>
    <col min="1031" max="1031" width="13.77734375" customWidth="1"/>
    <col min="1032" max="1032" width="13" customWidth="1"/>
    <col min="1033" max="1033" width="14.109375" customWidth="1"/>
    <col min="1034" max="1034" width="15.88671875" customWidth="1"/>
    <col min="1281" max="1281" width="4.77734375" customWidth="1"/>
    <col min="1282" max="1283" width="6.21875" customWidth="1"/>
    <col min="1284" max="1284" width="31.88671875" customWidth="1"/>
    <col min="1285" max="1285" width="15.6640625" customWidth="1"/>
    <col min="1286" max="1286" width="14.33203125" customWidth="1"/>
    <col min="1287" max="1287" width="13.77734375" customWidth="1"/>
    <col min="1288" max="1288" width="13" customWidth="1"/>
    <col min="1289" max="1289" width="14.109375" customWidth="1"/>
    <col min="1290" max="1290" width="15.88671875" customWidth="1"/>
    <col min="1537" max="1537" width="4.77734375" customWidth="1"/>
    <col min="1538" max="1539" width="6.21875" customWidth="1"/>
    <col min="1540" max="1540" width="31.88671875" customWidth="1"/>
    <col min="1541" max="1541" width="15.6640625" customWidth="1"/>
    <col min="1542" max="1542" width="14.33203125" customWidth="1"/>
    <col min="1543" max="1543" width="13.77734375" customWidth="1"/>
    <col min="1544" max="1544" width="13" customWidth="1"/>
    <col min="1545" max="1545" width="14.109375" customWidth="1"/>
    <col min="1546" max="1546" width="15.88671875" customWidth="1"/>
    <col min="1793" max="1793" width="4.77734375" customWidth="1"/>
    <col min="1794" max="1795" width="6.21875" customWidth="1"/>
    <col min="1796" max="1796" width="31.88671875" customWidth="1"/>
    <col min="1797" max="1797" width="15.6640625" customWidth="1"/>
    <col min="1798" max="1798" width="14.33203125" customWidth="1"/>
    <col min="1799" max="1799" width="13.77734375" customWidth="1"/>
    <col min="1800" max="1800" width="13" customWidth="1"/>
    <col min="1801" max="1801" width="14.109375" customWidth="1"/>
    <col min="1802" max="1802" width="15.88671875" customWidth="1"/>
    <col min="2049" max="2049" width="4.77734375" customWidth="1"/>
    <col min="2050" max="2051" width="6.21875" customWidth="1"/>
    <col min="2052" max="2052" width="31.88671875" customWidth="1"/>
    <col min="2053" max="2053" width="15.6640625" customWidth="1"/>
    <col min="2054" max="2054" width="14.33203125" customWidth="1"/>
    <col min="2055" max="2055" width="13.77734375" customWidth="1"/>
    <col min="2056" max="2056" width="13" customWidth="1"/>
    <col min="2057" max="2057" width="14.109375" customWidth="1"/>
    <col min="2058" max="2058" width="15.88671875" customWidth="1"/>
    <col min="2305" max="2305" width="4.77734375" customWidth="1"/>
    <col min="2306" max="2307" width="6.21875" customWidth="1"/>
    <col min="2308" max="2308" width="31.88671875" customWidth="1"/>
    <col min="2309" max="2309" width="15.6640625" customWidth="1"/>
    <col min="2310" max="2310" width="14.33203125" customWidth="1"/>
    <col min="2311" max="2311" width="13.77734375" customWidth="1"/>
    <col min="2312" max="2312" width="13" customWidth="1"/>
    <col min="2313" max="2313" width="14.109375" customWidth="1"/>
    <col min="2314" max="2314" width="15.88671875" customWidth="1"/>
    <col min="2561" max="2561" width="4.77734375" customWidth="1"/>
    <col min="2562" max="2563" width="6.21875" customWidth="1"/>
    <col min="2564" max="2564" width="31.88671875" customWidth="1"/>
    <col min="2565" max="2565" width="15.6640625" customWidth="1"/>
    <col min="2566" max="2566" width="14.33203125" customWidth="1"/>
    <col min="2567" max="2567" width="13.77734375" customWidth="1"/>
    <col min="2568" max="2568" width="13" customWidth="1"/>
    <col min="2569" max="2569" width="14.109375" customWidth="1"/>
    <col min="2570" max="2570" width="15.88671875" customWidth="1"/>
    <col min="2817" max="2817" width="4.77734375" customWidth="1"/>
    <col min="2818" max="2819" width="6.21875" customWidth="1"/>
    <col min="2820" max="2820" width="31.88671875" customWidth="1"/>
    <col min="2821" max="2821" width="15.6640625" customWidth="1"/>
    <col min="2822" max="2822" width="14.33203125" customWidth="1"/>
    <col min="2823" max="2823" width="13.77734375" customWidth="1"/>
    <col min="2824" max="2824" width="13" customWidth="1"/>
    <col min="2825" max="2825" width="14.109375" customWidth="1"/>
    <col min="2826" max="2826" width="15.88671875" customWidth="1"/>
    <col min="3073" max="3073" width="4.77734375" customWidth="1"/>
    <col min="3074" max="3075" width="6.21875" customWidth="1"/>
    <col min="3076" max="3076" width="31.88671875" customWidth="1"/>
    <col min="3077" max="3077" width="15.6640625" customWidth="1"/>
    <col min="3078" max="3078" width="14.33203125" customWidth="1"/>
    <col min="3079" max="3079" width="13.77734375" customWidth="1"/>
    <col min="3080" max="3080" width="13" customWidth="1"/>
    <col min="3081" max="3081" width="14.109375" customWidth="1"/>
    <col min="3082" max="3082" width="15.88671875" customWidth="1"/>
    <col min="3329" max="3329" width="4.77734375" customWidth="1"/>
    <col min="3330" max="3331" width="6.21875" customWidth="1"/>
    <col min="3332" max="3332" width="31.88671875" customWidth="1"/>
    <col min="3333" max="3333" width="15.6640625" customWidth="1"/>
    <col min="3334" max="3334" width="14.33203125" customWidth="1"/>
    <col min="3335" max="3335" width="13.77734375" customWidth="1"/>
    <col min="3336" max="3336" width="13" customWidth="1"/>
    <col min="3337" max="3337" width="14.109375" customWidth="1"/>
    <col min="3338" max="3338" width="15.88671875" customWidth="1"/>
    <col min="3585" max="3585" width="4.77734375" customWidth="1"/>
    <col min="3586" max="3587" width="6.21875" customWidth="1"/>
    <col min="3588" max="3588" width="31.88671875" customWidth="1"/>
    <col min="3589" max="3589" width="15.6640625" customWidth="1"/>
    <col min="3590" max="3590" width="14.33203125" customWidth="1"/>
    <col min="3591" max="3591" width="13.77734375" customWidth="1"/>
    <col min="3592" max="3592" width="13" customWidth="1"/>
    <col min="3593" max="3593" width="14.109375" customWidth="1"/>
    <col min="3594" max="3594" width="15.88671875" customWidth="1"/>
    <col min="3841" max="3841" width="4.77734375" customWidth="1"/>
    <col min="3842" max="3843" width="6.21875" customWidth="1"/>
    <col min="3844" max="3844" width="31.88671875" customWidth="1"/>
    <col min="3845" max="3845" width="15.6640625" customWidth="1"/>
    <col min="3846" max="3846" width="14.33203125" customWidth="1"/>
    <col min="3847" max="3847" width="13.77734375" customWidth="1"/>
    <col min="3848" max="3848" width="13" customWidth="1"/>
    <col min="3849" max="3849" width="14.109375" customWidth="1"/>
    <col min="3850" max="3850" width="15.88671875" customWidth="1"/>
    <col min="4097" max="4097" width="4.77734375" customWidth="1"/>
    <col min="4098" max="4099" width="6.21875" customWidth="1"/>
    <col min="4100" max="4100" width="31.88671875" customWidth="1"/>
    <col min="4101" max="4101" width="15.6640625" customWidth="1"/>
    <col min="4102" max="4102" width="14.33203125" customWidth="1"/>
    <col min="4103" max="4103" width="13.77734375" customWidth="1"/>
    <col min="4104" max="4104" width="13" customWidth="1"/>
    <col min="4105" max="4105" width="14.109375" customWidth="1"/>
    <col min="4106" max="4106" width="15.88671875" customWidth="1"/>
    <col min="4353" max="4353" width="4.77734375" customWidth="1"/>
    <col min="4354" max="4355" width="6.21875" customWidth="1"/>
    <col min="4356" max="4356" width="31.88671875" customWidth="1"/>
    <col min="4357" max="4357" width="15.6640625" customWidth="1"/>
    <col min="4358" max="4358" width="14.33203125" customWidth="1"/>
    <col min="4359" max="4359" width="13.77734375" customWidth="1"/>
    <col min="4360" max="4360" width="13" customWidth="1"/>
    <col min="4361" max="4361" width="14.109375" customWidth="1"/>
    <col min="4362" max="4362" width="15.88671875" customWidth="1"/>
    <col min="4609" max="4609" width="4.77734375" customWidth="1"/>
    <col min="4610" max="4611" width="6.21875" customWidth="1"/>
    <col min="4612" max="4612" width="31.88671875" customWidth="1"/>
    <col min="4613" max="4613" width="15.6640625" customWidth="1"/>
    <col min="4614" max="4614" width="14.33203125" customWidth="1"/>
    <col min="4615" max="4615" width="13.77734375" customWidth="1"/>
    <col min="4616" max="4616" width="13" customWidth="1"/>
    <col min="4617" max="4617" width="14.109375" customWidth="1"/>
    <col min="4618" max="4618" width="15.88671875" customWidth="1"/>
    <col min="4865" max="4865" width="4.77734375" customWidth="1"/>
    <col min="4866" max="4867" width="6.21875" customWidth="1"/>
    <col min="4868" max="4868" width="31.88671875" customWidth="1"/>
    <col min="4869" max="4869" width="15.6640625" customWidth="1"/>
    <col min="4870" max="4870" width="14.33203125" customWidth="1"/>
    <col min="4871" max="4871" width="13.77734375" customWidth="1"/>
    <col min="4872" max="4872" width="13" customWidth="1"/>
    <col min="4873" max="4873" width="14.109375" customWidth="1"/>
    <col min="4874" max="4874" width="15.88671875" customWidth="1"/>
    <col min="5121" max="5121" width="4.77734375" customWidth="1"/>
    <col min="5122" max="5123" width="6.21875" customWidth="1"/>
    <col min="5124" max="5124" width="31.88671875" customWidth="1"/>
    <col min="5125" max="5125" width="15.6640625" customWidth="1"/>
    <col min="5126" max="5126" width="14.33203125" customWidth="1"/>
    <col min="5127" max="5127" width="13.77734375" customWidth="1"/>
    <col min="5128" max="5128" width="13" customWidth="1"/>
    <col min="5129" max="5129" width="14.109375" customWidth="1"/>
    <col min="5130" max="5130" width="15.88671875" customWidth="1"/>
    <col min="5377" max="5377" width="4.77734375" customWidth="1"/>
    <col min="5378" max="5379" width="6.21875" customWidth="1"/>
    <col min="5380" max="5380" width="31.88671875" customWidth="1"/>
    <col min="5381" max="5381" width="15.6640625" customWidth="1"/>
    <col min="5382" max="5382" width="14.33203125" customWidth="1"/>
    <col min="5383" max="5383" width="13.77734375" customWidth="1"/>
    <col min="5384" max="5384" width="13" customWidth="1"/>
    <col min="5385" max="5385" width="14.109375" customWidth="1"/>
    <col min="5386" max="5386" width="15.88671875" customWidth="1"/>
    <col min="5633" max="5633" width="4.77734375" customWidth="1"/>
    <col min="5634" max="5635" width="6.21875" customWidth="1"/>
    <col min="5636" max="5636" width="31.88671875" customWidth="1"/>
    <col min="5637" max="5637" width="15.6640625" customWidth="1"/>
    <col min="5638" max="5638" width="14.33203125" customWidth="1"/>
    <col min="5639" max="5639" width="13.77734375" customWidth="1"/>
    <col min="5640" max="5640" width="13" customWidth="1"/>
    <col min="5641" max="5641" width="14.109375" customWidth="1"/>
    <col min="5642" max="5642" width="15.88671875" customWidth="1"/>
    <col min="5889" max="5889" width="4.77734375" customWidth="1"/>
    <col min="5890" max="5891" width="6.21875" customWidth="1"/>
    <col min="5892" max="5892" width="31.88671875" customWidth="1"/>
    <col min="5893" max="5893" width="15.6640625" customWidth="1"/>
    <col min="5894" max="5894" width="14.33203125" customWidth="1"/>
    <col min="5895" max="5895" width="13.77734375" customWidth="1"/>
    <col min="5896" max="5896" width="13" customWidth="1"/>
    <col min="5897" max="5897" width="14.109375" customWidth="1"/>
    <col min="5898" max="5898" width="15.88671875" customWidth="1"/>
    <col min="6145" max="6145" width="4.77734375" customWidth="1"/>
    <col min="6146" max="6147" width="6.21875" customWidth="1"/>
    <col min="6148" max="6148" width="31.88671875" customWidth="1"/>
    <col min="6149" max="6149" width="15.6640625" customWidth="1"/>
    <col min="6150" max="6150" width="14.33203125" customWidth="1"/>
    <col min="6151" max="6151" width="13.77734375" customWidth="1"/>
    <col min="6152" max="6152" width="13" customWidth="1"/>
    <col min="6153" max="6153" width="14.109375" customWidth="1"/>
    <col min="6154" max="6154" width="15.88671875" customWidth="1"/>
    <col min="6401" max="6401" width="4.77734375" customWidth="1"/>
    <col min="6402" max="6403" width="6.21875" customWidth="1"/>
    <col min="6404" max="6404" width="31.88671875" customWidth="1"/>
    <col min="6405" max="6405" width="15.6640625" customWidth="1"/>
    <col min="6406" max="6406" width="14.33203125" customWidth="1"/>
    <col min="6407" max="6407" width="13.77734375" customWidth="1"/>
    <col min="6408" max="6408" width="13" customWidth="1"/>
    <col min="6409" max="6409" width="14.109375" customWidth="1"/>
    <col min="6410" max="6410" width="15.88671875" customWidth="1"/>
    <col min="6657" max="6657" width="4.77734375" customWidth="1"/>
    <col min="6658" max="6659" width="6.21875" customWidth="1"/>
    <col min="6660" max="6660" width="31.88671875" customWidth="1"/>
    <col min="6661" max="6661" width="15.6640625" customWidth="1"/>
    <col min="6662" max="6662" width="14.33203125" customWidth="1"/>
    <col min="6663" max="6663" width="13.77734375" customWidth="1"/>
    <col min="6664" max="6664" width="13" customWidth="1"/>
    <col min="6665" max="6665" width="14.109375" customWidth="1"/>
    <col min="6666" max="6666" width="15.88671875" customWidth="1"/>
    <col min="6913" max="6913" width="4.77734375" customWidth="1"/>
    <col min="6914" max="6915" width="6.21875" customWidth="1"/>
    <col min="6916" max="6916" width="31.88671875" customWidth="1"/>
    <col min="6917" max="6917" width="15.6640625" customWidth="1"/>
    <col min="6918" max="6918" width="14.33203125" customWidth="1"/>
    <col min="6919" max="6919" width="13.77734375" customWidth="1"/>
    <col min="6920" max="6920" width="13" customWidth="1"/>
    <col min="6921" max="6921" width="14.109375" customWidth="1"/>
    <col min="6922" max="6922" width="15.88671875" customWidth="1"/>
    <col min="7169" max="7169" width="4.77734375" customWidth="1"/>
    <col min="7170" max="7171" width="6.21875" customWidth="1"/>
    <col min="7172" max="7172" width="31.88671875" customWidth="1"/>
    <col min="7173" max="7173" width="15.6640625" customWidth="1"/>
    <col min="7174" max="7174" width="14.33203125" customWidth="1"/>
    <col min="7175" max="7175" width="13.77734375" customWidth="1"/>
    <col min="7176" max="7176" width="13" customWidth="1"/>
    <col min="7177" max="7177" width="14.109375" customWidth="1"/>
    <col min="7178" max="7178" width="15.88671875" customWidth="1"/>
    <col min="7425" max="7425" width="4.77734375" customWidth="1"/>
    <col min="7426" max="7427" width="6.21875" customWidth="1"/>
    <col min="7428" max="7428" width="31.88671875" customWidth="1"/>
    <col min="7429" max="7429" width="15.6640625" customWidth="1"/>
    <col min="7430" max="7430" width="14.33203125" customWidth="1"/>
    <col min="7431" max="7431" width="13.77734375" customWidth="1"/>
    <col min="7432" max="7432" width="13" customWidth="1"/>
    <col min="7433" max="7433" width="14.109375" customWidth="1"/>
    <col min="7434" max="7434" width="15.88671875" customWidth="1"/>
    <col min="7681" max="7681" width="4.77734375" customWidth="1"/>
    <col min="7682" max="7683" width="6.21875" customWidth="1"/>
    <col min="7684" max="7684" width="31.88671875" customWidth="1"/>
    <col min="7685" max="7685" width="15.6640625" customWidth="1"/>
    <col min="7686" max="7686" width="14.33203125" customWidth="1"/>
    <col min="7687" max="7687" width="13.77734375" customWidth="1"/>
    <col min="7688" max="7688" width="13" customWidth="1"/>
    <col min="7689" max="7689" width="14.109375" customWidth="1"/>
    <col min="7690" max="7690" width="15.88671875" customWidth="1"/>
    <col min="7937" max="7937" width="4.77734375" customWidth="1"/>
    <col min="7938" max="7939" width="6.21875" customWidth="1"/>
    <col min="7940" max="7940" width="31.88671875" customWidth="1"/>
    <col min="7941" max="7941" width="15.6640625" customWidth="1"/>
    <col min="7942" max="7942" width="14.33203125" customWidth="1"/>
    <col min="7943" max="7943" width="13.77734375" customWidth="1"/>
    <col min="7944" max="7944" width="13" customWidth="1"/>
    <col min="7945" max="7945" width="14.109375" customWidth="1"/>
    <col min="7946" max="7946" width="15.88671875" customWidth="1"/>
    <col min="8193" max="8193" width="4.77734375" customWidth="1"/>
    <col min="8194" max="8195" width="6.21875" customWidth="1"/>
    <col min="8196" max="8196" width="31.88671875" customWidth="1"/>
    <col min="8197" max="8197" width="15.6640625" customWidth="1"/>
    <col min="8198" max="8198" width="14.33203125" customWidth="1"/>
    <col min="8199" max="8199" width="13.77734375" customWidth="1"/>
    <col min="8200" max="8200" width="13" customWidth="1"/>
    <col min="8201" max="8201" width="14.109375" customWidth="1"/>
    <col min="8202" max="8202" width="15.88671875" customWidth="1"/>
    <col min="8449" max="8449" width="4.77734375" customWidth="1"/>
    <col min="8450" max="8451" width="6.21875" customWidth="1"/>
    <col min="8452" max="8452" width="31.88671875" customWidth="1"/>
    <col min="8453" max="8453" width="15.6640625" customWidth="1"/>
    <col min="8454" max="8454" width="14.33203125" customWidth="1"/>
    <col min="8455" max="8455" width="13.77734375" customWidth="1"/>
    <col min="8456" max="8456" width="13" customWidth="1"/>
    <col min="8457" max="8457" width="14.109375" customWidth="1"/>
    <col min="8458" max="8458" width="15.88671875" customWidth="1"/>
    <col min="8705" max="8705" width="4.77734375" customWidth="1"/>
    <col min="8706" max="8707" width="6.21875" customWidth="1"/>
    <col min="8708" max="8708" width="31.88671875" customWidth="1"/>
    <col min="8709" max="8709" width="15.6640625" customWidth="1"/>
    <col min="8710" max="8710" width="14.33203125" customWidth="1"/>
    <col min="8711" max="8711" width="13.77734375" customWidth="1"/>
    <col min="8712" max="8712" width="13" customWidth="1"/>
    <col min="8713" max="8713" width="14.109375" customWidth="1"/>
    <col min="8714" max="8714" width="15.88671875" customWidth="1"/>
    <col min="8961" max="8961" width="4.77734375" customWidth="1"/>
    <col min="8962" max="8963" width="6.21875" customWidth="1"/>
    <col min="8964" max="8964" width="31.88671875" customWidth="1"/>
    <col min="8965" max="8965" width="15.6640625" customWidth="1"/>
    <col min="8966" max="8966" width="14.33203125" customWidth="1"/>
    <col min="8967" max="8967" width="13.77734375" customWidth="1"/>
    <col min="8968" max="8968" width="13" customWidth="1"/>
    <col min="8969" max="8969" width="14.109375" customWidth="1"/>
    <col min="8970" max="8970" width="15.88671875" customWidth="1"/>
    <col min="9217" max="9217" width="4.77734375" customWidth="1"/>
    <col min="9218" max="9219" width="6.21875" customWidth="1"/>
    <col min="9220" max="9220" width="31.88671875" customWidth="1"/>
    <col min="9221" max="9221" width="15.6640625" customWidth="1"/>
    <col min="9222" max="9222" width="14.33203125" customWidth="1"/>
    <col min="9223" max="9223" width="13.77734375" customWidth="1"/>
    <col min="9224" max="9224" width="13" customWidth="1"/>
    <col min="9225" max="9225" width="14.109375" customWidth="1"/>
    <col min="9226" max="9226" width="15.88671875" customWidth="1"/>
    <col min="9473" max="9473" width="4.77734375" customWidth="1"/>
    <col min="9474" max="9475" width="6.21875" customWidth="1"/>
    <col min="9476" max="9476" width="31.88671875" customWidth="1"/>
    <col min="9477" max="9477" width="15.6640625" customWidth="1"/>
    <col min="9478" max="9478" width="14.33203125" customWidth="1"/>
    <col min="9479" max="9479" width="13.77734375" customWidth="1"/>
    <col min="9480" max="9480" width="13" customWidth="1"/>
    <col min="9481" max="9481" width="14.109375" customWidth="1"/>
    <col min="9482" max="9482" width="15.88671875" customWidth="1"/>
    <col min="9729" max="9729" width="4.77734375" customWidth="1"/>
    <col min="9730" max="9731" width="6.21875" customWidth="1"/>
    <col min="9732" max="9732" width="31.88671875" customWidth="1"/>
    <col min="9733" max="9733" width="15.6640625" customWidth="1"/>
    <col min="9734" max="9734" width="14.33203125" customWidth="1"/>
    <col min="9735" max="9735" width="13.77734375" customWidth="1"/>
    <col min="9736" max="9736" width="13" customWidth="1"/>
    <col min="9737" max="9737" width="14.109375" customWidth="1"/>
    <col min="9738" max="9738" width="15.88671875" customWidth="1"/>
    <col min="9985" max="9985" width="4.77734375" customWidth="1"/>
    <col min="9986" max="9987" width="6.21875" customWidth="1"/>
    <col min="9988" max="9988" width="31.88671875" customWidth="1"/>
    <col min="9989" max="9989" width="15.6640625" customWidth="1"/>
    <col min="9990" max="9990" width="14.33203125" customWidth="1"/>
    <col min="9991" max="9991" width="13.77734375" customWidth="1"/>
    <col min="9992" max="9992" width="13" customWidth="1"/>
    <col min="9993" max="9993" width="14.109375" customWidth="1"/>
    <col min="9994" max="9994" width="15.88671875" customWidth="1"/>
    <col min="10241" max="10241" width="4.77734375" customWidth="1"/>
    <col min="10242" max="10243" width="6.21875" customWidth="1"/>
    <col min="10244" max="10244" width="31.88671875" customWidth="1"/>
    <col min="10245" max="10245" width="15.6640625" customWidth="1"/>
    <col min="10246" max="10246" width="14.33203125" customWidth="1"/>
    <col min="10247" max="10247" width="13.77734375" customWidth="1"/>
    <col min="10248" max="10248" width="13" customWidth="1"/>
    <col min="10249" max="10249" width="14.109375" customWidth="1"/>
    <col min="10250" max="10250" width="15.88671875" customWidth="1"/>
    <col min="10497" max="10497" width="4.77734375" customWidth="1"/>
    <col min="10498" max="10499" width="6.21875" customWidth="1"/>
    <col min="10500" max="10500" width="31.88671875" customWidth="1"/>
    <col min="10501" max="10501" width="15.6640625" customWidth="1"/>
    <col min="10502" max="10502" width="14.33203125" customWidth="1"/>
    <col min="10503" max="10503" width="13.77734375" customWidth="1"/>
    <col min="10504" max="10504" width="13" customWidth="1"/>
    <col min="10505" max="10505" width="14.109375" customWidth="1"/>
    <col min="10506" max="10506" width="15.88671875" customWidth="1"/>
    <col min="10753" max="10753" width="4.77734375" customWidth="1"/>
    <col min="10754" max="10755" width="6.21875" customWidth="1"/>
    <col min="10756" max="10756" width="31.88671875" customWidth="1"/>
    <col min="10757" max="10757" width="15.6640625" customWidth="1"/>
    <col min="10758" max="10758" width="14.33203125" customWidth="1"/>
    <col min="10759" max="10759" width="13.77734375" customWidth="1"/>
    <col min="10760" max="10760" width="13" customWidth="1"/>
    <col min="10761" max="10761" width="14.109375" customWidth="1"/>
    <col min="10762" max="10762" width="15.88671875" customWidth="1"/>
    <col min="11009" max="11009" width="4.77734375" customWidth="1"/>
    <col min="11010" max="11011" width="6.21875" customWidth="1"/>
    <col min="11012" max="11012" width="31.88671875" customWidth="1"/>
    <col min="11013" max="11013" width="15.6640625" customWidth="1"/>
    <col min="11014" max="11014" width="14.33203125" customWidth="1"/>
    <col min="11015" max="11015" width="13.77734375" customWidth="1"/>
    <col min="11016" max="11016" width="13" customWidth="1"/>
    <col min="11017" max="11017" width="14.109375" customWidth="1"/>
    <col min="11018" max="11018" width="15.88671875" customWidth="1"/>
    <col min="11265" max="11265" width="4.77734375" customWidth="1"/>
    <col min="11266" max="11267" width="6.21875" customWidth="1"/>
    <col min="11268" max="11268" width="31.88671875" customWidth="1"/>
    <col min="11269" max="11269" width="15.6640625" customWidth="1"/>
    <col min="11270" max="11270" width="14.33203125" customWidth="1"/>
    <col min="11271" max="11271" width="13.77734375" customWidth="1"/>
    <col min="11272" max="11272" width="13" customWidth="1"/>
    <col min="11273" max="11273" width="14.109375" customWidth="1"/>
    <col min="11274" max="11274" width="15.88671875" customWidth="1"/>
    <col min="11521" max="11521" width="4.77734375" customWidth="1"/>
    <col min="11522" max="11523" width="6.21875" customWidth="1"/>
    <col min="11524" max="11524" width="31.88671875" customWidth="1"/>
    <col min="11525" max="11525" width="15.6640625" customWidth="1"/>
    <col min="11526" max="11526" width="14.33203125" customWidth="1"/>
    <col min="11527" max="11527" width="13.77734375" customWidth="1"/>
    <col min="11528" max="11528" width="13" customWidth="1"/>
    <col min="11529" max="11529" width="14.109375" customWidth="1"/>
    <col min="11530" max="11530" width="15.88671875" customWidth="1"/>
    <col min="11777" max="11777" width="4.77734375" customWidth="1"/>
    <col min="11778" max="11779" width="6.21875" customWidth="1"/>
    <col min="11780" max="11780" width="31.88671875" customWidth="1"/>
    <col min="11781" max="11781" width="15.6640625" customWidth="1"/>
    <col min="11782" max="11782" width="14.33203125" customWidth="1"/>
    <col min="11783" max="11783" width="13.77734375" customWidth="1"/>
    <col min="11784" max="11784" width="13" customWidth="1"/>
    <col min="11785" max="11785" width="14.109375" customWidth="1"/>
    <col min="11786" max="11786" width="15.88671875" customWidth="1"/>
    <col min="12033" max="12033" width="4.77734375" customWidth="1"/>
    <col min="12034" max="12035" width="6.21875" customWidth="1"/>
    <col min="12036" max="12036" width="31.88671875" customWidth="1"/>
    <col min="12037" max="12037" width="15.6640625" customWidth="1"/>
    <col min="12038" max="12038" width="14.33203125" customWidth="1"/>
    <col min="12039" max="12039" width="13.77734375" customWidth="1"/>
    <col min="12040" max="12040" width="13" customWidth="1"/>
    <col min="12041" max="12041" width="14.109375" customWidth="1"/>
    <col min="12042" max="12042" width="15.88671875" customWidth="1"/>
    <col min="12289" max="12289" width="4.77734375" customWidth="1"/>
    <col min="12290" max="12291" width="6.21875" customWidth="1"/>
    <col min="12292" max="12292" width="31.88671875" customWidth="1"/>
    <col min="12293" max="12293" width="15.6640625" customWidth="1"/>
    <col min="12294" max="12294" width="14.33203125" customWidth="1"/>
    <col min="12295" max="12295" width="13.77734375" customWidth="1"/>
    <col min="12296" max="12296" width="13" customWidth="1"/>
    <col min="12297" max="12297" width="14.109375" customWidth="1"/>
    <col min="12298" max="12298" width="15.88671875" customWidth="1"/>
    <col min="12545" max="12545" width="4.77734375" customWidth="1"/>
    <col min="12546" max="12547" width="6.21875" customWidth="1"/>
    <col min="12548" max="12548" width="31.88671875" customWidth="1"/>
    <col min="12549" max="12549" width="15.6640625" customWidth="1"/>
    <col min="12550" max="12550" width="14.33203125" customWidth="1"/>
    <col min="12551" max="12551" width="13.77734375" customWidth="1"/>
    <col min="12552" max="12552" width="13" customWidth="1"/>
    <col min="12553" max="12553" width="14.109375" customWidth="1"/>
    <col min="12554" max="12554" width="15.88671875" customWidth="1"/>
    <col min="12801" max="12801" width="4.77734375" customWidth="1"/>
    <col min="12802" max="12803" width="6.21875" customWidth="1"/>
    <col min="12804" max="12804" width="31.88671875" customWidth="1"/>
    <col min="12805" max="12805" width="15.6640625" customWidth="1"/>
    <col min="12806" max="12806" width="14.33203125" customWidth="1"/>
    <col min="12807" max="12807" width="13.77734375" customWidth="1"/>
    <col min="12808" max="12808" width="13" customWidth="1"/>
    <col min="12809" max="12809" width="14.109375" customWidth="1"/>
    <col min="12810" max="12810" width="15.88671875" customWidth="1"/>
    <col min="13057" max="13057" width="4.77734375" customWidth="1"/>
    <col min="13058" max="13059" width="6.21875" customWidth="1"/>
    <col min="13060" max="13060" width="31.88671875" customWidth="1"/>
    <col min="13061" max="13061" width="15.6640625" customWidth="1"/>
    <col min="13062" max="13062" width="14.33203125" customWidth="1"/>
    <col min="13063" max="13063" width="13.77734375" customWidth="1"/>
    <col min="13064" max="13064" width="13" customWidth="1"/>
    <col min="13065" max="13065" width="14.109375" customWidth="1"/>
    <col min="13066" max="13066" width="15.88671875" customWidth="1"/>
    <col min="13313" max="13313" width="4.77734375" customWidth="1"/>
    <col min="13314" max="13315" width="6.21875" customWidth="1"/>
    <col min="13316" max="13316" width="31.88671875" customWidth="1"/>
    <col min="13317" max="13317" width="15.6640625" customWidth="1"/>
    <col min="13318" max="13318" width="14.33203125" customWidth="1"/>
    <col min="13319" max="13319" width="13.77734375" customWidth="1"/>
    <col min="13320" max="13320" width="13" customWidth="1"/>
    <col min="13321" max="13321" width="14.109375" customWidth="1"/>
    <col min="13322" max="13322" width="15.88671875" customWidth="1"/>
    <col min="13569" max="13569" width="4.77734375" customWidth="1"/>
    <col min="13570" max="13571" width="6.21875" customWidth="1"/>
    <col min="13572" max="13572" width="31.88671875" customWidth="1"/>
    <col min="13573" max="13573" width="15.6640625" customWidth="1"/>
    <col min="13574" max="13574" width="14.33203125" customWidth="1"/>
    <col min="13575" max="13575" width="13.77734375" customWidth="1"/>
    <col min="13576" max="13576" width="13" customWidth="1"/>
    <col min="13577" max="13577" width="14.109375" customWidth="1"/>
    <col min="13578" max="13578" width="15.88671875" customWidth="1"/>
    <col min="13825" max="13825" width="4.77734375" customWidth="1"/>
    <col min="13826" max="13827" width="6.21875" customWidth="1"/>
    <col min="13828" max="13828" width="31.88671875" customWidth="1"/>
    <col min="13829" max="13829" width="15.6640625" customWidth="1"/>
    <col min="13830" max="13830" width="14.33203125" customWidth="1"/>
    <col min="13831" max="13831" width="13.77734375" customWidth="1"/>
    <col min="13832" max="13832" width="13" customWidth="1"/>
    <col min="13833" max="13833" width="14.109375" customWidth="1"/>
    <col min="13834" max="13834" width="15.88671875" customWidth="1"/>
    <col min="14081" max="14081" width="4.77734375" customWidth="1"/>
    <col min="14082" max="14083" width="6.21875" customWidth="1"/>
    <col min="14084" max="14084" width="31.88671875" customWidth="1"/>
    <col min="14085" max="14085" width="15.6640625" customWidth="1"/>
    <col min="14086" max="14086" width="14.33203125" customWidth="1"/>
    <col min="14087" max="14087" width="13.77734375" customWidth="1"/>
    <col min="14088" max="14088" width="13" customWidth="1"/>
    <col min="14089" max="14089" width="14.109375" customWidth="1"/>
    <col min="14090" max="14090" width="15.88671875" customWidth="1"/>
    <col min="14337" max="14337" width="4.77734375" customWidth="1"/>
    <col min="14338" max="14339" width="6.21875" customWidth="1"/>
    <col min="14340" max="14340" width="31.88671875" customWidth="1"/>
    <col min="14341" max="14341" width="15.6640625" customWidth="1"/>
    <col min="14342" max="14342" width="14.33203125" customWidth="1"/>
    <col min="14343" max="14343" width="13.77734375" customWidth="1"/>
    <col min="14344" max="14344" width="13" customWidth="1"/>
    <col min="14345" max="14345" width="14.109375" customWidth="1"/>
    <col min="14346" max="14346" width="15.88671875" customWidth="1"/>
    <col min="14593" max="14593" width="4.77734375" customWidth="1"/>
    <col min="14594" max="14595" width="6.21875" customWidth="1"/>
    <col min="14596" max="14596" width="31.88671875" customWidth="1"/>
    <col min="14597" max="14597" width="15.6640625" customWidth="1"/>
    <col min="14598" max="14598" width="14.33203125" customWidth="1"/>
    <col min="14599" max="14599" width="13.77734375" customWidth="1"/>
    <col min="14600" max="14600" width="13" customWidth="1"/>
    <col min="14601" max="14601" width="14.109375" customWidth="1"/>
    <col min="14602" max="14602" width="15.88671875" customWidth="1"/>
    <col min="14849" max="14849" width="4.77734375" customWidth="1"/>
    <col min="14850" max="14851" width="6.21875" customWidth="1"/>
    <col min="14852" max="14852" width="31.88671875" customWidth="1"/>
    <col min="14853" max="14853" width="15.6640625" customWidth="1"/>
    <col min="14854" max="14854" width="14.33203125" customWidth="1"/>
    <col min="14855" max="14855" width="13.77734375" customWidth="1"/>
    <col min="14856" max="14856" width="13" customWidth="1"/>
    <col min="14857" max="14857" width="14.109375" customWidth="1"/>
    <col min="14858" max="14858" width="15.88671875" customWidth="1"/>
    <col min="15105" max="15105" width="4.77734375" customWidth="1"/>
    <col min="15106" max="15107" width="6.21875" customWidth="1"/>
    <col min="15108" max="15108" width="31.88671875" customWidth="1"/>
    <col min="15109" max="15109" width="15.6640625" customWidth="1"/>
    <col min="15110" max="15110" width="14.33203125" customWidth="1"/>
    <col min="15111" max="15111" width="13.77734375" customWidth="1"/>
    <col min="15112" max="15112" width="13" customWidth="1"/>
    <col min="15113" max="15113" width="14.109375" customWidth="1"/>
    <col min="15114" max="15114" width="15.88671875" customWidth="1"/>
    <col min="15361" max="15361" width="4.77734375" customWidth="1"/>
    <col min="15362" max="15363" width="6.21875" customWidth="1"/>
    <col min="15364" max="15364" width="31.88671875" customWidth="1"/>
    <col min="15365" max="15365" width="15.6640625" customWidth="1"/>
    <col min="15366" max="15366" width="14.33203125" customWidth="1"/>
    <col min="15367" max="15367" width="13.77734375" customWidth="1"/>
    <col min="15368" max="15368" width="13" customWidth="1"/>
    <col min="15369" max="15369" width="14.109375" customWidth="1"/>
    <col min="15370" max="15370" width="15.88671875" customWidth="1"/>
    <col min="15617" max="15617" width="4.77734375" customWidth="1"/>
    <col min="15618" max="15619" width="6.21875" customWidth="1"/>
    <col min="15620" max="15620" width="31.88671875" customWidth="1"/>
    <col min="15621" max="15621" width="15.6640625" customWidth="1"/>
    <col min="15622" max="15622" width="14.33203125" customWidth="1"/>
    <col min="15623" max="15623" width="13.77734375" customWidth="1"/>
    <col min="15624" max="15624" width="13" customWidth="1"/>
    <col min="15625" max="15625" width="14.109375" customWidth="1"/>
    <col min="15626" max="15626" width="15.88671875" customWidth="1"/>
    <col min="15873" max="15873" width="4.77734375" customWidth="1"/>
    <col min="15874" max="15875" width="6.21875" customWidth="1"/>
    <col min="15876" max="15876" width="31.88671875" customWidth="1"/>
    <col min="15877" max="15877" width="15.6640625" customWidth="1"/>
    <col min="15878" max="15878" width="14.33203125" customWidth="1"/>
    <col min="15879" max="15879" width="13.77734375" customWidth="1"/>
    <col min="15880" max="15880" width="13" customWidth="1"/>
    <col min="15881" max="15881" width="14.109375" customWidth="1"/>
    <col min="15882" max="15882" width="15.88671875" customWidth="1"/>
    <col min="16129" max="16129" width="4.77734375" customWidth="1"/>
    <col min="16130" max="16131" width="6.21875" customWidth="1"/>
    <col min="16132" max="16132" width="31.88671875" customWidth="1"/>
    <col min="16133" max="16133" width="15.6640625" customWidth="1"/>
    <col min="16134" max="16134" width="14.33203125" customWidth="1"/>
    <col min="16135" max="16135" width="13.77734375" customWidth="1"/>
    <col min="16136" max="16136" width="13" customWidth="1"/>
    <col min="16137" max="16137" width="14.109375" customWidth="1"/>
    <col min="16138" max="16138" width="15.88671875" customWidth="1"/>
  </cols>
  <sheetData>
    <row r="1" spans="1:12" s="102" customFormat="1" ht="16.5" customHeight="1">
      <c r="A1" s="1378" t="s">
        <v>602</v>
      </c>
      <c r="B1" s="1379"/>
      <c r="C1" s="1379"/>
      <c r="D1" s="1380"/>
      <c r="E1" s="1378" t="s">
        <v>603</v>
      </c>
      <c r="F1" s="1380"/>
      <c r="G1" s="1378" t="s">
        <v>604</v>
      </c>
      <c r="H1" s="1380"/>
      <c r="I1" s="1378" t="s">
        <v>605</v>
      </c>
      <c r="J1" s="1380"/>
      <c r="K1" s="1372" t="s">
        <v>86</v>
      </c>
      <c r="L1" s="1372"/>
    </row>
    <row r="2" spans="1:12" s="102" customFormat="1" ht="16.5" customHeight="1">
      <c r="A2" s="482" t="s">
        <v>606</v>
      </c>
      <c r="B2" s="483" t="s">
        <v>607</v>
      </c>
      <c r="C2" s="483" t="s">
        <v>608</v>
      </c>
      <c r="D2" s="484" t="s">
        <v>609</v>
      </c>
      <c r="E2" s="485" t="s">
        <v>610</v>
      </c>
      <c r="F2" s="485" t="s">
        <v>611</v>
      </c>
      <c r="G2" s="485" t="s">
        <v>610</v>
      </c>
      <c r="H2" s="485" t="s">
        <v>611</v>
      </c>
      <c r="I2" s="485" t="s">
        <v>610</v>
      </c>
      <c r="J2" s="485" t="s">
        <v>611</v>
      </c>
    </row>
    <row r="3" spans="1:12" s="102" customFormat="1" ht="16.2" customHeight="1">
      <c r="A3" s="486" t="s">
        <v>612</v>
      </c>
      <c r="B3" s="483" t="s">
        <v>612</v>
      </c>
      <c r="C3" s="483" t="s">
        <v>612</v>
      </c>
      <c r="D3" s="108" t="s">
        <v>613</v>
      </c>
      <c r="E3" s="109">
        <v>59676103</v>
      </c>
      <c r="F3" s="109">
        <v>280858464</v>
      </c>
      <c r="G3" s="109">
        <v>43214733</v>
      </c>
      <c r="H3" s="109">
        <v>206484647</v>
      </c>
      <c r="I3" s="109">
        <v>16461370</v>
      </c>
      <c r="J3" s="110">
        <v>74373817</v>
      </c>
    </row>
    <row r="4" spans="1:12">
      <c r="A4" s="486" t="s">
        <v>612</v>
      </c>
      <c r="B4" s="487" t="s">
        <v>612</v>
      </c>
      <c r="C4" s="487" t="s">
        <v>612</v>
      </c>
      <c r="D4" s="108" t="s">
        <v>614</v>
      </c>
      <c r="E4" s="109">
        <v>59835103</v>
      </c>
      <c r="F4" s="109">
        <v>276978464</v>
      </c>
      <c r="G4" s="109">
        <v>43373733</v>
      </c>
      <c r="H4" s="109">
        <v>202604647</v>
      </c>
      <c r="I4" s="109">
        <v>16461370</v>
      </c>
      <c r="J4" s="110">
        <v>74373817</v>
      </c>
    </row>
    <row r="5" spans="1:12">
      <c r="A5" s="486" t="s">
        <v>615</v>
      </c>
      <c r="B5" s="487" t="s">
        <v>612</v>
      </c>
      <c r="C5" s="487" t="s">
        <v>612</v>
      </c>
      <c r="D5" s="108" t="s">
        <v>616</v>
      </c>
      <c r="E5" s="109">
        <v>10963206</v>
      </c>
      <c r="F5" s="109">
        <v>138228062</v>
      </c>
      <c r="G5" s="109">
        <v>10963206</v>
      </c>
      <c r="H5" s="109">
        <v>138228062</v>
      </c>
      <c r="I5" s="109">
        <v>0</v>
      </c>
      <c r="J5" s="110">
        <v>0</v>
      </c>
    </row>
    <row r="6" spans="1:12">
      <c r="A6" s="486" t="s">
        <v>615</v>
      </c>
      <c r="B6" s="487" t="s">
        <v>617</v>
      </c>
      <c r="C6" s="487" t="s">
        <v>612</v>
      </c>
      <c r="D6" s="108" t="s">
        <v>618</v>
      </c>
      <c r="E6" s="109">
        <v>11253</v>
      </c>
      <c r="F6" s="109">
        <v>170708</v>
      </c>
      <c r="G6" s="109">
        <v>11253</v>
      </c>
      <c r="H6" s="109">
        <v>170708</v>
      </c>
      <c r="I6" s="109">
        <v>0</v>
      </c>
      <c r="J6" s="110">
        <v>0</v>
      </c>
    </row>
    <row r="7" spans="1:12">
      <c r="A7" s="486" t="s">
        <v>615</v>
      </c>
      <c r="B7" s="487" t="s">
        <v>617</v>
      </c>
      <c r="C7" s="487" t="s">
        <v>617</v>
      </c>
      <c r="D7" s="108" t="s">
        <v>619</v>
      </c>
      <c r="E7" s="109">
        <v>11253</v>
      </c>
      <c r="F7" s="109">
        <v>170708</v>
      </c>
      <c r="G7" s="109">
        <v>11253</v>
      </c>
      <c r="H7" s="109">
        <v>170708</v>
      </c>
      <c r="I7" s="109">
        <v>0</v>
      </c>
      <c r="J7" s="110">
        <v>0</v>
      </c>
    </row>
    <row r="8" spans="1:12">
      <c r="A8" s="486" t="s">
        <v>615</v>
      </c>
      <c r="B8" s="487" t="s">
        <v>620</v>
      </c>
      <c r="C8" s="487" t="s">
        <v>612</v>
      </c>
      <c r="D8" s="108" t="s">
        <v>621</v>
      </c>
      <c r="E8" s="109">
        <v>678078</v>
      </c>
      <c r="F8" s="109">
        <v>1677461</v>
      </c>
      <c r="G8" s="109">
        <v>678078</v>
      </c>
      <c r="H8" s="109">
        <v>1677461</v>
      </c>
      <c r="I8" s="109">
        <v>0</v>
      </c>
      <c r="J8" s="110">
        <v>0</v>
      </c>
    </row>
    <row r="9" spans="1:12">
      <c r="A9" s="486" t="s">
        <v>615</v>
      </c>
      <c r="B9" s="487" t="s">
        <v>620</v>
      </c>
      <c r="C9" s="487" t="s">
        <v>615</v>
      </c>
      <c r="D9" s="108" t="s">
        <v>622</v>
      </c>
      <c r="E9" s="109">
        <v>678078</v>
      </c>
      <c r="F9" s="109">
        <v>1677461</v>
      </c>
      <c r="G9" s="109">
        <v>678078</v>
      </c>
      <c r="H9" s="109">
        <v>1677461</v>
      </c>
      <c r="I9" s="109">
        <v>0</v>
      </c>
      <c r="J9" s="110">
        <v>0</v>
      </c>
    </row>
    <row r="10" spans="1:12">
      <c r="A10" s="486" t="s">
        <v>615</v>
      </c>
      <c r="B10" s="487" t="s">
        <v>623</v>
      </c>
      <c r="C10" s="487" t="s">
        <v>612</v>
      </c>
      <c r="D10" s="108" t="s">
        <v>624</v>
      </c>
      <c r="E10" s="109">
        <v>29836</v>
      </c>
      <c r="F10" s="109">
        <v>4240757</v>
      </c>
      <c r="G10" s="109">
        <v>29836</v>
      </c>
      <c r="H10" s="109">
        <v>4240757</v>
      </c>
      <c r="I10" s="109">
        <v>0</v>
      </c>
      <c r="J10" s="110">
        <v>0</v>
      </c>
    </row>
    <row r="11" spans="1:12">
      <c r="A11" s="486" t="s">
        <v>615</v>
      </c>
      <c r="B11" s="487" t="s">
        <v>623</v>
      </c>
      <c r="C11" s="487" t="s">
        <v>615</v>
      </c>
      <c r="D11" s="108" t="s">
        <v>625</v>
      </c>
      <c r="E11" s="109">
        <v>29836</v>
      </c>
      <c r="F11" s="109">
        <v>4240757</v>
      </c>
      <c r="G11" s="109">
        <v>29836</v>
      </c>
      <c r="H11" s="109">
        <v>4240757</v>
      </c>
      <c r="I11" s="109">
        <v>0</v>
      </c>
      <c r="J11" s="110">
        <v>0</v>
      </c>
    </row>
    <row r="12" spans="1:12">
      <c r="A12" s="486" t="s">
        <v>615</v>
      </c>
      <c r="B12" s="487" t="s">
        <v>626</v>
      </c>
      <c r="C12" s="487" t="s">
        <v>612</v>
      </c>
      <c r="D12" s="108" t="s">
        <v>627</v>
      </c>
      <c r="E12" s="109">
        <v>166273</v>
      </c>
      <c r="F12" s="109">
        <v>1002374</v>
      </c>
      <c r="G12" s="109">
        <v>166273</v>
      </c>
      <c r="H12" s="109">
        <v>1002374</v>
      </c>
      <c r="I12" s="109">
        <v>0</v>
      </c>
      <c r="J12" s="110">
        <v>0</v>
      </c>
    </row>
    <row r="13" spans="1:12">
      <c r="A13" s="486" t="s">
        <v>615</v>
      </c>
      <c r="B13" s="487" t="s">
        <v>626</v>
      </c>
      <c r="C13" s="487" t="s">
        <v>615</v>
      </c>
      <c r="D13" s="108" t="s">
        <v>628</v>
      </c>
      <c r="E13" s="109">
        <v>166273</v>
      </c>
      <c r="F13" s="109">
        <v>1002374</v>
      </c>
      <c r="G13" s="109">
        <v>166273</v>
      </c>
      <c r="H13" s="109">
        <v>1002374</v>
      </c>
      <c r="I13" s="109">
        <v>0</v>
      </c>
      <c r="J13" s="110">
        <v>0</v>
      </c>
    </row>
    <row r="14" spans="1:12">
      <c r="A14" s="486" t="s">
        <v>615</v>
      </c>
      <c r="B14" s="487" t="s">
        <v>629</v>
      </c>
      <c r="C14" s="487" t="s">
        <v>612</v>
      </c>
      <c r="D14" s="108" t="s">
        <v>630</v>
      </c>
      <c r="E14" s="109">
        <v>14398</v>
      </c>
      <c r="F14" s="109">
        <v>153406</v>
      </c>
      <c r="G14" s="109">
        <v>14398</v>
      </c>
      <c r="H14" s="109">
        <v>153406</v>
      </c>
      <c r="I14" s="109">
        <v>0</v>
      </c>
      <c r="J14" s="110">
        <v>0</v>
      </c>
    </row>
    <row r="15" spans="1:12">
      <c r="A15" s="486" t="s">
        <v>615</v>
      </c>
      <c r="B15" s="487" t="s">
        <v>629</v>
      </c>
      <c r="C15" s="487" t="s">
        <v>615</v>
      </c>
      <c r="D15" s="108" t="s">
        <v>631</v>
      </c>
      <c r="E15" s="109">
        <v>14398</v>
      </c>
      <c r="F15" s="109">
        <v>153406</v>
      </c>
      <c r="G15" s="109">
        <v>14398</v>
      </c>
      <c r="H15" s="109">
        <v>153406</v>
      </c>
      <c r="I15" s="109">
        <v>0</v>
      </c>
      <c r="J15" s="110">
        <v>0</v>
      </c>
    </row>
    <row r="16" spans="1:12">
      <c r="A16" s="486" t="s">
        <v>615</v>
      </c>
      <c r="B16" s="487" t="s">
        <v>632</v>
      </c>
      <c r="C16" s="487" t="s">
        <v>612</v>
      </c>
      <c r="D16" s="108" t="s">
        <v>633</v>
      </c>
      <c r="E16" s="109">
        <v>10063368</v>
      </c>
      <c r="F16" s="109">
        <v>130983356</v>
      </c>
      <c r="G16" s="109">
        <v>10063368</v>
      </c>
      <c r="H16" s="109">
        <v>130983356</v>
      </c>
      <c r="I16" s="109">
        <v>0</v>
      </c>
      <c r="J16" s="110">
        <v>0</v>
      </c>
    </row>
    <row r="17" spans="1:10">
      <c r="A17" s="486" t="s">
        <v>615</v>
      </c>
      <c r="B17" s="487" t="s">
        <v>632</v>
      </c>
      <c r="C17" s="487" t="s">
        <v>615</v>
      </c>
      <c r="D17" s="108" t="s">
        <v>634</v>
      </c>
      <c r="E17" s="109">
        <v>10063368</v>
      </c>
      <c r="F17" s="109">
        <v>130983356</v>
      </c>
      <c r="G17" s="109">
        <v>10063368</v>
      </c>
      <c r="H17" s="109">
        <v>130983356</v>
      </c>
      <c r="I17" s="109">
        <v>0</v>
      </c>
      <c r="J17" s="110">
        <v>0</v>
      </c>
    </row>
    <row r="18" spans="1:10">
      <c r="A18" s="486" t="s">
        <v>635</v>
      </c>
      <c r="B18" s="487" t="s">
        <v>612</v>
      </c>
      <c r="C18" s="487" t="s">
        <v>612</v>
      </c>
      <c r="D18" s="108" t="s">
        <v>636</v>
      </c>
      <c r="E18" s="109">
        <v>18658</v>
      </c>
      <c r="F18" s="109">
        <v>299509</v>
      </c>
      <c r="G18" s="109">
        <v>18658</v>
      </c>
      <c r="H18" s="109">
        <v>299509</v>
      </c>
      <c r="I18" s="109">
        <v>0</v>
      </c>
      <c r="J18" s="110">
        <v>0</v>
      </c>
    </row>
    <row r="19" spans="1:10">
      <c r="A19" s="486" t="s">
        <v>635</v>
      </c>
      <c r="B19" s="487" t="s">
        <v>615</v>
      </c>
      <c r="C19" s="487" t="s">
        <v>612</v>
      </c>
      <c r="D19" s="108" t="s">
        <v>637</v>
      </c>
      <c r="E19" s="109">
        <v>18658</v>
      </c>
      <c r="F19" s="109">
        <v>136819</v>
      </c>
      <c r="G19" s="109">
        <v>18658</v>
      </c>
      <c r="H19" s="109">
        <v>136819</v>
      </c>
      <c r="I19" s="109">
        <v>0</v>
      </c>
      <c r="J19" s="110">
        <v>0</v>
      </c>
    </row>
    <row r="20" spans="1:10">
      <c r="A20" s="486" t="s">
        <v>635</v>
      </c>
      <c r="B20" s="487" t="s">
        <v>615</v>
      </c>
      <c r="C20" s="487" t="s">
        <v>615</v>
      </c>
      <c r="D20" s="108" t="s">
        <v>638</v>
      </c>
      <c r="E20" s="109">
        <v>18227</v>
      </c>
      <c r="F20" s="109">
        <v>128948</v>
      </c>
      <c r="G20" s="109">
        <v>18227</v>
      </c>
      <c r="H20" s="109">
        <v>128948</v>
      </c>
      <c r="I20" s="109">
        <v>0</v>
      </c>
      <c r="J20" s="110">
        <v>0</v>
      </c>
    </row>
    <row r="21" spans="1:10">
      <c r="A21" s="486" t="s">
        <v>635</v>
      </c>
      <c r="B21" s="487" t="s">
        <v>615</v>
      </c>
      <c r="C21" s="487" t="s">
        <v>617</v>
      </c>
      <c r="D21" s="108" t="s">
        <v>639</v>
      </c>
      <c r="E21" s="109">
        <v>431</v>
      </c>
      <c r="F21" s="109">
        <v>7871</v>
      </c>
      <c r="G21" s="109">
        <v>431</v>
      </c>
      <c r="H21" s="109">
        <v>7871</v>
      </c>
      <c r="I21" s="109">
        <v>0</v>
      </c>
      <c r="J21" s="110">
        <v>0</v>
      </c>
    </row>
    <row r="22" spans="1:10">
      <c r="A22" s="486" t="s">
        <v>635</v>
      </c>
      <c r="B22" s="487" t="s">
        <v>640</v>
      </c>
      <c r="C22" s="487" t="s">
        <v>612</v>
      </c>
      <c r="D22" s="108" t="s">
        <v>641</v>
      </c>
      <c r="E22" s="109">
        <v>0</v>
      </c>
      <c r="F22" s="109">
        <v>162690</v>
      </c>
      <c r="G22" s="109">
        <v>0</v>
      </c>
      <c r="H22" s="109">
        <v>162690</v>
      </c>
      <c r="I22" s="109">
        <v>0</v>
      </c>
      <c r="J22" s="110">
        <v>0</v>
      </c>
    </row>
    <row r="23" spans="1:10">
      <c r="A23" s="486" t="s">
        <v>635</v>
      </c>
      <c r="B23" s="487" t="s">
        <v>640</v>
      </c>
      <c r="C23" s="487" t="s">
        <v>615</v>
      </c>
      <c r="D23" s="108" t="s">
        <v>642</v>
      </c>
      <c r="E23" s="109">
        <v>0</v>
      </c>
      <c r="F23" s="109">
        <v>162690</v>
      </c>
      <c r="G23" s="109">
        <v>0</v>
      </c>
      <c r="H23" s="109">
        <v>162690</v>
      </c>
      <c r="I23" s="109">
        <v>0</v>
      </c>
      <c r="J23" s="110">
        <v>0</v>
      </c>
    </row>
    <row r="24" spans="1:10">
      <c r="A24" s="486" t="s">
        <v>643</v>
      </c>
      <c r="B24" s="487" t="s">
        <v>612</v>
      </c>
      <c r="C24" s="487" t="s">
        <v>612</v>
      </c>
      <c r="D24" s="108" t="s">
        <v>644</v>
      </c>
      <c r="E24" s="109">
        <v>862279</v>
      </c>
      <c r="F24" s="109">
        <v>5540608</v>
      </c>
      <c r="G24" s="109">
        <v>862279</v>
      </c>
      <c r="H24" s="109">
        <v>5540608</v>
      </c>
      <c r="I24" s="109">
        <v>0</v>
      </c>
      <c r="J24" s="110">
        <v>0</v>
      </c>
    </row>
    <row r="25" spans="1:10">
      <c r="A25" s="486" t="s">
        <v>643</v>
      </c>
      <c r="B25" s="487" t="s">
        <v>615</v>
      </c>
      <c r="C25" s="487" t="s">
        <v>612</v>
      </c>
      <c r="D25" s="108" t="s">
        <v>645</v>
      </c>
      <c r="E25" s="109">
        <v>581430</v>
      </c>
      <c r="F25" s="109">
        <v>2600594</v>
      </c>
      <c r="G25" s="109">
        <v>581430</v>
      </c>
      <c r="H25" s="109">
        <v>2600594</v>
      </c>
      <c r="I25" s="109">
        <v>0</v>
      </c>
      <c r="J25" s="110">
        <v>0</v>
      </c>
    </row>
    <row r="26" spans="1:10">
      <c r="A26" s="486" t="s">
        <v>643</v>
      </c>
      <c r="B26" s="487" t="s">
        <v>615</v>
      </c>
      <c r="C26" s="487" t="s">
        <v>615</v>
      </c>
      <c r="D26" s="108" t="s">
        <v>646</v>
      </c>
      <c r="E26" s="109">
        <v>561830</v>
      </c>
      <c r="F26" s="109">
        <v>2438794</v>
      </c>
      <c r="G26" s="109">
        <v>561830</v>
      </c>
      <c r="H26" s="109">
        <v>2438794</v>
      </c>
      <c r="I26" s="109">
        <v>0</v>
      </c>
      <c r="J26" s="110">
        <v>0</v>
      </c>
    </row>
    <row r="27" spans="1:10">
      <c r="A27" s="486" t="s">
        <v>643</v>
      </c>
      <c r="B27" s="487" t="s">
        <v>615</v>
      </c>
      <c r="C27" s="487" t="s">
        <v>617</v>
      </c>
      <c r="D27" s="108" t="s">
        <v>647</v>
      </c>
      <c r="E27" s="109">
        <v>19600</v>
      </c>
      <c r="F27" s="109">
        <v>161800</v>
      </c>
      <c r="G27" s="109">
        <v>19600</v>
      </c>
      <c r="H27" s="109">
        <v>161800</v>
      </c>
      <c r="I27" s="109">
        <v>0</v>
      </c>
      <c r="J27" s="110">
        <v>0</v>
      </c>
    </row>
    <row r="28" spans="1:10">
      <c r="A28" s="486" t="s">
        <v>643</v>
      </c>
      <c r="B28" s="487" t="s">
        <v>640</v>
      </c>
      <c r="C28" s="487" t="s">
        <v>612</v>
      </c>
      <c r="D28" s="108" t="s">
        <v>648</v>
      </c>
      <c r="E28" s="109">
        <v>280849</v>
      </c>
      <c r="F28" s="109">
        <v>2940014</v>
      </c>
      <c r="G28" s="109">
        <v>280849</v>
      </c>
      <c r="H28" s="109">
        <v>2940014</v>
      </c>
      <c r="I28" s="109">
        <v>0</v>
      </c>
      <c r="J28" s="110">
        <v>0</v>
      </c>
    </row>
    <row r="29" spans="1:10">
      <c r="A29" s="486" t="s">
        <v>643</v>
      </c>
      <c r="B29" s="487" t="s">
        <v>640</v>
      </c>
      <c r="C29" s="487" t="s">
        <v>640</v>
      </c>
      <c r="D29" s="108" t="s">
        <v>649</v>
      </c>
      <c r="E29" s="109">
        <v>0</v>
      </c>
      <c r="F29" s="109">
        <v>22600</v>
      </c>
      <c r="G29" s="109">
        <v>0</v>
      </c>
      <c r="H29" s="109">
        <v>22600</v>
      </c>
      <c r="I29" s="109">
        <v>0</v>
      </c>
      <c r="J29" s="110">
        <v>0</v>
      </c>
    </row>
    <row r="30" spans="1:10">
      <c r="A30" s="486" t="s">
        <v>643</v>
      </c>
      <c r="B30" s="487" t="s">
        <v>640</v>
      </c>
      <c r="C30" s="487" t="s">
        <v>650</v>
      </c>
      <c r="D30" s="108" t="s">
        <v>651</v>
      </c>
      <c r="E30" s="109">
        <v>201720</v>
      </c>
      <c r="F30" s="109">
        <v>1797496</v>
      </c>
      <c r="G30" s="109">
        <v>201720</v>
      </c>
      <c r="H30" s="109">
        <v>1797496</v>
      </c>
      <c r="I30" s="109">
        <v>0</v>
      </c>
      <c r="J30" s="110">
        <v>0</v>
      </c>
    </row>
    <row r="31" spans="1:10">
      <c r="A31" s="486" t="s">
        <v>643</v>
      </c>
      <c r="B31" s="487" t="s">
        <v>640</v>
      </c>
      <c r="C31" s="487" t="s">
        <v>652</v>
      </c>
      <c r="D31" s="108" t="s">
        <v>653</v>
      </c>
      <c r="E31" s="109">
        <v>79129</v>
      </c>
      <c r="F31" s="109">
        <v>1119918</v>
      </c>
      <c r="G31" s="109">
        <v>79129</v>
      </c>
      <c r="H31" s="109">
        <v>1119918</v>
      </c>
      <c r="I31" s="109">
        <v>0</v>
      </c>
      <c r="J31" s="110">
        <v>0</v>
      </c>
    </row>
    <row r="32" spans="1:10">
      <c r="A32" s="486" t="s">
        <v>654</v>
      </c>
      <c r="B32" s="487" t="s">
        <v>612</v>
      </c>
      <c r="C32" s="487" t="s">
        <v>612</v>
      </c>
      <c r="D32" s="108" t="s">
        <v>655</v>
      </c>
      <c r="E32" s="109">
        <v>389488</v>
      </c>
      <c r="F32" s="109">
        <v>927080</v>
      </c>
      <c r="G32" s="109">
        <v>389488</v>
      </c>
      <c r="H32" s="109">
        <v>927080</v>
      </c>
      <c r="I32" s="109">
        <v>0</v>
      </c>
      <c r="J32" s="110">
        <v>0</v>
      </c>
    </row>
    <row r="33" spans="1:10">
      <c r="A33" s="486" t="s">
        <v>654</v>
      </c>
      <c r="B33" s="487" t="s">
        <v>615</v>
      </c>
      <c r="C33" s="487" t="s">
        <v>612</v>
      </c>
      <c r="D33" s="108" t="s">
        <v>656</v>
      </c>
      <c r="E33" s="109">
        <v>230488</v>
      </c>
      <c r="F33" s="109">
        <v>768080</v>
      </c>
      <c r="G33" s="109">
        <v>230488</v>
      </c>
      <c r="H33" s="109">
        <v>768080</v>
      </c>
      <c r="I33" s="109">
        <v>0</v>
      </c>
      <c r="J33" s="110">
        <v>0</v>
      </c>
    </row>
    <row r="34" spans="1:10">
      <c r="A34" s="486" t="s">
        <v>654</v>
      </c>
      <c r="B34" s="487" t="s">
        <v>615</v>
      </c>
      <c r="C34" s="487" t="s">
        <v>615</v>
      </c>
      <c r="D34" s="108" t="s">
        <v>657</v>
      </c>
      <c r="E34" s="109">
        <v>82281</v>
      </c>
      <c r="F34" s="109">
        <v>324041</v>
      </c>
      <c r="G34" s="109">
        <v>82281</v>
      </c>
      <c r="H34" s="109">
        <v>324041</v>
      </c>
      <c r="I34" s="109">
        <v>0</v>
      </c>
      <c r="J34" s="110">
        <v>0</v>
      </c>
    </row>
    <row r="35" spans="1:10">
      <c r="A35" s="486" t="s">
        <v>654</v>
      </c>
      <c r="B35" s="487" t="s">
        <v>615</v>
      </c>
      <c r="C35" s="487" t="s">
        <v>640</v>
      </c>
      <c r="D35" s="108" t="s">
        <v>658</v>
      </c>
      <c r="E35" s="109">
        <v>148207</v>
      </c>
      <c r="F35" s="109">
        <v>444039</v>
      </c>
      <c r="G35" s="109">
        <v>148207</v>
      </c>
      <c r="H35" s="109">
        <v>444039</v>
      </c>
      <c r="I35" s="109">
        <v>0</v>
      </c>
      <c r="J35" s="110">
        <v>0</v>
      </c>
    </row>
    <row r="36" spans="1:10">
      <c r="A36" s="486" t="s">
        <v>654</v>
      </c>
      <c r="B36" s="487" t="s">
        <v>643</v>
      </c>
      <c r="C36" s="487" t="s">
        <v>612</v>
      </c>
      <c r="D36" s="108" t="s">
        <v>1048</v>
      </c>
      <c r="E36" s="109">
        <v>159000</v>
      </c>
      <c r="F36" s="109">
        <v>159000</v>
      </c>
      <c r="G36" s="109">
        <v>159000</v>
      </c>
      <c r="H36" s="109">
        <v>159000</v>
      </c>
      <c r="I36" s="109">
        <v>0</v>
      </c>
      <c r="J36" s="110">
        <v>0</v>
      </c>
    </row>
    <row r="37" spans="1:10">
      <c r="A37" s="486" t="s">
        <v>654</v>
      </c>
      <c r="B37" s="487" t="s">
        <v>643</v>
      </c>
      <c r="C37" s="487" t="s">
        <v>615</v>
      </c>
      <c r="D37" s="108" t="s">
        <v>1049</v>
      </c>
      <c r="E37" s="109">
        <v>159000</v>
      </c>
      <c r="F37" s="109">
        <v>159000</v>
      </c>
      <c r="G37" s="109">
        <v>159000</v>
      </c>
      <c r="H37" s="109">
        <v>159000</v>
      </c>
      <c r="I37" s="109">
        <v>0</v>
      </c>
      <c r="J37" s="110">
        <v>0</v>
      </c>
    </row>
    <row r="38" spans="1:10">
      <c r="A38" s="486" t="s">
        <v>652</v>
      </c>
      <c r="B38" s="487" t="s">
        <v>612</v>
      </c>
      <c r="C38" s="487" t="s">
        <v>612</v>
      </c>
      <c r="D38" s="108" t="s">
        <v>659</v>
      </c>
      <c r="E38" s="109">
        <v>0</v>
      </c>
      <c r="F38" s="109">
        <v>2000000</v>
      </c>
      <c r="G38" s="109">
        <v>0</v>
      </c>
      <c r="H38" s="109">
        <v>2000000</v>
      </c>
      <c r="I38" s="109">
        <v>0</v>
      </c>
      <c r="J38" s="110">
        <v>0</v>
      </c>
    </row>
    <row r="39" spans="1:10">
      <c r="A39" s="486" t="s">
        <v>652</v>
      </c>
      <c r="B39" s="487" t="s">
        <v>617</v>
      </c>
      <c r="C39" s="487" t="s">
        <v>612</v>
      </c>
      <c r="D39" s="108" t="s">
        <v>660</v>
      </c>
      <c r="E39" s="109">
        <v>0</v>
      </c>
      <c r="F39" s="109">
        <v>2000000</v>
      </c>
      <c r="G39" s="109">
        <v>0</v>
      </c>
      <c r="H39" s="109">
        <v>2000000</v>
      </c>
      <c r="I39" s="109">
        <v>0</v>
      </c>
      <c r="J39" s="110">
        <v>0</v>
      </c>
    </row>
    <row r="40" spans="1:10">
      <c r="A40" s="486" t="s">
        <v>652</v>
      </c>
      <c r="B40" s="487" t="s">
        <v>617</v>
      </c>
      <c r="C40" s="487" t="s">
        <v>615</v>
      </c>
      <c r="D40" s="108" t="s">
        <v>661</v>
      </c>
      <c r="E40" s="109">
        <v>0</v>
      </c>
      <c r="F40" s="109">
        <v>2000000</v>
      </c>
      <c r="G40" s="109">
        <v>0</v>
      </c>
      <c r="H40" s="109">
        <v>2000000</v>
      </c>
      <c r="I40" s="109">
        <v>0</v>
      </c>
      <c r="J40" s="110">
        <v>0</v>
      </c>
    </row>
    <row r="41" spans="1:10">
      <c r="A41" s="486" t="s">
        <v>662</v>
      </c>
      <c r="B41" s="487" t="s">
        <v>612</v>
      </c>
      <c r="C41" s="487" t="s">
        <v>612</v>
      </c>
      <c r="D41" s="108" t="s">
        <v>663</v>
      </c>
      <c r="E41" s="109">
        <v>47125163</v>
      </c>
      <c r="F41" s="109">
        <v>126227041</v>
      </c>
      <c r="G41" s="109">
        <v>30666049</v>
      </c>
      <c r="H41" s="109">
        <v>51859992</v>
      </c>
      <c r="I41" s="109">
        <v>16459114</v>
      </c>
      <c r="J41" s="110">
        <v>74367049</v>
      </c>
    </row>
    <row r="42" spans="1:10">
      <c r="A42" s="486" t="s">
        <v>662</v>
      </c>
      <c r="B42" s="487" t="s">
        <v>615</v>
      </c>
      <c r="C42" s="487" t="s">
        <v>612</v>
      </c>
      <c r="D42" s="108" t="s">
        <v>664</v>
      </c>
      <c r="E42" s="109">
        <v>47125163</v>
      </c>
      <c r="F42" s="109">
        <v>126227041</v>
      </c>
      <c r="G42" s="109">
        <v>30666049</v>
      </c>
      <c r="H42" s="109">
        <v>51859992</v>
      </c>
      <c r="I42" s="109">
        <v>16459114</v>
      </c>
      <c r="J42" s="110">
        <v>74367049</v>
      </c>
    </row>
    <row r="43" spans="1:10">
      <c r="A43" s="486" t="s">
        <v>662</v>
      </c>
      <c r="B43" s="487" t="s">
        <v>615</v>
      </c>
      <c r="C43" s="487" t="s">
        <v>615</v>
      </c>
      <c r="D43" s="108" t="s">
        <v>665</v>
      </c>
      <c r="E43" s="109">
        <v>0</v>
      </c>
      <c r="F43" s="109">
        <v>3677610</v>
      </c>
      <c r="G43" s="109">
        <v>0</v>
      </c>
      <c r="H43" s="109">
        <v>3677610</v>
      </c>
      <c r="I43" s="109">
        <v>0</v>
      </c>
      <c r="J43" s="110">
        <v>0</v>
      </c>
    </row>
    <row r="44" spans="1:10">
      <c r="A44" s="486" t="s">
        <v>662</v>
      </c>
      <c r="B44" s="487" t="s">
        <v>615</v>
      </c>
      <c r="C44" s="487" t="s">
        <v>617</v>
      </c>
      <c r="D44" s="108" t="s">
        <v>666</v>
      </c>
      <c r="E44" s="109">
        <v>47125163</v>
      </c>
      <c r="F44" s="109">
        <v>122549431</v>
      </c>
      <c r="G44" s="109">
        <v>30666049</v>
      </c>
      <c r="H44" s="109">
        <v>48182382</v>
      </c>
      <c r="I44" s="109">
        <v>16459114</v>
      </c>
      <c r="J44" s="110">
        <v>74367049</v>
      </c>
    </row>
    <row r="45" spans="1:10">
      <c r="A45" s="486" t="s">
        <v>667</v>
      </c>
      <c r="B45" s="487" t="s">
        <v>612</v>
      </c>
      <c r="C45" s="487" t="s">
        <v>612</v>
      </c>
      <c r="D45" s="108" t="s">
        <v>668</v>
      </c>
      <c r="E45" s="109">
        <v>0</v>
      </c>
      <c r="F45" s="109">
        <v>705000</v>
      </c>
      <c r="G45" s="109">
        <v>0</v>
      </c>
      <c r="H45" s="109">
        <v>705000</v>
      </c>
      <c r="I45" s="109">
        <v>0</v>
      </c>
      <c r="J45" s="110">
        <v>0</v>
      </c>
    </row>
    <row r="46" spans="1:10">
      <c r="A46" s="486" t="s">
        <v>667</v>
      </c>
      <c r="B46" s="487" t="s">
        <v>615</v>
      </c>
      <c r="C46" s="487" t="s">
        <v>612</v>
      </c>
      <c r="D46" s="108" t="s">
        <v>669</v>
      </c>
      <c r="E46" s="109">
        <v>0</v>
      </c>
      <c r="F46" s="109">
        <v>705000</v>
      </c>
      <c r="G46" s="109">
        <v>0</v>
      </c>
      <c r="H46" s="109">
        <v>705000</v>
      </c>
      <c r="I46" s="109">
        <v>0</v>
      </c>
      <c r="J46" s="110">
        <v>0</v>
      </c>
    </row>
    <row r="47" spans="1:10">
      <c r="A47" s="486" t="s">
        <v>667</v>
      </c>
      <c r="B47" s="487" t="s">
        <v>615</v>
      </c>
      <c r="C47" s="487" t="s">
        <v>615</v>
      </c>
      <c r="D47" s="108" t="s">
        <v>670</v>
      </c>
      <c r="E47" s="109">
        <v>0</v>
      </c>
      <c r="F47" s="109">
        <v>705000</v>
      </c>
      <c r="G47" s="109">
        <v>0</v>
      </c>
      <c r="H47" s="109">
        <v>705000</v>
      </c>
      <c r="I47" s="109">
        <v>0</v>
      </c>
      <c r="J47" s="110">
        <v>0</v>
      </c>
    </row>
    <row r="48" spans="1:10">
      <c r="A48" s="486" t="s">
        <v>671</v>
      </c>
      <c r="B48" s="487" t="s">
        <v>612</v>
      </c>
      <c r="C48" s="487" t="s">
        <v>612</v>
      </c>
      <c r="D48" s="108" t="s">
        <v>672</v>
      </c>
      <c r="E48" s="109">
        <v>476309</v>
      </c>
      <c r="F48" s="109">
        <v>3051164</v>
      </c>
      <c r="G48" s="109">
        <v>474053</v>
      </c>
      <c r="H48" s="109">
        <v>3044396</v>
      </c>
      <c r="I48" s="109">
        <v>2256</v>
      </c>
      <c r="J48" s="110">
        <v>6768</v>
      </c>
    </row>
    <row r="49" spans="1:10">
      <c r="A49" s="486" t="s">
        <v>671</v>
      </c>
      <c r="B49" s="487" t="s">
        <v>615</v>
      </c>
      <c r="C49" s="487" t="s">
        <v>612</v>
      </c>
      <c r="D49" s="108" t="s">
        <v>673</v>
      </c>
      <c r="E49" s="109">
        <v>0</v>
      </c>
      <c r="F49" s="109">
        <v>315000</v>
      </c>
      <c r="G49" s="109">
        <v>0</v>
      </c>
      <c r="H49" s="109">
        <v>315000</v>
      </c>
      <c r="I49" s="109">
        <v>0</v>
      </c>
      <c r="J49" s="110">
        <v>0</v>
      </c>
    </row>
    <row r="50" spans="1:10">
      <c r="A50" s="486" t="s">
        <v>671</v>
      </c>
      <c r="B50" s="487" t="s">
        <v>615</v>
      </c>
      <c r="C50" s="487" t="s">
        <v>615</v>
      </c>
      <c r="D50" s="108" t="s">
        <v>674</v>
      </c>
      <c r="E50" s="109">
        <v>0</v>
      </c>
      <c r="F50" s="109">
        <v>315000</v>
      </c>
      <c r="G50" s="109">
        <v>0</v>
      </c>
      <c r="H50" s="109">
        <v>315000</v>
      </c>
      <c r="I50" s="109">
        <v>0</v>
      </c>
      <c r="J50" s="110">
        <v>0</v>
      </c>
    </row>
    <row r="51" spans="1:10">
      <c r="A51" s="486" t="s">
        <v>671</v>
      </c>
      <c r="B51" s="487" t="s">
        <v>617</v>
      </c>
      <c r="C51" s="487" t="s">
        <v>612</v>
      </c>
      <c r="D51" s="108" t="s">
        <v>675</v>
      </c>
      <c r="E51" s="109">
        <v>476309</v>
      </c>
      <c r="F51" s="109">
        <v>2736164</v>
      </c>
      <c r="G51" s="109">
        <v>474053</v>
      </c>
      <c r="H51" s="109">
        <v>2729396</v>
      </c>
      <c r="I51" s="109">
        <v>2256</v>
      </c>
      <c r="J51" s="110">
        <v>6768</v>
      </c>
    </row>
    <row r="52" spans="1:10">
      <c r="A52" s="486" t="s">
        <v>671</v>
      </c>
      <c r="B52" s="487" t="s">
        <v>617</v>
      </c>
      <c r="C52" s="487" t="s">
        <v>615</v>
      </c>
      <c r="D52" s="108" t="s">
        <v>676</v>
      </c>
      <c r="E52" s="109">
        <v>554</v>
      </c>
      <c r="F52" s="109">
        <v>484067</v>
      </c>
      <c r="G52" s="109">
        <v>554</v>
      </c>
      <c r="H52" s="109">
        <v>484067</v>
      </c>
      <c r="I52" s="109">
        <v>0</v>
      </c>
      <c r="J52" s="110">
        <v>0</v>
      </c>
    </row>
    <row r="53" spans="1:10">
      <c r="A53" s="486" t="s">
        <v>671</v>
      </c>
      <c r="B53" s="487" t="s">
        <v>617</v>
      </c>
      <c r="C53" s="487" t="s">
        <v>635</v>
      </c>
      <c r="D53" s="108" t="s">
        <v>677</v>
      </c>
      <c r="E53" s="109">
        <v>449633</v>
      </c>
      <c r="F53" s="109">
        <v>1587883</v>
      </c>
      <c r="G53" s="109">
        <v>447377</v>
      </c>
      <c r="H53" s="109">
        <v>1581115</v>
      </c>
      <c r="I53" s="109">
        <v>2256</v>
      </c>
      <c r="J53" s="110">
        <v>6768</v>
      </c>
    </row>
    <row r="54" spans="1:10">
      <c r="A54" s="486" t="s">
        <v>671</v>
      </c>
      <c r="B54" s="487" t="s">
        <v>617</v>
      </c>
      <c r="C54" s="487" t="s">
        <v>667</v>
      </c>
      <c r="D54" s="108" t="s">
        <v>678</v>
      </c>
      <c r="E54" s="109">
        <v>26122</v>
      </c>
      <c r="F54" s="109">
        <v>664214</v>
      </c>
      <c r="G54" s="109">
        <v>26122</v>
      </c>
      <c r="H54" s="109">
        <v>664214</v>
      </c>
      <c r="I54" s="109">
        <v>0</v>
      </c>
      <c r="J54" s="110">
        <v>0</v>
      </c>
    </row>
    <row r="55" spans="1:10">
      <c r="A55" s="486" t="s">
        <v>612</v>
      </c>
      <c r="B55" s="487" t="s">
        <v>612</v>
      </c>
      <c r="C55" s="487" t="s">
        <v>612</v>
      </c>
      <c r="D55" s="108" t="s">
        <v>679</v>
      </c>
      <c r="E55" s="109">
        <v>-159000</v>
      </c>
      <c r="F55" s="109">
        <v>3880000</v>
      </c>
      <c r="G55" s="109">
        <v>-159000</v>
      </c>
      <c r="H55" s="109">
        <v>3880000</v>
      </c>
      <c r="I55" s="109">
        <v>0</v>
      </c>
      <c r="J55" s="110">
        <v>0</v>
      </c>
    </row>
    <row r="56" spans="1:10">
      <c r="A56" s="486" t="s">
        <v>654</v>
      </c>
      <c r="B56" s="487" t="s">
        <v>612</v>
      </c>
      <c r="C56" s="487" t="s">
        <v>612</v>
      </c>
      <c r="D56" s="108" t="s">
        <v>655</v>
      </c>
      <c r="E56" s="109">
        <v>-159000</v>
      </c>
      <c r="F56" s="109">
        <v>3880000</v>
      </c>
      <c r="G56" s="109">
        <v>-159000</v>
      </c>
      <c r="H56" s="109">
        <v>3880000</v>
      </c>
      <c r="I56" s="109">
        <v>0</v>
      </c>
      <c r="J56" s="110">
        <v>0</v>
      </c>
    </row>
    <row r="57" spans="1:10">
      <c r="A57" s="486" t="s">
        <v>654</v>
      </c>
      <c r="B57" s="487" t="s">
        <v>617</v>
      </c>
      <c r="C57" s="487" t="s">
        <v>612</v>
      </c>
      <c r="D57" s="108" t="s">
        <v>680</v>
      </c>
      <c r="E57" s="109">
        <v>-159000</v>
      </c>
      <c r="F57" s="109">
        <v>3880000</v>
      </c>
      <c r="G57" s="109">
        <v>-159000</v>
      </c>
      <c r="H57" s="109">
        <v>3880000</v>
      </c>
      <c r="I57" s="109">
        <v>0</v>
      </c>
      <c r="J57" s="110">
        <v>0</v>
      </c>
    </row>
    <row r="58" spans="1:10">
      <c r="A58" s="486" t="s">
        <v>654</v>
      </c>
      <c r="B58" s="487" t="s">
        <v>617</v>
      </c>
      <c r="C58" s="487" t="s">
        <v>615</v>
      </c>
      <c r="D58" s="108" t="s">
        <v>681</v>
      </c>
      <c r="E58" s="109">
        <v>0</v>
      </c>
      <c r="F58" s="109">
        <v>3880000</v>
      </c>
      <c r="G58" s="109">
        <v>0</v>
      </c>
      <c r="H58" s="109">
        <v>3880000</v>
      </c>
      <c r="I58" s="109">
        <v>0</v>
      </c>
      <c r="J58" s="110">
        <v>0</v>
      </c>
    </row>
    <row r="59" spans="1:10">
      <c r="A59" s="486" t="s">
        <v>654</v>
      </c>
      <c r="B59" s="487" t="s">
        <v>617</v>
      </c>
      <c r="C59" s="487" t="s">
        <v>640</v>
      </c>
      <c r="D59" s="108" t="s">
        <v>682</v>
      </c>
      <c r="E59" s="109">
        <v>-159000</v>
      </c>
      <c r="F59" s="109">
        <v>0</v>
      </c>
      <c r="G59" s="109">
        <v>-159000</v>
      </c>
      <c r="H59" s="109">
        <v>0</v>
      </c>
      <c r="I59" s="109">
        <v>0</v>
      </c>
      <c r="J59" s="110">
        <v>0</v>
      </c>
    </row>
    <row r="60" spans="1:10">
      <c r="A60" s="486" t="s">
        <v>612</v>
      </c>
      <c r="B60" s="487" t="s">
        <v>612</v>
      </c>
      <c r="C60" s="487" t="s">
        <v>612</v>
      </c>
      <c r="D60" s="108" t="s">
        <v>683</v>
      </c>
      <c r="E60" s="109">
        <v>0</v>
      </c>
      <c r="F60" s="109">
        <v>0</v>
      </c>
      <c r="G60" s="109">
        <v>0</v>
      </c>
      <c r="H60" s="109">
        <v>0</v>
      </c>
      <c r="I60" s="109">
        <v>0</v>
      </c>
      <c r="J60" s="110">
        <v>0</v>
      </c>
    </row>
    <row r="61" spans="1:10">
      <c r="A61" s="486" t="s">
        <v>612</v>
      </c>
      <c r="B61" s="487" t="s">
        <v>612</v>
      </c>
      <c r="C61" s="487" t="s">
        <v>612</v>
      </c>
      <c r="D61" s="108" t="s">
        <v>684</v>
      </c>
      <c r="E61" s="109">
        <v>59676103</v>
      </c>
      <c r="F61" s="109">
        <v>280858464</v>
      </c>
      <c r="G61" s="109" t="s">
        <v>612</v>
      </c>
      <c r="H61" s="109" t="s">
        <v>612</v>
      </c>
      <c r="I61" s="109" t="s">
        <v>612</v>
      </c>
      <c r="J61" s="110" t="s">
        <v>612</v>
      </c>
    </row>
    <row r="62" spans="1:10">
      <c r="A62" s="488"/>
      <c r="B62" s="489"/>
      <c r="C62" s="489"/>
      <c r="D62" s="490"/>
      <c r="E62" s="491"/>
      <c r="F62" s="491"/>
      <c r="G62" s="491"/>
      <c r="H62" s="491"/>
      <c r="I62" s="491"/>
      <c r="J62" s="492"/>
    </row>
    <row r="63" spans="1:10">
      <c r="A63" s="493"/>
      <c r="B63" s="494"/>
      <c r="C63" s="494"/>
      <c r="D63" s="495"/>
      <c r="E63" s="496"/>
      <c r="F63" s="496"/>
      <c r="G63" s="496"/>
      <c r="H63" s="496"/>
      <c r="I63" s="496"/>
      <c r="J63" s="497"/>
    </row>
    <row r="64" spans="1:10">
      <c r="A64" s="493"/>
      <c r="B64" s="494"/>
      <c r="C64" s="494"/>
      <c r="D64" s="495"/>
      <c r="E64" s="496"/>
      <c r="F64" s="496"/>
      <c r="G64" s="496"/>
      <c r="H64" s="496"/>
      <c r="I64" s="496"/>
      <c r="J64" s="497"/>
    </row>
    <row r="65" spans="1:10">
      <c r="A65" s="493"/>
      <c r="B65" s="494"/>
      <c r="C65" s="494"/>
      <c r="D65" s="495"/>
      <c r="E65" s="496"/>
      <c r="F65" s="496"/>
      <c r="G65" s="496"/>
      <c r="H65" s="496"/>
      <c r="I65" s="496"/>
      <c r="J65" s="497"/>
    </row>
    <row r="66" spans="1:10">
      <c r="A66" s="493"/>
      <c r="B66" s="494"/>
      <c r="C66" s="494"/>
      <c r="D66" s="495"/>
      <c r="E66" s="496"/>
      <c r="F66" s="496"/>
      <c r="G66" s="496"/>
      <c r="H66" s="496"/>
      <c r="I66" s="496"/>
      <c r="J66" s="497"/>
    </row>
    <row r="67" spans="1:10">
      <c r="A67" s="1378" t="s">
        <v>602</v>
      </c>
      <c r="B67" s="1379"/>
      <c r="C67" s="1379"/>
      <c r="D67" s="1380"/>
      <c r="E67" s="1378" t="s">
        <v>603</v>
      </c>
      <c r="F67" s="1380"/>
      <c r="G67" s="1378" t="s">
        <v>685</v>
      </c>
      <c r="H67" s="1380"/>
      <c r="I67" s="1378" t="s">
        <v>686</v>
      </c>
      <c r="J67" s="1380"/>
    </row>
    <row r="68" spans="1:10">
      <c r="A68" s="482" t="s">
        <v>606</v>
      </c>
      <c r="B68" s="483" t="s">
        <v>607</v>
      </c>
      <c r="C68" s="483" t="s">
        <v>608</v>
      </c>
      <c r="D68" s="484" t="s">
        <v>609</v>
      </c>
      <c r="E68" s="485" t="s">
        <v>610</v>
      </c>
      <c r="F68" s="485" t="s">
        <v>611</v>
      </c>
      <c r="G68" s="485" t="s">
        <v>610</v>
      </c>
      <c r="H68" s="485" t="s">
        <v>611</v>
      </c>
      <c r="I68" s="485" t="s">
        <v>610</v>
      </c>
      <c r="J68" s="485" t="s">
        <v>611</v>
      </c>
    </row>
    <row r="69" spans="1:10">
      <c r="A69" s="486" t="s">
        <v>612</v>
      </c>
      <c r="B69" s="483" t="s">
        <v>612</v>
      </c>
      <c r="C69" s="483" t="s">
        <v>612</v>
      </c>
      <c r="D69" s="108" t="s">
        <v>613</v>
      </c>
      <c r="E69" s="109">
        <v>71143879</v>
      </c>
      <c r="F69" s="109">
        <v>302539483</v>
      </c>
      <c r="G69" s="109">
        <v>59339244</v>
      </c>
      <c r="H69" s="109">
        <v>163010393</v>
      </c>
      <c r="I69" s="109">
        <v>11804635</v>
      </c>
      <c r="J69" s="110">
        <v>139529090</v>
      </c>
    </row>
    <row r="70" spans="1:10">
      <c r="A70" s="486" t="s">
        <v>612</v>
      </c>
      <c r="B70" s="487" t="s">
        <v>612</v>
      </c>
      <c r="C70" s="487" t="s">
        <v>612</v>
      </c>
      <c r="D70" s="108" t="s">
        <v>614</v>
      </c>
      <c r="E70" s="109">
        <v>38383027</v>
      </c>
      <c r="F70" s="109">
        <v>143636082</v>
      </c>
      <c r="G70" s="109">
        <v>38374900</v>
      </c>
      <c r="H70" s="109">
        <v>139318801</v>
      </c>
      <c r="I70" s="109">
        <v>8127</v>
      </c>
      <c r="J70" s="110">
        <v>4317281</v>
      </c>
    </row>
    <row r="71" spans="1:10">
      <c r="A71" s="486" t="s">
        <v>615</v>
      </c>
      <c r="B71" s="487" t="s">
        <v>612</v>
      </c>
      <c r="C71" s="487" t="s">
        <v>612</v>
      </c>
      <c r="D71" s="108" t="s">
        <v>687</v>
      </c>
      <c r="E71" s="109">
        <v>8326334</v>
      </c>
      <c r="F71" s="109">
        <v>54590260</v>
      </c>
      <c r="G71" s="109">
        <v>8324019</v>
      </c>
      <c r="H71" s="109">
        <v>53100378</v>
      </c>
      <c r="I71" s="109">
        <v>2315</v>
      </c>
      <c r="J71" s="110">
        <v>1489882</v>
      </c>
    </row>
    <row r="72" spans="1:10">
      <c r="A72" s="486" t="s">
        <v>615</v>
      </c>
      <c r="B72" s="487" t="s">
        <v>688</v>
      </c>
      <c r="C72" s="487" t="s">
        <v>612</v>
      </c>
      <c r="D72" s="108" t="s">
        <v>689</v>
      </c>
      <c r="E72" s="109">
        <v>1219692</v>
      </c>
      <c r="F72" s="109">
        <v>13906276</v>
      </c>
      <c r="G72" s="109">
        <v>1217377</v>
      </c>
      <c r="H72" s="109">
        <v>13639655</v>
      </c>
      <c r="I72" s="109">
        <v>2315</v>
      </c>
      <c r="J72" s="110">
        <v>266621</v>
      </c>
    </row>
    <row r="73" spans="1:10">
      <c r="A73" s="486" t="s">
        <v>615</v>
      </c>
      <c r="B73" s="487" t="s">
        <v>688</v>
      </c>
      <c r="C73" s="487" t="s">
        <v>615</v>
      </c>
      <c r="D73" s="108" t="s">
        <v>690</v>
      </c>
      <c r="E73" s="109">
        <v>727309</v>
      </c>
      <c r="F73" s="109">
        <v>11707229</v>
      </c>
      <c r="G73" s="109">
        <v>727309</v>
      </c>
      <c r="H73" s="109">
        <v>11707229</v>
      </c>
      <c r="I73" s="109">
        <v>0</v>
      </c>
      <c r="J73" s="110">
        <v>0</v>
      </c>
    </row>
    <row r="74" spans="1:10">
      <c r="A74" s="486" t="s">
        <v>615</v>
      </c>
      <c r="B74" s="487" t="s">
        <v>688</v>
      </c>
      <c r="C74" s="487" t="s">
        <v>617</v>
      </c>
      <c r="D74" s="108" t="s">
        <v>691</v>
      </c>
      <c r="E74" s="109">
        <v>91138</v>
      </c>
      <c r="F74" s="109">
        <v>573986</v>
      </c>
      <c r="G74" s="109">
        <v>91138</v>
      </c>
      <c r="H74" s="109">
        <v>573986</v>
      </c>
      <c r="I74" s="109">
        <v>0</v>
      </c>
      <c r="J74" s="110">
        <v>0</v>
      </c>
    </row>
    <row r="75" spans="1:10">
      <c r="A75" s="486" t="s">
        <v>615</v>
      </c>
      <c r="B75" s="487" t="s">
        <v>688</v>
      </c>
      <c r="C75" s="487" t="s">
        <v>640</v>
      </c>
      <c r="D75" s="108" t="s">
        <v>692</v>
      </c>
      <c r="E75" s="109">
        <v>364617</v>
      </c>
      <c r="F75" s="109">
        <v>1144827</v>
      </c>
      <c r="G75" s="109">
        <v>362302</v>
      </c>
      <c r="H75" s="109">
        <v>878206</v>
      </c>
      <c r="I75" s="109">
        <v>2315</v>
      </c>
      <c r="J75" s="110">
        <v>266621</v>
      </c>
    </row>
    <row r="76" spans="1:10">
      <c r="A76" s="486" t="s">
        <v>615</v>
      </c>
      <c r="B76" s="487" t="s">
        <v>688</v>
      </c>
      <c r="C76" s="487" t="s">
        <v>635</v>
      </c>
      <c r="D76" s="108" t="s">
        <v>693</v>
      </c>
      <c r="E76" s="109">
        <v>0</v>
      </c>
      <c r="F76" s="109">
        <v>5000</v>
      </c>
      <c r="G76" s="109">
        <v>0</v>
      </c>
      <c r="H76" s="109">
        <v>5000</v>
      </c>
      <c r="I76" s="109">
        <v>0</v>
      </c>
      <c r="J76" s="110">
        <v>0</v>
      </c>
    </row>
    <row r="77" spans="1:10">
      <c r="A77" s="486" t="s">
        <v>615</v>
      </c>
      <c r="B77" s="487" t="s">
        <v>688</v>
      </c>
      <c r="C77" s="487" t="s">
        <v>643</v>
      </c>
      <c r="D77" s="108" t="s">
        <v>694</v>
      </c>
      <c r="E77" s="109">
        <v>36628</v>
      </c>
      <c r="F77" s="109">
        <v>475234</v>
      </c>
      <c r="G77" s="109">
        <v>36628</v>
      </c>
      <c r="H77" s="109">
        <v>475234</v>
      </c>
      <c r="I77" s="109">
        <v>0</v>
      </c>
      <c r="J77" s="110">
        <v>0</v>
      </c>
    </row>
    <row r="78" spans="1:10">
      <c r="A78" s="486" t="s">
        <v>615</v>
      </c>
      <c r="B78" s="487" t="s">
        <v>695</v>
      </c>
      <c r="C78" s="487" t="s">
        <v>612</v>
      </c>
      <c r="D78" s="108" t="s">
        <v>696</v>
      </c>
      <c r="E78" s="109">
        <v>717023</v>
      </c>
      <c r="F78" s="109">
        <v>16022134</v>
      </c>
      <c r="G78" s="109">
        <v>717023</v>
      </c>
      <c r="H78" s="109">
        <v>16022134</v>
      </c>
      <c r="I78" s="109">
        <v>0</v>
      </c>
      <c r="J78" s="110">
        <v>0</v>
      </c>
    </row>
    <row r="79" spans="1:10">
      <c r="A79" s="486" t="s">
        <v>615</v>
      </c>
      <c r="B79" s="487" t="s">
        <v>695</v>
      </c>
      <c r="C79" s="487" t="s">
        <v>615</v>
      </c>
      <c r="D79" s="108" t="s">
        <v>690</v>
      </c>
      <c r="E79" s="109">
        <v>301493</v>
      </c>
      <c r="F79" s="109">
        <v>7145874</v>
      </c>
      <c r="G79" s="109">
        <v>301493</v>
      </c>
      <c r="H79" s="109">
        <v>7145874</v>
      </c>
      <c r="I79" s="109">
        <v>0</v>
      </c>
      <c r="J79" s="110">
        <v>0</v>
      </c>
    </row>
    <row r="80" spans="1:10">
      <c r="A80" s="486" t="s">
        <v>615</v>
      </c>
      <c r="B80" s="487" t="s">
        <v>695</v>
      </c>
      <c r="C80" s="487" t="s">
        <v>617</v>
      </c>
      <c r="D80" s="108" t="s">
        <v>697</v>
      </c>
      <c r="E80" s="109">
        <v>415530</v>
      </c>
      <c r="F80" s="109">
        <v>8876260</v>
      </c>
      <c r="G80" s="109">
        <v>415530</v>
      </c>
      <c r="H80" s="109">
        <v>8876260</v>
      </c>
      <c r="I80" s="109">
        <v>0</v>
      </c>
      <c r="J80" s="110">
        <v>0</v>
      </c>
    </row>
    <row r="81" spans="1:10">
      <c r="A81" s="486" t="s">
        <v>615</v>
      </c>
      <c r="B81" s="487" t="s">
        <v>698</v>
      </c>
      <c r="C81" s="487" t="s">
        <v>612</v>
      </c>
      <c r="D81" s="108" t="s">
        <v>699</v>
      </c>
      <c r="E81" s="109">
        <v>6354708</v>
      </c>
      <c r="F81" s="109">
        <v>24538110</v>
      </c>
      <c r="G81" s="109">
        <v>6354708</v>
      </c>
      <c r="H81" s="109">
        <v>23314849</v>
      </c>
      <c r="I81" s="109">
        <v>0</v>
      </c>
      <c r="J81" s="110">
        <v>1223261</v>
      </c>
    </row>
    <row r="82" spans="1:10">
      <c r="A82" s="486" t="s">
        <v>615</v>
      </c>
      <c r="B82" s="487" t="s">
        <v>698</v>
      </c>
      <c r="C82" s="487" t="s">
        <v>617</v>
      </c>
      <c r="D82" s="108" t="s">
        <v>700</v>
      </c>
      <c r="E82" s="109">
        <v>2743959</v>
      </c>
      <c r="F82" s="109">
        <v>16906735</v>
      </c>
      <c r="G82" s="109">
        <v>2743959</v>
      </c>
      <c r="H82" s="109">
        <v>15683474</v>
      </c>
      <c r="I82" s="109">
        <v>0</v>
      </c>
      <c r="J82" s="110">
        <v>1223261</v>
      </c>
    </row>
    <row r="83" spans="1:10">
      <c r="A83" s="486" t="s">
        <v>615</v>
      </c>
      <c r="B83" s="487" t="s">
        <v>698</v>
      </c>
      <c r="C83" s="487" t="s">
        <v>640</v>
      </c>
      <c r="D83" s="108" t="s">
        <v>701</v>
      </c>
      <c r="E83" s="109">
        <v>11432</v>
      </c>
      <c r="F83" s="109">
        <v>72187</v>
      </c>
      <c r="G83" s="109">
        <v>11432</v>
      </c>
      <c r="H83" s="109">
        <v>72187</v>
      </c>
      <c r="I83" s="109">
        <v>0</v>
      </c>
      <c r="J83" s="110">
        <v>0</v>
      </c>
    </row>
    <row r="84" spans="1:10">
      <c r="A84" s="486" t="s">
        <v>615</v>
      </c>
      <c r="B84" s="487" t="s">
        <v>698</v>
      </c>
      <c r="C84" s="487" t="s">
        <v>635</v>
      </c>
      <c r="D84" s="108" t="s">
        <v>702</v>
      </c>
      <c r="E84" s="109">
        <v>7455</v>
      </c>
      <c r="F84" s="109">
        <v>37455</v>
      </c>
      <c r="G84" s="109">
        <v>7455</v>
      </c>
      <c r="H84" s="109">
        <v>37455</v>
      </c>
      <c r="I84" s="109">
        <v>0</v>
      </c>
      <c r="J84" s="110">
        <v>0</v>
      </c>
    </row>
    <row r="85" spans="1:10">
      <c r="A85" s="486" t="s">
        <v>615</v>
      </c>
      <c r="B85" s="487" t="s">
        <v>698</v>
      </c>
      <c r="C85" s="487" t="s">
        <v>643</v>
      </c>
      <c r="D85" s="108" t="s">
        <v>703</v>
      </c>
      <c r="E85" s="109">
        <v>2992922</v>
      </c>
      <c r="F85" s="109">
        <v>4992194</v>
      </c>
      <c r="G85" s="109">
        <v>2992922</v>
      </c>
      <c r="H85" s="109">
        <v>4992194</v>
      </c>
      <c r="I85" s="109">
        <v>0</v>
      </c>
      <c r="J85" s="110">
        <v>0</v>
      </c>
    </row>
    <row r="86" spans="1:10">
      <c r="A86" s="486" t="s">
        <v>615</v>
      </c>
      <c r="B86" s="487" t="s">
        <v>698</v>
      </c>
      <c r="C86" s="487" t="s">
        <v>650</v>
      </c>
      <c r="D86" s="108" t="s">
        <v>704</v>
      </c>
      <c r="E86" s="109">
        <v>85817</v>
      </c>
      <c r="F86" s="109">
        <v>549957</v>
      </c>
      <c r="G86" s="109">
        <v>85817</v>
      </c>
      <c r="H86" s="109">
        <v>549957</v>
      </c>
      <c r="I86" s="109">
        <v>0</v>
      </c>
      <c r="J86" s="110">
        <v>0</v>
      </c>
    </row>
    <row r="87" spans="1:10">
      <c r="A87" s="486" t="s">
        <v>615</v>
      </c>
      <c r="B87" s="487" t="s">
        <v>698</v>
      </c>
      <c r="C87" s="487" t="s">
        <v>652</v>
      </c>
      <c r="D87" s="108" t="s">
        <v>705</v>
      </c>
      <c r="E87" s="109">
        <v>513123</v>
      </c>
      <c r="F87" s="109">
        <v>1979582</v>
      </c>
      <c r="G87" s="109">
        <v>513123</v>
      </c>
      <c r="H87" s="109">
        <v>1979582</v>
      </c>
      <c r="I87" s="109">
        <v>0</v>
      </c>
      <c r="J87" s="110">
        <v>0</v>
      </c>
    </row>
    <row r="88" spans="1:10">
      <c r="A88" s="486" t="s">
        <v>615</v>
      </c>
      <c r="B88" s="487" t="s">
        <v>706</v>
      </c>
      <c r="C88" s="487" t="s">
        <v>612</v>
      </c>
      <c r="D88" s="108" t="s">
        <v>707</v>
      </c>
      <c r="E88" s="109">
        <v>34911</v>
      </c>
      <c r="F88" s="109">
        <v>123740</v>
      </c>
      <c r="G88" s="109">
        <v>34911</v>
      </c>
      <c r="H88" s="109">
        <v>123740</v>
      </c>
      <c r="I88" s="109">
        <v>0</v>
      </c>
      <c r="J88" s="110">
        <v>0</v>
      </c>
    </row>
    <row r="89" spans="1:10">
      <c r="A89" s="486" t="s">
        <v>615</v>
      </c>
      <c r="B89" s="487" t="s">
        <v>706</v>
      </c>
      <c r="C89" s="487" t="s">
        <v>617</v>
      </c>
      <c r="D89" s="108" t="s">
        <v>708</v>
      </c>
      <c r="E89" s="109">
        <v>34911</v>
      </c>
      <c r="F89" s="109">
        <v>123740</v>
      </c>
      <c r="G89" s="109">
        <v>34911</v>
      </c>
      <c r="H89" s="109">
        <v>123740</v>
      </c>
      <c r="I89" s="109">
        <v>0</v>
      </c>
      <c r="J89" s="110">
        <v>0</v>
      </c>
    </row>
    <row r="90" spans="1:10">
      <c r="A90" s="486" t="s">
        <v>617</v>
      </c>
      <c r="B90" s="487" t="s">
        <v>612</v>
      </c>
      <c r="C90" s="487" t="s">
        <v>612</v>
      </c>
      <c r="D90" s="108" t="s">
        <v>709</v>
      </c>
      <c r="E90" s="109">
        <v>1758648</v>
      </c>
      <c r="F90" s="109">
        <v>7004508</v>
      </c>
      <c r="G90" s="109">
        <v>1758648</v>
      </c>
      <c r="H90" s="109">
        <v>7004508</v>
      </c>
      <c r="I90" s="109">
        <v>0</v>
      </c>
      <c r="J90" s="110">
        <v>0</v>
      </c>
    </row>
    <row r="91" spans="1:10">
      <c r="A91" s="486" t="s">
        <v>617</v>
      </c>
      <c r="B91" s="487" t="s">
        <v>710</v>
      </c>
      <c r="C91" s="487" t="s">
        <v>612</v>
      </c>
      <c r="D91" s="108" t="s">
        <v>711</v>
      </c>
      <c r="E91" s="109">
        <v>356185</v>
      </c>
      <c r="F91" s="109">
        <v>2688828</v>
      </c>
      <c r="G91" s="109">
        <v>356185</v>
      </c>
      <c r="H91" s="109">
        <v>2688828</v>
      </c>
      <c r="I91" s="109">
        <v>0</v>
      </c>
      <c r="J91" s="110">
        <v>0</v>
      </c>
    </row>
    <row r="92" spans="1:10">
      <c r="A92" s="486" t="s">
        <v>617</v>
      </c>
      <c r="B92" s="487" t="s">
        <v>710</v>
      </c>
      <c r="C92" s="487" t="s">
        <v>617</v>
      </c>
      <c r="D92" s="108" t="s">
        <v>712</v>
      </c>
      <c r="E92" s="109">
        <v>10000</v>
      </c>
      <c r="F92" s="109">
        <v>180700</v>
      </c>
      <c r="G92" s="109">
        <v>10000</v>
      </c>
      <c r="H92" s="109">
        <v>180700</v>
      </c>
      <c r="I92" s="109">
        <v>0</v>
      </c>
      <c r="J92" s="110">
        <v>0</v>
      </c>
    </row>
    <row r="93" spans="1:10">
      <c r="A93" s="486" t="s">
        <v>617</v>
      </c>
      <c r="B93" s="487" t="s">
        <v>710</v>
      </c>
      <c r="C93" s="487" t="s">
        <v>640</v>
      </c>
      <c r="D93" s="108" t="s">
        <v>713</v>
      </c>
      <c r="E93" s="109">
        <v>346185</v>
      </c>
      <c r="F93" s="109">
        <v>2508128</v>
      </c>
      <c r="G93" s="109">
        <v>346185</v>
      </c>
      <c r="H93" s="109">
        <v>2508128</v>
      </c>
      <c r="I93" s="109">
        <v>0</v>
      </c>
      <c r="J93" s="110">
        <v>0</v>
      </c>
    </row>
    <row r="94" spans="1:10">
      <c r="A94" s="486" t="s">
        <v>617</v>
      </c>
      <c r="B94" s="487" t="s">
        <v>714</v>
      </c>
      <c r="C94" s="487" t="s">
        <v>612</v>
      </c>
      <c r="D94" s="108" t="s">
        <v>715</v>
      </c>
      <c r="E94" s="109">
        <v>1402463</v>
      </c>
      <c r="F94" s="109">
        <v>4315680</v>
      </c>
      <c r="G94" s="109">
        <v>1402463</v>
      </c>
      <c r="H94" s="109">
        <v>4315680</v>
      </c>
      <c r="I94" s="109">
        <v>0</v>
      </c>
      <c r="J94" s="110">
        <v>0</v>
      </c>
    </row>
    <row r="95" spans="1:10">
      <c r="A95" s="486" t="s">
        <v>617</v>
      </c>
      <c r="B95" s="487" t="s">
        <v>714</v>
      </c>
      <c r="C95" s="487" t="s">
        <v>617</v>
      </c>
      <c r="D95" s="108" t="s">
        <v>716</v>
      </c>
      <c r="E95" s="109">
        <v>903398</v>
      </c>
      <c r="F95" s="109">
        <v>2851477</v>
      </c>
      <c r="G95" s="109">
        <v>903398</v>
      </c>
      <c r="H95" s="109">
        <v>2851477</v>
      </c>
      <c r="I95" s="109">
        <v>0</v>
      </c>
      <c r="J95" s="110">
        <v>0</v>
      </c>
    </row>
    <row r="96" spans="1:10">
      <c r="A96" s="486" t="s">
        <v>617</v>
      </c>
      <c r="B96" s="487" t="s">
        <v>714</v>
      </c>
      <c r="C96" s="487" t="s">
        <v>640</v>
      </c>
      <c r="D96" s="108" t="s">
        <v>705</v>
      </c>
      <c r="E96" s="109">
        <v>499065</v>
      </c>
      <c r="F96" s="109">
        <v>1464203</v>
      </c>
      <c r="G96" s="109">
        <v>499065</v>
      </c>
      <c r="H96" s="109">
        <v>1464203</v>
      </c>
      <c r="I96" s="109">
        <v>0</v>
      </c>
      <c r="J96" s="110">
        <v>0</v>
      </c>
    </row>
    <row r="97" spans="1:10">
      <c r="A97" s="486" t="s">
        <v>640</v>
      </c>
      <c r="B97" s="487" t="s">
        <v>612</v>
      </c>
      <c r="C97" s="487" t="s">
        <v>612</v>
      </c>
      <c r="D97" s="108" t="s">
        <v>717</v>
      </c>
      <c r="E97" s="109">
        <v>24150638</v>
      </c>
      <c r="F97" s="109">
        <v>45631736</v>
      </c>
      <c r="G97" s="109">
        <v>24150638</v>
      </c>
      <c r="H97" s="109">
        <v>45103149</v>
      </c>
      <c r="I97" s="109">
        <v>0</v>
      </c>
      <c r="J97" s="110">
        <v>528587</v>
      </c>
    </row>
    <row r="98" spans="1:10">
      <c r="A98" s="486" t="s">
        <v>640</v>
      </c>
      <c r="B98" s="487" t="s">
        <v>718</v>
      </c>
      <c r="C98" s="487" t="s">
        <v>612</v>
      </c>
      <c r="D98" s="108" t="s">
        <v>719</v>
      </c>
      <c r="E98" s="109">
        <v>11704287</v>
      </c>
      <c r="F98" s="109">
        <v>16907652</v>
      </c>
      <c r="G98" s="109">
        <v>11704287</v>
      </c>
      <c r="H98" s="109">
        <v>16907652</v>
      </c>
      <c r="I98" s="109">
        <v>0</v>
      </c>
      <c r="J98" s="110">
        <v>0</v>
      </c>
    </row>
    <row r="99" spans="1:10">
      <c r="A99" s="486" t="s">
        <v>640</v>
      </c>
      <c r="B99" s="487" t="s">
        <v>718</v>
      </c>
      <c r="C99" s="487" t="s">
        <v>617</v>
      </c>
      <c r="D99" s="108" t="s">
        <v>720</v>
      </c>
      <c r="E99" s="109">
        <v>11704287</v>
      </c>
      <c r="F99" s="109">
        <v>16904652</v>
      </c>
      <c r="G99" s="109">
        <v>11704287</v>
      </c>
      <c r="H99" s="109">
        <v>16904652</v>
      </c>
      <c r="I99" s="109">
        <v>0</v>
      </c>
      <c r="J99" s="110">
        <v>0</v>
      </c>
    </row>
    <row r="100" spans="1:10">
      <c r="A100" s="486" t="s">
        <v>640</v>
      </c>
      <c r="B100" s="487" t="s">
        <v>718</v>
      </c>
      <c r="C100" s="487" t="s">
        <v>640</v>
      </c>
      <c r="D100" s="108" t="s">
        <v>721</v>
      </c>
      <c r="E100" s="109">
        <v>0</v>
      </c>
      <c r="F100" s="109">
        <v>3000</v>
      </c>
      <c r="G100" s="109">
        <v>0</v>
      </c>
      <c r="H100" s="109">
        <v>3000</v>
      </c>
      <c r="I100" s="109">
        <v>0</v>
      </c>
      <c r="J100" s="110">
        <v>0</v>
      </c>
    </row>
    <row r="101" spans="1:10">
      <c r="A101" s="486" t="s">
        <v>640</v>
      </c>
      <c r="B101" s="487" t="s">
        <v>722</v>
      </c>
      <c r="C101" s="487" t="s">
        <v>612</v>
      </c>
      <c r="D101" s="108" t="s">
        <v>723</v>
      </c>
      <c r="E101" s="109">
        <v>4843</v>
      </c>
      <c r="F101" s="109">
        <v>125453</v>
      </c>
      <c r="G101" s="109">
        <v>4843</v>
      </c>
      <c r="H101" s="109">
        <v>125453</v>
      </c>
      <c r="I101" s="109">
        <v>0</v>
      </c>
      <c r="J101" s="110">
        <v>0</v>
      </c>
    </row>
    <row r="102" spans="1:10">
      <c r="A102" s="486" t="s">
        <v>640</v>
      </c>
      <c r="B102" s="487" t="s">
        <v>722</v>
      </c>
      <c r="C102" s="487" t="s">
        <v>640</v>
      </c>
      <c r="D102" s="108" t="s">
        <v>724</v>
      </c>
      <c r="E102" s="109">
        <v>4843</v>
      </c>
      <c r="F102" s="109">
        <v>125453</v>
      </c>
      <c r="G102" s="109">
        <v>4843</v>
      </c>
      <c r="H102" s="109">
        <v>125453</v>
      </c>
      <c r="I102" s="109">
        <v>0</v>
      </c>
      <c r="J102" s="110">
        <v>0</v>
      </c>
    </row>
    <row r="103" spans="1:10">
      <c r="A103" s="486" t="s">
        <v>640</v>
      </c>
      <c r="B103" s="487" t="s">
        <v>725</v>
      </c>
      <c r="C103" s="487" t="s">
        <v>612</v>
      </c>
      <c r="D103" s="108" t="s">
        <v>726</v>
      </c>
      <c r="E103" s="109">
        <v>12441508</v>
      </c>
      <c r="F103" s="109">
        <v>28598631</v>
      </c>
      <c r="G103" s="109">
        <v>12441508</v>
      </c>
      <c r="H103" s="109">
        <v>28070044</v>
      </c>
      <c r="I103" s="109">
        <v>0</v>
      </c>
      <c r="J103" s="110">
        <v>528587</v>
      </c>
    </row>
    <row r="104" spans="1:10">
      <c r="A104" s="486" t="s">
        <v>640</v>
      </c>
      <c r="B104" s="487" t="s">
        <v>725</v>
      </c>
      <c r="C104" s="487" t="s">
        <v>617</v>
      </c>
      <c r="D104" s="108" t="s">
        <v>727</v>
      </c>
      <c r="E104" s="109">
        <v>6661318</v>
      </c>
      <c r="F104" s="109">
        <v>13623194</v>
      </c>
      <c r="G104" s="109">
        <v>6661318</v>
      </c>
      <c r="H104" s="109">
        <v>13094607</v>
      </c>
      <c r="I104" s="109">
        <v>0</v>
      </c>
      <c r="J104" s="110">
        <v>528587</v>
      </c>
    </row>
    <row r="105" spans="1:10">
      <c r="A105" s="486" t="s">
        <v>640</v>
      </c>
      <c r="B105" s="487" t="s">
        <v>725</v>
      </c>
      <c r="C105" s="487" t="s">
        <v>640</v>
      </c>
      <c r="D105" s="108" t="s">
        <v>728</v>
      </c>
      <c r="E105" s="109">
        <v>0</v>
      </c>
      <c r="F105" s="109">
        <v>845000</v>
      </c>
      <c r="G105" s="109">
        <v>0</v>
      </c>
      <c r="H105" s="109">
        <v>845000</v>
      </c>
      <c r="I105" s="109">
        <v>0</v>
      </c>
      <c r="J105" s="110">
        <v>0</v>
      </c>
    </row>
    <row r="106" spans="1:10">
      <c r="A106" s="486" t="s">
        <v>640</v>
      </c>
      <c r="B106" s="487" t="s">
        <v>725</v>
      </c>
      <c r="C106" s="487" t="s">
        <v>643</v>
      </c>
      <c r="D106" s="108" t="s">
        <v>729</v>
      </c>
      <c r="E106" s="109">
        <v>5505418</v>
      </c>
      <c r="F106" s="109">
        <v>11345446</v>
      </c>
      <c r="G106" s="109">
        <v>5505418</v>
      </c>
      <c r="H106" s="109">
        <v>11345446</v>
      </c>
      <c r="I106" s="109">
        <v>0</v>
      </c>
      <c r="J106" s="110">
        <v>0</v>
      </c>
    </row>
    <row r="107" spans="1:10">
      <c r="A107" s="486" t="s">
        <v>640</v>
      </c>
      <c r="B107" s="487" t="s">
        <v>725</v>
      </c>
      <c r="C107" s="487" t="s">
        <v>650</v>
      </c>
      <c r="D107" s="108" t="s">
        <v>730</v>
      </c>
      <c r="E107" s="109">
        <v>274772</v>
      </c>
      <c r="F107" s="109">
        <v>2784991</v>
      </c>
      <c r="G107" s="109">
        <v>274772</v>
      </c>
      <c r="H107" s="109">
        <v>2784991</v>
      </c>
      <c r="I107" s="109">
        <v>0</v>
      </c>
      <c r="J107" s="110">
        <v>0</v>
      </c>
    </row>
    <row r="108" spans="1:10">
      <c r="A108" s="486" t="s">
        <v>635</v>
      </c>
      <c r="B108" s="487" t="s">
        <v>612</v>
      </c>
      <c r="C108" s="487" t="s">
        <v>612</v>
      </c>
      <c r="D108" s="108" t="s">
        <v>731</v>
      </c>
      <c r="E108" s="109">
        <v>475548</v>
      </c>
      <c r="F108" s="109">
        <v>7591530</v>
      </c>
      <c r="G108" s="109">
        <v>469736</v>
      </c>
      <c r="H108" s="109">
        <v>7512718</v>
      </c>
      <c r="I108" s="109">
        <v>5812</v>
      </c>
      <c r="J108" s="110">
        <v>78812</v>
      </c>
    </row>
    <row r="109" spans="1:10">
      <c r="A109" s="486" t="s">
        <v>635</v>
      </c>
      <c r="B109" s="487" t="s">
        <v>732</v>
      </c>
      <c r="C109" s="487" t="s">
        <v>612</v>
      </c>
      <c r="D109" s="108" t="s">
        <v>733</v>
      </c>
      <c r="E109" s="109">
        <v>64936</v>
      </c>
      <c r="F109" s="109">
        <v>429913</v>
      </c>
      <c r="G109" s="109">
        <v>64936</v>
      </c>
      <c r="H109" s="109">
        <v>429913</v>
      </c>
      <c r="I109" s="109">
        <v>0</v>
      </c>
      <c r="J109" s="110">
        <v>0</v>
      </c>
    </row>
    <row r="110" spans="1:10">
      <c r="A110" s="486" t="s">
        <v>635</v>
      </c>
      <c r="B110" s="487" t="s">
        <v>732</v>
      </c>
      <c r="C110" s="487" t="s">
        <v>617</v>
      </c>
      <c r="D110" s="108" t="s">
        <v>734</v>
      </c>
      <c r="E110" s="109">
        <v>64936</v>
      </c>
      <c r="F110" s="109">
        <v>429913</v>
      </c>
      <c r="G110" s="109">
        <v>64936</v>
      </c>
      <c r="H110" s="109">
        <v>429913</v>
      </c>
      <c r="I110" s="109">
        <v>0</v>
      </c>
      <c r="J110" s="110">
        <v>0</v>
      </c>
    </row>
    <row r="111" spans="1:10">
      <c r="A111" s="486" t="s">
        <v>635</v>
      </c>
      <c r="B111" s="487" t="s">
        <v>735</v>
      </c>
      <c r="C111" s="487" t="s">
        <v>612</v>
      </c>
      <c r="D111" s="108" t="s">
        <v>736</v>
      </c>
      <c r="E111" s="109">
        <v>325268</v>
      </c>
      <c r="F111" s="109">
        <v>444447</v>
      </c>
      <c r="G111" s="109">
        <v>319456</v>
      </c>
      <c r="H111" s="109">
        <v>365635</v>
      </c>
      <c r="I111" s="109">
        <v>5812</v>
      </c>
      <c r="J111" s="110">
        <v>78812</v>
      </c>
    </row>
    <row r="112" spans="1:10">
      <c r="A112" s="486" t="s">
        <v>635</v>
      </c>
      <c r="B112" s="487" t="s">
        <v>735</v>
      </c>
      <c r="C112" s="487" t="s">
        <v>617</v>
      </c>
      <c r="D112" s="108" t="s">
        <v>737</v>
      </c>
      <c r="E112" s="109">
        <v>325268</v>
      </c>
      <c r="F112" s="109">
        <v>444447</v>
      </c>
      <c r="G112" s="109">
        <v>319456</v>
      </c>
      <c r="H112" s="109">
        <v>365635</v>
      </c>
      <c r="I112" s="109">
        <v>5812</v>
      </c>
      <c r="J112" s="110">
        <v>78812</v>
      </c>
    </row>
    <row r="113" spans="1:10">
      <c r="A113" s="486" t="s">
        <v>635</v>
      </c>
      <c r="B113" s="487" t="s">
        <v>738</v>
      </c>
      <c r="C113" s="487" t="s">
        <v>612</v>
      </c>
      <c r="D113" s="108" t="s">
        <v>739</v>
      </c>
      <c r="E113" s="109">
        <v>85344</v>
      </c>
      <c r="F113" s="109">
        <v>6717170</v>
      </c>
      <c r="G113" s="109">
        <v>85344</v>
      </c>
      <c r="H113" s="109">
        <v>6717170</v>
      </c>
      <c r="I113" s="109">
        <v>0</v>
      </c>
      <c r="J113" s="110">
        <v>0</v>
      </c>
    </row>
    <row r="114" spans="1:10">
      <c r="A114" s="486" t="s">
        <v>635</v>
      </c>
      <c r="B114" s="487" t="s">
        <v>738</v>
      </c>
      <c r="C114" s="487" t="s">
        <v>617</v>
      </c>
      <c r="D114" s="108" t="s">
        <v>740</v>
      </c>
      <c r="E114" s="109">
        <v>85344</v>
      </c>
      <c r="F114" s="109">
        <v>6717170</v>
      </c>
      <c r="G114" s="109">
        <v>85344</v>
      </c>
      <c r="H114" s="109">
        <v>6717170</v>
      </c>
      <c r="I114" s="109">
        <v>0</v>
      </c>
      <c r="J114" s="110">
        <v>0</v>
      </c>
    </row>
    <row r="115" spans="1:10">
      <c r="A115" s="486" t="s">
        <v>643</v>
      </c>
      <c r="B115" s="487" t="s">
        <v>612</v>
      </c>
      <c r="C115" s="487" t="s">
        <v>612</v>
      </c>
      <c r="D115" s="108" t="s">
        <v>741</v>
      </c>
      <c r="E115" s="109">
        <v>3297140</v>
      </c>
      <c r="F115" s="109">
        <v>18537114</v>
      </c>
      <c r="G115" s="109">
        <v>3297140</v>
      </c>
      <c r="H115" s="109">
        <v>16317114</v>
      </c>
      <c r="I115" s="109">
        <v>0</v>
      </c>
      <c r="J115" s="110">
        <v>2220000</v>
      </c>
    </row>
    <row r="116" spans="1:10">
      <c r="A116" s="486" t="s">
        <v>643</v>
      </c>
      <c r="B116" s="487" t="s">
        <v>742</v>
      </c>
      <c r="C116" s="487" t="s">
        <v>612</v>
      </c>
      <c r="D116" s="108" t="s">
        <v>743</v>
      </c>
      <c r="E116" s="109">
        <v>894320</v>
      </c>
      <c r="F116" s="109">
        <v>15258311</v>
      </c>
      <c r="G116" s="109">
        <v>894320</v>
      </c>
      <c r="H116" s="109">
        <v>13038311</v>
      </c>
      <c r="I116" s="109">
        <v>0</v>
      </c>
      <c r="J116" s="110">
        <v>2220000</v>
      </c>
    </row>
    <row r="117" spans="1:10">
      <c r="A117" s="486" t="s">
        <v>643</v>
      </c>
      <c r="B117" s="487" t="s">
        <v>742</v>
      </c>
      <c r="C117" s="487" t="s">
        <v>640</v>
      </c>
      <c r="D117" s="108" t="s">
        <v>744</v>
      </c>
      <c r="E117" s="109">
        <v>894320</v>
      </c>
      <c r="F117" s="109">
        <v>15258311</v>
      </c>
      <c r="G117" s="109">
        <v>894320</v>
      </c>
      <c r="H117" s="109">
        <v>13038311</v>
      </c>
      <c r="I117" s="109">
        <v>0</v>
      </c>
      <c r="J117" s="110">
        <v>2220000</v>
      </c>
    </row>
    <row r="118" spans="1:10">
      <c r="A118" s="486" t="s">
        <v>643</v>
      </c>
      <c r="B118" s="487" t="s">
        <v>745</v>
      </c>
      <c r="C118" s="487" t="s">
        <v>612</v>
      </c>
      <c r="D118" s="108" t="s">
        <v>746</v>
      </c>
      <c r="E118" s="109">
        <v>2402820</v>
      </c>
      <c r="F118" s="109">
        <v>3278803</v>
      </c>
      <c r="G118" s="109">
        <v>2402820</v>
      </c>
      <c r="H118" s="109">
        <v>3278803</v>
      </c>
      <c r="I118" s="109">
        <v>0</v>
      </c>
      <c r="J118" s="110">
        <v>0</v>
      </c>
    </row>
    <row r="119" spans="1:10">
      <c r="A119" s="486" t="s">
        <v>643</v>
      </c>
      <c r="B119" s="487" t="s">
        <v>745</v>
      </c>
      <c r="C119" s="487" t="s">
        <v>617</v>
      </c>
      <c r="D119" s="108" t="s">
        <v>747</v>
      </c>
      <c r="E119" s="109">
        <v>2402820</v>
      </c>
      <c r="F119" s="109">
        <v>3278803</v>
      </c>
      <c r="G119" s="109">
        <v>2402820</v>
      </c>
      <c r="H119" s="109">
        <v>3278803</v>
      </c>
      <c r="I119" s="109">
        <v>0</v>
      </c>
      <c r="J119" s="110">
        <v>0</v>
      </c>
    </row>
    <row r="120" spans="1:10">
      <c r="A120" s="486" t="s">
        <v>650</v>
      </c>
      <c r="B120" s="487" t="s">
        <v>612</v>
      </c>
      <c r="C120" s="487" t="s">
        <v>612</v>
      </c>
      <c r="D120" s="108" t="s">
        <v>748</v>
      </c>
      <c r="E120" s="109">
        <v>374719</v>
      </c>
      <c r="F120" s="109">
        <v>9789034</v>
      </c>
      <c r="G120" s="109">
        <v>374719</v>
      </c>
      <c r="H120" s="109">
        <v>9789034</v>
      </c>
      <c r="I120" s="109">
        <v>0</v>
      </c>
      <c r="J120" s="110">
        <v>0</v>
      </c>
    </row>
    <row r="121" spans="1:10">
      <c r="A121" s="486" t="s">
        <v>650</v>
      </c>
      <c r="B121" s="487" t="s">
        <v>749</v>
      </c>
      <c r="C121" s="487" t="s">
        <v>612</v>
      </c>
      <c r="D121" s="108" t="s">
        <v>750</v>
      </c>
      <c r="E121" s="109">
        <v>374719</v>
      </c>
      <c r="F121" s="109">
        <v>9789034</v>
      </c>
      <c r="G121" s="109">
        <v>374719</v>
      </c>
      <c r="H121" s="109">
        <v>9789034</v>
      </c>
      <c r="I121" s="109">
        <v>0</v>
      </c>
      <c r="J121" s="110">
        <v>0</v>
      </c>
    </row>
    <row r="122" spans="1:10">
      <c r="A122" s="486" t="s">
        <v>650</v>
      </c>
      <c r="B122" s="487" t="s">
        <v>749</v>
      </c>
      <c r="C122" s="487" t="s">
        <v>615</v>
      </c>
      <c r="D122" s="108" t="s">
        <v>751</v>
      </c>
      <c r="E122" s="109">
        <v>374719</v>
      </c>
      <c r="F122" s="109">
        <v>9789034</v>
      </c>
      <c r="G122" s="109">
        <v>374719</v>
      </c>
      <c r="H122" s="109">
        <v>9789034</v>
      </c>
      <c r="I122" s="109">
        <v>0</v>
      </c>
      <c r="J122" s="110">
        <v>0</v>
      </c>
    </row>
    <row r="123" spans="1:10">
      <c r="A123" s="486" t="s">
        <v>652</v>
      </c>
      <c r="B123" s="487" t="s">
        <v>612</v>
      </c>
      <c r="C123" s="487" t="s">
        <v>612</v>
      </c>
      <c r="D123" s="108" t="s">
        <v>752</v>
      </c>
      <c r="E123" s="109">
        <v>0</v>
      </c>
      <c r="F123" s="109">
        <v>491900</v>
      </c>
      <c r="G123" s="109">
        <v>0</v>
      </c>
      <c r="H123" s="109">
        <v>491900</v>
      </c>
      <c r="I123" s="109">
        <v>0</v>
      </c>
      <c r="J123" s="110">
        <v>0</v>
      </c>
    </row>
    <row r="124" spans="1:10">
      <c r="A124" s="486" t="s">
        <v>652</v>
      </c>
      <c r="B124" s="487" t="s">
        <v>753</v>
      </c>
      <c r="C124" s="487" t="s">
        <v>612</v>
      </c>
      <c r="D124" s="108" t="s">
        <v>754</v>
      </c>
      <c r="E124" s="109">
        <v>0</v>
      </c>
      <c r="F124" s="109">
        <v>491900</v>
      </c>
      <c r="G124" s="109">
        <v>0</v>
      </c>
      <c r="H124" s="109">
        <v>491900</v>
      </c>
      <c r="I124" s="109">
        <v>0</v>
      </c>
      <c r="J124" s="110">
        <v>0</v>
      </c>
    </row>
    <row r="125" spans="1:10">
      <c r="A125" s="486" t="s">
        <v>652</v>
      </c>
      <c r="B125" s="487" t="s">
        <v>753</v>
      </c>
      <c r="C125" s="487" t="s">
        <v>617</v>
      </c>
      <c r="D125" s="108" t="s">
        <v>755</v>
      </c>
      <c r="E125" s="109">
        <v>0</v>
      </c>
      <c r="F125" s="109">
        <v>491900</v>
      </c>
      <c r="G125" s="109">
        <v>0</v>
      </c>
      <c r="H125" s="109">
        <v>491900</v>
      </c>
      <c r="I125" s="109">
        <v>0</v>
      </c>
      <c r="J125" s="110">
        <v>0</v>
      </c>
    </row>
    <row r="126" spans="1:10">
      <c r="A126" s="486" t="s">
        <v>612</v>
      </c>
      <c r="B126" s="487" t="s">
        <v>612</v>
      </c>
      <c r="C126" s="487" t="s">
        <v>612</v>
      </c>
      <c r="D126" s="108" t="s">
        <v>679</v>
      </c>
      <c r="E126" s="109">
        <v>32760852</v>
      </c>
      <c r="F126" s="109">
        <v>158903401</v>
      </c>
      <c r="G126" s="109">
        <v>20964344</v>
      </c>
      <c r="H126" s="109">
        <v>23691592</v>
      </c>
      <c r="I126" s="109">
        <v>11796508</v>
      </c>
      <c r="J126" s="110">
        <v>135211809</v>
      </c>
    </row>
    <row r="127" spans="1:10">
      <c r="A127" s="486" t="s">
        <v>615</v>
      </c>
      <c r="B127" s="487" t="s">
        <v>612</v>
      </c>
      <c r="C127" s="487" t="s">
        <v>612</v>
      </c>
      <c r="D127" s="108" t="s">
        <v>687</v>
      </c>
      <c r="E127" s="109">
        <v>228875</v>
      </c>
      <c r="F127" s="109">
        <v>5124884</v>
      </c>
      <c r="G127" s="109">
        <v>129055</v>
      </c>
      <c r="H127" s="109">
        <v>641942</v>
      </c>
      <c r="I127" s="109">
        <v>99820</v>
      </c>
      <c r="J127" s="110">
        <v>4482942</v>
      </c>
    </row>
    <row r="128" spans="1:10">
      <c r="A128" s="486" t="s">
        <v>615</v>
      </c>
      <c r="B128" s="487" t="s">
        <v>688</v>
      </c>
      <c r="C128" s="487" t="s">
        <v>612</v>
      </c>
      <c r="D128" s="108" t="s">
        <v>689</v>
      </c>
      <c r="E128" s="109">
        <v>72344</v>
      </c>
      <c r="F128" s="109">
        <v>315231</v>
      </c>
      <c r="G128" s="109">
        <v>72344</v>
      </c>
      <c r="H128" s="109">
        <v>315231</v>
      </c>
      <c r="I128" s="109">
        <v>0</v>
      </c>
      <c r="J128" s="110">
        <v>0</v>
      </c>
    </row>
    <row r="129" spans="1:10">
      <c r="A129" s="486" t="s">
        <v>615</v>
      </c>
      <c r="B129" s="487" t="s">
        <v>688</v>
      </c>
      <c r="C129" s="487" t="s">
        <v>756</v>
      </c>
      <c r="D129" s="108" t="s">
        <v>757</v>
      </c>
      <c r="E129" s="109">
        <v>72344</v>
      </c>
      <c r="F129" s="109">
        <v>315231</v>
      </c>
      <c r="G129" s="109">
        <v>72344</v>
      </c>
      <c r="H129" s="109">
        <v>315231</v>
      </c>
      <c r="I129" s="109">
        <v>0</v>
      </c>
      <c r="J129" s="110">
        <v>0</v>
      </c>
    </row>
    <row r="130" spans="1:10">
      <c r="A130" s="486" t="s">
        <v>615</v>
      </c>
      <c r="B130" s="487" t="s">
        <v>695</v>
      </c>
      <c r="C130" s="487" t="s">
        <v>612</v>
      </c>
      <c r="D130" s="108" t="s">
        <v>696</v>
      </c>
      <c r="E130" s="109">
        <v>-35289</v>
      </c>
      <c r="F130" s="109">
        <v>214711</v>
      </c>
      <c r="G130" s="109">
        <v>-35289</v>
      </c>
      <c r="H130" s="109">
        <v>214711</v>
      </c>
      <c r="I130" s="109">
        <v>0</v>
      </c>
      <c r="J130" s="110">
        <v>0</v>
      </c>
    </row>
    <row r="131" spans="1:10">
      <c r="A131" s="486" t="s">
        <v>615</v>
      </c>
      <c r="B131" s="487" t="s">
        <v>695</v>
      </c>
      <c r="C131" s="487" t="s">
        <v>756</v>
      </c>
      <c r="D131" s="108" t="s">
        <v>757</v>
      </c>
      <c r="E131" s="109">
        <v>-35289</v>
      </c>
      <c r="F131" s="109">
        <v>214711</v>
      </c>
      <c r="G131" s="109">
        <v>-35289</v>
      </c>
      <c r="H131" s="109">
        <v>214711</v>
      </c>
      <c r="I131" s="109">
        <v>0</v>
      </c>
      <c r="J131" s="110">
        <v>0</v>
      </c>
    </row>
    <row r="132" spans="1:10">
      <c r="A132" s="486" t="s">
        <v>615</v>
      </c>
      <c r="B132" s="487" t="s">
        <v>698</v>
      </c>
      <c r="C132" s="487" t="s">
        <v>612</v>
      </c>
      <c r="D132" s="108" t="s">
        <v>699</v>
      </c>
      <c r="E132" s="109">
        <v>191820</v>
      </c>
      <c r="F132" s="109">
        <v>4594942</v>
      </c>
      <c r="G132" s="109">
        <v>92000</v>
      </c>
      <c r="H132" s="109">
        <v>112000</v>
      </c>
      <c r="I132" s="109">
        <v>99820</v>
      </c>
      <c r="J132" s="110">
        <v>4482942</v>
      </c>
    </row>
    <row r="133" spans="1:10">
      <c r="A133" s="486" t="s">
        <v>615</v>
      </c>
      <c r="B133" s="487" t="s">
        <v>698</v>
      </c>
      <c r="C133" s="487" t="s">
        <v>756</v>
      </c>
      <c r="D133" s="108" t="s">
        <v>757</v>
      </c>
      <c r="E133" s="109">
        <v>191820</v>
      </c>
      <c r="F133" s="109">
        <v>4594942</v>
      </c>
      <c r="G133" s="109">
        <v>92000</v>
      </c>
      <c r="H133" s="109">
        <v>112000</v>
      </c>
      <c r="I133" s="109">
        <v>99820</v>
      </c>
      <c r="J133" s="110">
        <v>4482942</v>
      </c>
    </row>
    <row r="134" spans="1:10">
      <c r="A134" s="486" t="s">
        <v>617</v>
      </c>
      <c r="B134" s="487" t="s">
        <v>612</v>
      </c>
      <c r="C134" s="487" t="s">
        <v>612</v>
      </c>
      <c r="D134" s="108" t="s">
        <v>709</v>
      </c>
      <c r="E134" s="109">
        <v>888184</v>
      </c>
      <c r="F134" s="109">
        <v>1091855</v>
      </c>
      <c r="G134" s="109">
        <v>888184</v>
      </c>
      <c r="H134" s="109">
        <v>1091855</v>
      </c>
      <c r="I134" s="109">
        <v>0</v>
      </c>
      <c r="J134" s="110">
        <v>0</v>
      </c>
    </row>
    <row r="135" spans="1:10">
      <c r="A135" s="486" t="s">
        <v>617</v>
      </c>
      <c r="B135" s="487" t="s">
        <v>710</v>
      </c>
      <c r="C135" s="487" t="s">
        <v>612</v>
      </c>
      <c r="D135" s="108" t="s">
        <v>711</v>
      </c>
      <c r="E135" s="109">
        <v>0</v>
      </c>
      <c r="F135" s="109">
        <v>68525</v>
      </c>
      <c r="G135" s="109">
        <v>0</v>
      </c>
      <c r="H135" s="109">
        <v>68525</v>
      </c>
      <c r="I135" s="109">
        <v>0</v>
      </c>
      <c r="J135" s="110">
        <v>0</v>
      </c>
    </row>
    <row r="136" spans="1:10">
      <c r="A136" s="486" t="s">
        <v>617</v>
      </c>
      <c r="B136" s="487" t="s">
        <v>710</v>
      </c>
      <c r="C136" s="487" t="s">
        <v>756</v>
      </c>
      <c r="D136" s="108" t="s">
        <v>757</v>
      </c>
      <c r="E136" s="109">
        <v>0</v>
      </c>
      <c r="F136" s="109">
        <v>68525</v>
      </c>
      <c r="G136" s="109">
        <v>0</v>
      </c>
      <c r="H136" s="109">
        <v>68525</v>
      </c>
      <c r="I136" s="109">
        <v>0</v>
      </c>
      <c r="J136" s="110">
        <v>0</v>
      </c>
    </row>
    <row r="137" spans="1:10">
      <c r="A137" s="486" t="s">
        <v>617</v>
      </c>
      <c r="B137" s="487" t="s">
        <v>714</v>
      </c>
      <c r="C137" s="487" t="s">
        <v>612</v>
      </c>
      <c r="D137" s="108" t="s">
        <v>715</v>
      </c>
      <c r="E137" s="109">
        <v>888184</v>
      </c>
      <c r="F137" s="109">
        <v>1023330</v>
      </c>
      <c r="G137" s="109">
        <v>888184</v>
      </c>
      <c r="H137" s="109">
        <v>1023330</v>
      </c>
      <c r="I137" s="109">
        <v>0</v>
      </c>
      <c r="J137" s="110">
        <v>0</v>
      </c>
    </row>
    <row r="138" spans="1:10">
      <c r="A138" s="486" t="s">
        <v>617</v>
      </c>
      <c r="B138" s="487" t="s">
        <v>714</v>
      </c>
      <c r="C138" s="487" t="s">
        <v>756</v>
      </c>
      <c r="D138" s="108" t="s">
        <v>757</v>
      </c>
      <c r="E138" s="109">
        <v>888184</v>
      </c>
      <c r="F138" s="109">
        <v>1023330</v>
      </c>
      <c r="G138" s="109">
        <v>888184</v>
      </c>
      <c r="H138" s="109">
        <v>1023330</v>
      </c>
      <c r="I138" s="109">
        <v>0</v>
      </c>
      <c r="J138" s="110">
        <v>0</v>
      </c>
    </row>
    <row r="139" spans="1:10">
      <c r="A139" s="486" t="s">
        <v>640</v>
      </c>
      <c r="B139" s="487" t="s">
        <v>612</v>
      </c>
      <c r="C139" s="487" t="s">
        <v>612</v>
      </c>
      <c r="D139" s="108" t="s">
        <v>717</v>
      </c>
      <c r="E139" s="109">
        <v>30566279</v>
      </c>
      <c r="F139" s="109">
        <v>150895148</v>
      </c>
      <c r="G139" s="109">
        <v>18869591</v>
      </c>
      <c r="H139" s="109">
        <v>20880281</v>
      </c>
      <c r="I139" s="109">
        <v>11696688</v>
      </c>
      <c r="J139" s="110">
        <v>130014867</v>
      </c>
    </row>
    <row r="140" spans="1:10">
      <c r="A140" s="486" t="s">
        <v>640</v>
      </c>
      <c r="B140" s="487" t="s">
        <v>725</v>
      </c>
      <c r="C140" s="487" t="s">
        <v>612</v>
      </c>
      <c r="D140" s="108" t="s">
        <v>726</v>
      </c>
      <c r="E140" s="109">
        <v>30566279</v>
      </c>
      <c r="F140" s="109">
        <v>150895148</v>
      </c>
      <c r="G140" s="109">
        <v>18869591</v>
      </c>
      <c r="H140" s="109">
        <v>20880281</v>
      </c>
      <c r="I140" s="109">
        <v>11696688</v>
      </c>
      <c r="J140" s="110">
        <v>130014867</v>
      </c>
    </row>
    <row r="141" spans="1:10">
      <c r="A141" s="486" t="s">
        <v>640</v>
      </c>
      <c r="B141" s="487" t="s">
        <v>725</v>
      </c>
      <c r="C141" s="487" t="s">
        <v>654</v>
      </c>
      <c r="D141" s="108" t="s">
        <v>758</v>
      </c>
      <c r="E141" s="109">
        <v>29348769</v>
      </c>
      <c r="F141" s="109">
        <v>147333580</v>
      </c>
      <c r="G141" s="109">
        <v>17652081</v>
      </c>
      <c r="H141" s="109">
        <v>19662771</v>
      </c>
      <c r="I141" s="109">
        <v>11696688</v>
      </c>
      <c r="J141" s="110">
        <v>127670809</v>
      </c>
    </row>
    <row r="142" spans="1:10">
      <c r="A142" s="486" t="s">
        <v>640</v>
      </c>
      <c r="B142" s="487" t="s">
        <v>725</v>
      </c>
      <c r="C142" s="487" t="s">
        <v>756</v>
      </c>
      <c r="D142" s="108" t="s">
        <v>757</v>
      </c>
      <c r="E142" s="109">
        <v>1217510</v>
      </c>
      <c r="F142" s="109">
        <v>3561568</v>
      </c>
      <c r="G142" s="109">
        <v>1217510</v>
      </c>
      <c r="H142" s="109">
        <v>1217510</v>
      </c>
      <c r="I142" s="109">
        <v>0</v>
      </c>
      <c r="J142" s="110">
        <v>2344058</v>
      </c>
    </row>
    <row r="143" spans="1:10">
      <c r="A143" s="486" t="s">
        <v>635</v>
      </c>
      <c r="B143" s="487" t="s">
        <v>612</v>
      </c>
      <c r="C143" s="487" t="s">
        <v>612</v>
      </c>
      <c r="D143" s="108" t="s">
        <v>731</v>
      </c>
      <c r="E143" s="109">
        <v>95000</v>
      </c>
      <c r="F143" s="109">
        <v>95000</v>
      </c>
      <c r="G143" s="109">
        <v>95000</v>
      </c>
      <c r="H143" s="109">
        <v>95000</v>
      </c>
      <c r="I143" s="109">
        <v>0</v>
      </c>
      <c r="J143" s="110">
        <v>0</v>
      </c>
    </row>
    <row r="144" spans="1:10">
      <c r="A144" s="486" t="s">
        <v>635</v>
      </c>
      <c r="B144" s="487" t="s">
        <v>738</v>
      </c>
      <c r="C144" s="487" t="s">
        <v>612</v>
      </c>
      <c r="D144" s="108" t="s">
        <v>739</v>
      </c>
      <c r="E144" s="109">
        <v>95000</v>
      </c>
      <c r="F144" s="109">
        <v>95000</v>
      </c>
      <c r="G144" s="109">
        <v>95000</v>
      </c>
      <c r="H144" s="109">
        <v>95000</v>
      </c>
      <c r="I144" s="109">
        <v>0</v>
      </c>
      <c r="J144" s="110">
        <v>0</v>
      </c>
    </row>
    <row r="145" spans="1:10">
      <c r="A145" s="486" t="s">
        <v>635</v>
      </c>
      <c r="B145" s="487" t="s">
        <v>738</v>
      </c>
      <c r="C145" s="487" t="s">
        <v>756</v>
      </c>
      <c r="D145" s="108" t="s">
        <v>757</v>
      </c>
      <c r="E145" s="109">
        <v>95000</v>
      </c>
      <c r="F145" s="109">
        <v>95000</v>
      </c>
      <c r="G145" s="109">
        <v>95000</v>
      </c>
      <c r="H145" s="109">
        <v>95000</v>
      </c>
      <c r="I145" s="109">
        <v>0</v>
      </c>
      <c r="J145" s="110">
        <v>0</v>
      </c>
    </row>
    <row r="146" spans="1:10">
      <c r="A146" s="486" t="s">
        <v>652</v>
      </c>
      <c r="B146" s="487" t="s">
        <v>612</v>
      </c>
      <c r="C146" s="487" t="s">
        <v>612</v>
      </c>
      <c r="D146" s="108" t="s">
        <v>752</v>
      </c>
      <c r="E146" s="109">
        <v>982514</v>
      </c>
      <c r="F146" s="109">
        <v>1696514</v>
      </c>
      <c r="G146" s="109">
        <v>982514</v>
      </c>
      <c r="H146" s="109">
        <v>982514</v>
      </c>
      <c r="I146" s="109">
        <v>0</v>
      </c>
      <c r="J146" s="110">
        <v>714000</v>
      </c>
    </row>
    <row r="147" spans="1:10">
      <c r="A147" s="486" t="s">
        <v>652</v>
      </c>
      <c r="B147" s="487" t="s">
        <v>753</v>
      </c>
      <c r="C147" s="487" t="s">
        <v>612</v>
      </c>
      <c r="D147" s="108" t="s">
        <v>754</v>
      </c>
      <c r="E147" s="109">
        <v>982514</v>
      </c>
      <c r="F147" s="109">
        <v>1696514</v>
      </c>
      <c r="G147" s="109">
        <v>982514</v>
      </c>
      <c r="H147" s="109">
        <v>982514</v>
      </c>
      <c r="I147" s="109">
        <v>0</v>
      </c>
      <c r="J147" s="110">
        <v>714000</v>
      </c>
    </row>
    <row r="148" spans="1:10">
      <c r="A148" s="486" t="s">
        <v>652</v>
      </c>
      <c r="B148" s="487" t="s">
        <v>753</v>
      </c>
      <c r="C148" s="487" t="s">
        <v>640</v>
      </c>
      <c r="D148" s="108" t="s">
        <v>759</v>
      </c>
      <c r="E148" s="109">
        <v>982514</v>
      </c>
      <c r="F148" s="109">
        <v>1696514</v>
      </c>
      <c r="G148" s="109">
        <v>982514</v>
      </c>
      <c r="H148" s="109">
        <v>982514</v>
      </c>
      <c r="I148" s="109">
        <v>0</v>
      </c>
      <c r="J148" s="110">
        <v>714000</v>
      </c>
    </row>
    <row r="149" spans="1:10">
      <c r="A149" s="486" t="s">
        <v>612</v>
      </c>
      <c r="B149" s="487" t="s">
        <v>612</v>
      </c>
      <c r="C149" s="487" t="s">
        <v>612</v>
      </c>
      <c r="D149" s="108" t="s">
        <v>760</v>
      </c>
      <c r="E149" s="109">
        <v>-30617120</v>
      </c>
      <c r="F149" s="109">
        <v>300248</v>
      </c>
      <c r="G149" s="109">
        <v>-30617120</v>
      </c>
      <c r="H149" s="109">
        <v>300248</v>
      </c>
      <c r="I149" s="109">
        <v>0</v>
      </c>
      <c r="J149" s="110">
        <v>0</v>
      </c>
    </row>
    <row r="150" spans="1:10">
      <c r="A150" s="486" t="s">
        <v>612</v>
      </c>
      <c r="B150" s="487" t="s">
        <v>612</v>
      </c>
      <c r="C150" s="487" t="s">
        <v>612</v>
      </c>
      <c r="D150" s="108" t="s">
        <v>761</v>
      </c>
      <c r="E150" s="109">
        <v>-30617120</v>
      </c>
      <c r="F150" s="109">
        <v>242195</v>
      </c>
      <c r="G150" s="109">
        <v>-30617120</v>
      </c>
      <c r="H150" s="109">
        <v>242195</v>
      </c>
      <c r="I150" s="109">
        <v>0</v>
      </c>
      <c r="J150" s="110">
        <v>0</v>
      </c>
    </row>
    <row r="151" spans="1:10">
      <c r="A151" s="486" t="s">
        <v>612</v>
      </c>
      <c r="B151" s="487" t="s">
        <v>612</v>
      </c>
      <c r="C151" s="487" t="s">
        <v>612</v>
      </c>
      <c r="D151" s="108" t="s">
        <v>762</v>
      </c>
      <c r="E151" s="109">
        <v>0</v>
      </c>
      <c r="F151" s="109">
        <v>58053</v>
      </c>
      <c r="G151" s="109">
        <v>0</v>
      </c>
      <c r="H151" s="109">
        <v>58053</v>
      </c>
      <c r="I151" s="109">
        <v>0</v>
      </c>
      <c r="J151" s="110">
        <v>0</v>
      </c>
    </row>
    <row r="152" spans="1:10">
      <c r="A152" s="486" t="s">
        <v>612</v>
      </c>
      <c r="B152" s="487" t="s">
        <v>612</v>
      </c>
      <c r="C152" s="487" t="s">
        <v>612</v>
      </c>
      <c r="D152" s="108" t="s">
        <v>763</v>
      </c>
      <c r="E152" s="109">
        <v>40526759</v>
      </c>
      <c r="F152" s="109">
        <v>302839731</v>
      </c>
      <c r="G152" s="109" t="s">
        <v>612</v>
      </c>
      <c r="H152" s="109" t="s">
        <v>612</v>
      </c>
      <c r="I152" s="109" t="s">
        <v>612</v>
      </c>
      <c r="J152" s="110" t="s">
        <v>612</v>
      </c>
    </row>
    <row r="153" spans="1:10">
      <c r="A153" s="486" t="s">
        <v>612</v>
      </c>
      <c r="B153" s="487" t="s">
        <v>612</v>
      </c>
      <c r="C153" s="487" t="s">
        <v>612</v>
      </c>
      <c r="D153" s="108" t="s">
        <v>612</v>
      </c>
      <c r="E153" s="109" t="s">
        <v>612</v>
      </c>
      <c r="F153" s="109" t="s">
        <v>612</v>
      </c>
      <c r="G153" s="109" t="s">
        <v>612</v>
      </c>
      <c r="H153" s="109" t="s">
        <v>612</v>
      </c>
      <c r="I153" s="109" t="s">
        <v>612</v>
      </c>
      <c r="J153" s="110" t="s">
        <v>612</v>
      </c>
    </row>
    <row r="154" spans="1:10">
      <c r="A154" s="486" t="s">
        <v>612</v>
      </c>
      <c r="B154" s="487" t="s">
        <v>612</v>
      </c>
      <c r="C154" s="487" t="s">
        <v>612</v>
      </c>
      <c r="D154" s="108" t="s">
        <v>764</v>
      </c>
      <c r="E154" s="109">
        <v>165272771</v>
      </c>
      <c r="F154" s="109" t="s">
        <v>612</v>
      </c>
      <c r="G154" s="109" t="s">
        <v>612</v>
      </c>
      <c r="H154" s="109" t="s">
        <v>612</v>
      </c>
      <c r="I154" s="109" t="s">
        <v>612</v>
      </c>
      <c r="J154" s="110" t="s">
        <v>612</v>
      </c>
    </row>
    <row r="155" spans="1:10">
      <c r="A155" s="486" t="s">
        <v>612</v>
      </c>
      <c r="B155" s="487" t="s">
        <v>612</v>
      </c>
      <c r="C155" s="487" t="s">
        <v>612</v>
      </c>
      <c r="D155" s="108" t="s">
        <v>765</v>
      </c>
      <c r="E155" s="109">
        <v>184422115</v>
      </c>
      <c r="F155" s="109" t="s">
        <v>612</v>
      </c>
      <c r="G155" s="109" t="s">
        <v>612</v>
      </c>
      <c r="H155" s="109" t="s">
        <v>612</v>
      </c>
      <c r="I155" s="109" t="s">
        <v>612</v>
      </c>
      <c r="J155" s="110" t="s">
        <v>612</v>
      </c>
    </row>
    <row r="156" spans="1:10">
      <c r="A156" s="486" t="s">
        <v>612</v>
      </c>
      <c r="B156" s="487" t="s">
        <v>612</v>
      </c>
      <c r="C156" s="487" t="s">
        <v>612</v>
      </c>
      <c r="D156" s="108" t="s">
        <v>766</v>
      </c>
      <c r="E156" s="109">
        <v>385404</v>
      </c>
      <c r="F156" s="109" t="s">
        <v>612</v>
      </c>
      <c r="G156" s="109" t="s">
        <v>612</v>
      </c>
      <c r="H156" s="109" t="s">
        <v>612</v>
      </c>
      <c r="I156" s="109" t="s">
        <v>612</v>
      </c>
      <c r="J156" s="110" t="s">
        <v>612</v>
      </c>
    </row>
    <row r="157" spans="1:10">
      <c r="A157" s="486" t="s">
        <v>612</v>
      </c>
      <c r="B157" s="487" t="s">
        <v>612</v>
      </c>
      <c r="C157" s="487" t="s">
        <v>612</v>
      </c>
      <c r="D157" s="108" t="s">
        <v>767</v>
      </c>
      <c r="E157" s="109">
        <v>184807519</v>
      </c>
      <c r="F157" s="109" t="s">
        <v>612</v>
      </c>
      <c r="G157" s="109" t="s">
        <v>612</v>
      </c>
      <c r="H157" s="109" t="s">
        <v>612</v>
      </c>
      <c r="I157" s="109" t="s">
        <v>612</v>
      </c>
      <c r="J157" s="110" t="s">
        <v>612</v>
      </c>
    </row>
    <row r="158" spans="1:10" ht="75.599999999999994" customHeight="1">
      <c r="A158" s="1370" t="s">
        <v>1050</v>
      </c>
      <c r="B158" s="1370" t="s">
        <v>612</v>
      </c>
      <c r="C158" s="1370" t="s">
        <v>612</v>
      </c>
      <c r="D158" s="1370" t="s">
        <v>612</v>
      </c>
      <c r="E158" s="1370" t="s">
        <v>612</v>
      </c>
      <c r="F158" s="1370" t="s">
        <v>612</v>
      </c>
      <c r="G158" s="1370" t="s">
        <v>612</v>
      </c>
      <c r="H158" s="1370" t="s">
        <v>612</v>
      </c>
      <c r="I158" s="1370" t="s">
        <v>612</v>
      </c>
      <c r="J158" s="1371" t="s">
        <v>612</v>
      </c>
    </row>
    <row r="159" spans="1:10">
      <c r="A159"/>
      <c r="B159"/>
      <c r="C159"/>
      <c r="D159"/>
      <c r="E159"/>
      <c r="F159"/>
      <c r="G159"/>
      <c r="H159"/>
      <c r="I159"/>
      <c r="J159"/>
    </row>
    <row r="160" spans="1:10">
      <c r="A160"/>
      <c r="B160"/>
      <c r="C160"/>
      <c r="D160"/>
      <c r="E160"/>
      <c r="F160"/>
      <c r="G160"/>
      <c r="H160"/>
      <c r="I160"/>
      <c r="J160"/>
    </row>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row r="2303" customFormat="1"/>
    <row r="2304" customFormat="1"/>
    <row r="2305" customFormat="1"/>
    <row r="2306" customFormat="1"/>
    <row r="2307" customFormat="1"/>
    <row r="2308" customFormat="1"/>
    <row r="2309" customFormat="1"/>
    <row r="2310" customFormat="1"/>
    <row r="2311" customFormat="1"/>
    <row r="2312" customFormat="1"/>
    <row r="2313" customFormat="1"/>
    <row r="2314" customFormat="1"/>
    <row r="2315" customFormat="1"/>
    <row r="2316" customFormat="1"/>
    <row r="2317" customFormat="1"/>
    <row r="2318" customFormat="1"/>
    <row r="2319" customFormat="1"/>
    <row r="2320" customFormat="1"/>
    <row r="2321" customFormat="1"/>
    <row r="2322" customFormat="1"/>
    <row r="2323" customFormat="1"/>
    <row r="2324" customFormat="1"/>
    <row r="2325" customFormat="1"/>
    <row r="2326" customFormat="1"/>
    <row r="2327" customFormat="1"/>
    <row r="2328" customFormat="1"/>
    <row r="2329" customFormat="1"/>
    <row r="2330" customFormat="1"/>
    <row r="2331" customFormat="1"/>
    <row r="2332" customFormat="1"/>
    <row r="2333" customFormat="1"/>
    <row r="2334" customFormat="1"/>
    <row r="2335" customFormat="1"/>
    <row r="2336" customFormat="1"/>
    <row r="2337" customFormat="1"/>
    <row r="2338" customFormat="1"/>
    <row r="2339" customFormat="1"/>
    <row r="2340" customFormat="1"/>
    <row r="2341" customFormat="1"/>
    <row r="2342" customFormat="1"/>
    <row r="2343" customFormat="1"/>
    <row r="2344" customFormat="1"/>
    <row r="2345" customFormat="1"/>
    <row r="2346" customFormat="1"/>
    <row r="2347" customFormat="1"/>
    <row r="2348" customFormat="1"/>
    <row r="2349" customFormat="1"/>
    <row r="2350" customFormat="1"/>
    <row r="2351" customFormat="1"/>
    <row r="2352" customFormat="1"/>
    <row r="2353" customFormat="1"/>
    <row r="2354" customFormat="1"/>
    <row r="2355" customFormat="1"/>
    <row r="2356" customFormat="1"/>
    <row r="2357" customFormat="1"/>
    <row r="2358" customFormat="1"/>
    <row r="2359" customFormat="1"/>
    <row r="2360" customFormat="1"/>
    <row r="2361" customFormat="1"/>
    <row r="2362" customFormat="1"/>
    <row r="2363" customFormat="1"/>
    <row r="2364" customFormat="1"/>
    <row r="2365" customFormat="1"/>
    <row r="2366" customFormat="1"/>
    <row r="2367" customFormat="1"/>
    <row r="2368" customFormat="1"/>
    <row r="2369" customFormat="1"/>
    <row r="2370" customFormat="1"/>
    <row r="2371" customFormat="1"/>
    <row r="2372" customFormat="1"/>
    <row r="2373" customFormat="1"/>
    <row r="2374" customFormat="1"/>
    <row r="2375" customFormat="1"/>
    <row r="2376" customFormat="1"/>
    <row r="2377" customFormat="1"/>
    <row r="2378" customFormat="1"/>
    <row r="2379" customFormat="1"/>
    <row r="2380" customFormat="1"/>
    <row r="2381" customFormat="1"/>
    <row r="2382" customFormat="1"/>
    <row r="2383" customFormat="1"/>
    <row r="2384" customFormat="1"/>
    <row r="2385" customFormat="1"/>
    <row r="2386" customFormat="1"/>
    <row r="2387" customFormat="1"/>
    <row r="2388" customFormat="1"/>
    <row r="2389" customFormat="1"/>
    <row r="2390" customFormat="1"/>
    <row r="2391" customFormat="1"/>
    <row r="2392" customFormat="1"/>
    <row r="2393" customFormat="1"/>
    <row r="2394" customFormat="1"/>
    <row r="2395" customFormat="1"/>
    <row r="2396" customFormat="1"/>
    <row r="2397" customFormat="1"/>
    <row r="2398" customFormat="1"/>
    <row r="2399" customFormat="1"/>
    <row r="2400" customFormat="1"/>
    <row r="2401" customFormat="1"/>
    <row r="2402" customFormat="1"/>
    <row r="2403" customFormat="1"/>
    <row r="2404" customFormat="1"/>
    <row r="2405" customFormat="1"/>
    <row r="2406" customFormat="1"/>
    <row r="2407" customFormat="1"/>
    <row r="2408" customFormat="1"/>
    <row r="2409" customFormat="1"/>
    <row r="2410" customFormat="1"/>
    <row r="2411" customFormat="1"/>
    <row r="2412" customFormat="1"/>
    <row r="2413" customFormat="1"/>
    <row r="2414" customFormat="1"/>
    <row r="2415" customFormat="1"/>
    <row r="2416" customFormat="1"/>
    <row r="2417" customFormat="1"/>
    <row r="2418" customFormat="1"/>
    <row r="2419" customFormat="1"/>
    <row r="2420" customFormat="1"/>
    <row r="2421" customFormat="1"/>
    <row r="2422" customFormat="1"/>
    <row r="2423" customFormat="1"/>
    <row r="2424" customFormat="1"/>
    <row r="2425" customFormat="1"/>
    <row r="2426" customFormat="1"/>
    <row r="2427" customFormat="1"/>
    <row r="2428" customFormat="1"/>
    <row r="2429" customFormat="1"/>
    <row r="2430" customFormat="1"/>
    <row r="2431" customFormat="1"/>
    <row r="2432" customFormat="1"/>
    <row r="2433" customFormat="1"/>
    <row r="2434" customFormat="1"/>
    <row r="2435" customFormat="1"/>
    <row r="2436" customFormat="1"/>
    <row r="2437" customFormat="1"/>
    <row r="2438" customFormat="1"/>
    <row r="2439" customFormat="1"/>
    <row r="2440" customFormat="1"/>
    <row r="2441" customFormat="1"/>
    <row r="2442" customFormat="1"/>
    <row r="2443" customFormat="1"/>
    <row r="2444" customFormat="1"/>
    <row r="2445" customFormat="1"/>
    <row r="2446" customFormat="1"/>
    <row r="2447" customFormat="1"/>
    <row r="2448" customFormat="1"/>
    <row r="2449" customFormat="1"/>
    <row r="2450" customFormat="1"/>
    <row r="2451" customFormat="1"/>
    <row r="2452" customFormat="1"/>
    <row r="2453" customFormat="1"/>
    <row r="2454" customFormat="1"/>
    <row r="2455" customFormat="1"/>
    <row r="2456" customFormat="1"/>
    <row r="2457" customFormat="1"/>
    <row r="2458" customFormat="1"/>
    <row r="2459" customFormat="1"/>
    <row r="2460" customFormat="1"/>
    <row r="2461" customFormat="1"/>
    <row r="2462" customFormat="1"/>
    <row r="2463" customFormat="1"/>
    <row r="2464" customFormat="1"/>
    <row r="2465" customFormat="1"/>
    <row r="2466" customFormat="1"/>
    <row r="2467" customFormat="1"/>
    <row r="2468" customFormat="1"/>
    <row r="2469" customFormat="1"/>
    <row r="2470" customFormat="1"/>
    <row r="2471" customFormat="1"/>
    <row r="2472" customFormat="1"/>
    <row r="2473" customFormat="1"/>
    <row r="2474" customFormat="1"/>
    <row r="2475" customFormat="1"/>
    <row r="2476" customFormat="1"/>
    <row r="2477" customFormat="1"/>
    <row r="2478" customFormat="1"/>
    <row r="2479" customFormat="1"/>
    <row r="2480" customFormat="1"/>
    <row r="2481" customFormat="1"/>
    <row r="2482" customFormat="1"/>
    <row r="2483" customFormat="1"/>
    <row r="2484" customFormat="1"/>
    <row r="2485" customFormat="1"/>
    <row r="2486" customFormat="1"/>
    <row r="2487" customFormat="1"/>
    <row r="2488" customFormat="1"/>
    <row r="2489" customFormat="1"/>
    <row r="2490" customFormat="1"/>
    <row r="2491" customFormat="1"/>
    <row r="2492" customFormat="1"/>
    <row r="2493" customFormat="1"/>
    <row r="2494" customFormat="1"/>
    <row r="2495" customFormat="1"/>
    <row r="2496" customFormat="1"/>
    <row r="2497" customFormat="1"/>
    <row r="2498" customFormat="1"/>
    <row r="2499" customFormat="1"/>
    <row r="2500" customFormat="1"/>
    <row r="2501" customFormat="1"/>
    <row r="2502" customFormat="1"/>
    <row r="2503" customFormat="1"/>
    <row r="2504" customFormat="1"/>
    <row r="2505" customFormat="1"/>
    <row r="2506" customFormat="1"/>
    <row r="2507" customFormat="1"/>
    <row r="2508" customFormat="1"/>
    <row r="2509" customFormat="1"/>
    <row r="2510" customFormat="1"/>
    <row r="2511" customFormat="1"/>
    <row r="2512" customFormat="1"/>
    <row r="2513" customFormat="1"/>
    <row r="2514" customFormat="1"/>
    <row r="2515" customFormat="1"/>
    <row r="2516" customFormat="1"/>
    <row r="2517" customFormat="1"/>
    <row r="2518" customFormat="1"/>
    <row r="2519" customFormat="1"/>
    <row r="2520" customFormat="1"/>
    <row r="2521" customFormat="1"/>
    <row r="2522" customFormat="1"/>
    <row r="2523" customFormat="1"/>
    <row r="2524" customFormat="1"/>
    <row r="2525" customFormat="1"/>
    <row r="2526" customFormat="1"/>
    <row r="2527" customFormat="1"/>
    <row r="2528" customFormat="1"/>
    <row r="2529" customFormat="1"/>
    <row r="2530" customFormat="1"/>
    <row r="2531" customFormat="1"/>
    <row r="2532" customFormat="1"/>
    <row r="2533" customFormat="1"/>
    <row r="2534" customFormat="1"/>
    <row r="2535" customFormat="1"/>
    <row r="2536" customFormat="1"/>
    <row r="2537" customFormat="1"/>
    <row r="2538" customFormat="1"/>
    <row r="2539" customFormat="1"/>
    <row r="2540" customFormat="1"/>
    <row r="2541" customFormat="1"/>
    <row r="2542" customFormat="1"/>
    <row r="2543" customFormat="1"/>
    <row r="2544" customFormat="1"/>
    <row r="2545" customFormat="1"/>
    <row r="2546" customFormat="1"/>
    <row r="2547" customFormat="1"/>
    <row r="2548" customFormat="1"/>
    <row r="2549" customFormat="1"/>
    <row r="2550" customFormat="1"/>
    <row r="2551" customFormat="1"/>
    <row r="2552" customFormat="1"/>
    <row r="2553" customFormat="1"/>
    <row r="2554" customFormat="1"/>
    <row r="2555" customFormat="1"/>
    <row r="2556" customFormat="1"/>
    <row r="2557" customFormat="1"/>
    <row r="2558" customFormat="1"/>
    <row r="2559" customFormat="1"/>
    <row r="2560" customFormat="1"/>
    <row r="2561" customFormat="1"/>
    <row r="2562" customFormat="1"/>
    <row r="2563" customFormat="1"/>
    <row r="2564" customFormat="1"/>
    <row r="2565" customFormat="1"/>
    <row r="2566" customFormat="1"/>
    <row r="2567" customFormat="1"/>
    <row r="2568" customFormat="1"/>
    <row r="2569" customFormat="1"/>
    <row r="2570" customFormat="1"/>
    <row r="2571" customFormat="1"/>
    <row r="2572" customFormat="1"/>
    <row r="2573" customFormat="1"/>
    <row r="2574" customFormat="1"/>
    <row r="2575" customFormat="1"/>
    <row r="2576" customFormat="1"/>
    <row r="2577" customFormat="1"/>
    <row r="2578" customFormat="1"/>
    <row r="2579" customFormat="1"/>
    <row r="2580" customFormat="1"/>
    <row r="2581" customFormat="1"/>
    <row r="2582" customFormat="1"/>
    <row r="2583" customFormat="1"/>
    <row r="2584" customFormat="1"/>
    <row r="2585" customFormat="1"/>
    <row r="2586" customFormat="1"/>
    <row r="2587" customFormat="1"/>
    <row r="2588" customFormat="1"/>
    <row r="2589" customFormat="1"/>
    <row r="2590" customFormat="1"/>
    <row r="2591" customFormat="1"/>
    <row r="2592" customFormat="1"/>
    <row r="2593" customFormat="1"/>
    <row r="2594" customFormat="1"/>
    <row r="2595" customFormat="1"/>
    <row r="2596" customFormat="1"/>
    <row r="2597" customFormat="1"/>
    <row r="2598" customFormat="1"/>
    <row r="2599" customFormat="1"/>
    <row r="2600" customFormat="1"/>
    <row r="2601" customFormat="1"/>
    <row r="2602" customFormat="1"/>
    <row r="2603" customFormat="1"/>
    <row r="2604" customFormat="1"/>
    <row r="2605" customFormat="1"/>
    <row r="2606" customFormat="1"/>
    <row r="2607" customFormat="1"/>
    <row r="2608" customFormat="1"/>
    <row r="2609" customFormat="1"/>
    <row r="2610" customFormat="1"/>
    <row r="2611" customFormat="1"/>
    <row r="2612" customFormat="1"/>
    <row r="2613" customFormat="1"/>
    <row r="2614" customFormat="1"/>
    <row r="2615" customFormat="1"/>
    <row r="2616" customFormat="1"/>
    <row r="2617" customFormat="1"/>
    <row r="2618" customFormat="1"/>
    <row r="2619" customFormat="1"/>
    <row r="2620" customFormat="1"/>
    <row r="2621" customFormat="1"/>
    <row r="2622" customFormat="1"/>
    <row r="2623" customFormat="1"/>
    <row r="2624" customFormat="1"/>
    <row r="2625" customFormat="1"/>
    <row r="2626" customFormat="1"/>
    <row r="2627" customFormat="1"/>
    <row r="2628" customFormat="1"/>
    <row r="2629" customFormat="1"/>
    <row r="2630" customFormat="1"/>
    <row r="2631" customFormat="1"/>
    <row r="2632" customFormat="1"/>
    <row r="2633" customFormat="1"/>
    <row r="2634" customFormat="1"/>
    <row r="2635" customFormat="1"/>
    <row r="2636" customFormat="1"/>
    <row r="2637" customFormat="1"/>
    <row r="2638" customFormat="1"/>
    <row r="2639" customFormat="1"/>
    <row r="2640" customFormat="1"/>
    <row r="2641" customFormat="1"/>
    <row r="2642" customFormat="1"/>
    <row r="2643" customFormat="1"/>
    <row r="2644" customFormat="1"/>
    <row r="2645" customFormat="1"/>
    <row r="2646" customFormat="1"/>
    <row r="2647" customFormat="1"/>
    <row r="2648" customFormat="1"/>
    <row r="2649" customFormat="1"/>
    <row r="2650" customFormat="1"/>
    <row r="2651" customFormat="1"/>
    <row r="2652" customFormat="1"/>
    <row r="2653" customFormat="1"/>
    <row r="2654" customFormat="1"/>
    <row r="2655" customFormat="1"/>
    <row r="2656" customFormat="1"/>
    <row r="2657" customFormat="1"/>
    <row r="2658" customFormat="1"/>
    <row r="2659" customFormat="1"/>
    <row r="2660" customFormat="1"/>
    <row r="2661" customFormat="1"/>
    <row r="2662" customFormat="1"/>
    <row r="2663" customFormat="1"/>
    <row r="2664" customFormat="1"/>
    <row r="2665" customFormat="1"/>
    <row r="2666" customFormat="1"/>
    <row r="2667" customFormat="1"/>
    <row r="2668" customFormat="1"/>
    <row r="2669" customFormat="1"/>
    <row r="2670" customFormat="1"/>
    <row r="2671" customFormat="1"/>
    <row r="2672" customFormat="1"/>
    <row r="2673" customFormat="1"/>
    <row r="2674" customFormat="1"/>
    <row r="2675" customFormat="1"/>
    <row r="2676" customFormat="1"/>
    <row r="2677" customFormat="1"/>
    <row r="2678" customFormat="1"/>
    <row r="2679" customFormat="1"/>
    <row r="2680" customFormat="1"/>
    <row r="2681" customFormat="1"/>
    <row r="2682" customFormat="1"/>
    <row r="2683" customFormat="1"/>
    <row r="2684" customFormat="1"/>
    <row r="2685" customFormat="1"/>
    <row r="2686" customFormat="1"/>
    <row r="2687" customFormat="1"/>
    <row r="2688" customFormat="1"/>
    <row r="2689" customFormat="1"/>
    <row r="2690" customFormat="1"/>
    <row r="2691" customFormat="1"/>
    <row r="2692" customFormat="1"/>
    <row r="2693" customFormat="1"/>
    <row r="2694" customFormat="1"/>
    <row r="2695" customFormat="1"/>
    <row r="2696" customFormat="1"/>
    <row r="2697" customFormat="1"/>
    <row r="2698" customFormat="1"/>
    <row r="2699" customFormat="1"/>
    <row r="2700" customFormat="1"/>
    <row r="2701" customFormat="1"/>
    <row r="2702" customFormat="1"/>
    <row r="2703" customFormat="1"/>
    <row r="2704" customFormat="1"/>
    <row r="2705" customFormat="1"/>
    <row r="2706" customFormat="1"/>
    <row r="2707" customFormat="1"/>
    <row r="2708" customFormat="1"/>
    <row r="2709" customFormat="1"/>
    <row r="2710" customFormat="1"/>
    <row r="2711" customFormat="1"/>
    <row r="2712" customFormat="1"/>
    <row r="2713" customFormat="1"/>
    <row r="2714" customFormat="1"/>
    <row r="2715" customFormat="1"/>
    <row r="2716" customFormat="1"/>
    <row r="2717" customFormat="1"/>
    <row r="2718" customFormat="1"/>
    <row r="2719" customFormat="1"/>
    <row r="2720" customFormat="1"/>
    <row r="2721" customFormat="1"/>
    <row r="2722" customFormat="1"/>
    <row r="2723" customFormat="1"/>
    <row r="2724" customFormat="1"/>
    <row r="2725" customFormat="1"/>
    <row r="2726" customFormat="1"/>
    <row r="2727" customFormat="1"/>
    <row r="2728" customFormat="1"/>
    <row r="2729" customFormat="1"/>
    <row r="2730" customFormat="1"/>
    <row r="2731" customFormat="1"/>
    <row r="2732" customFormat="1"/>
    <row r="2733" customFormat="1"/>
    <row r="2734" customFormat="1"/>
    <row r="2735" customFormat="1"/>
    <row r="2736" customFormat="1"/>
    <row r="2737" customFormat="1"/>
    <row r="2738" customFormat="1"/>
    <row r="2739" customFormat="1"/>
    <row r="2740" customFormat="1"/>
    <row r="2741" customFormat="1"/>
    <row r="2742" customFormat="1"/>
    <row r="2743" customFormat="1"/>
    <row r="2744" customFormat="1"/>
    <row r="2745" customFormat="1"/>
    <row r="2746" customFormat="1"/>
    <row r="2747" customFormat="1"/>
    <row r="2748" customFormat="1"/>
    <row r="2749" customFormat="1"/>
    <row r="2750" customFormat="1"/>
    <row r="2751" customFormat="1"/>
    <row r="2752" customFormat="1"/>
    <row r="2753" customFormat="1"/>
    <row r="2754" customFormat="1"/>
    <row r="2755" customFormat="1"/>
    <row r="2756" customFormat="1"/>
    <row r="2757" customFormat="1"/>
    <row r="2758" customFormat="1"/>
    <row r="2759" customFormat="1"/>
    <row r="2760" customFormat="1"/>
    <row r="2761" customFormat="1"/>
    <row r="2762" customFormat="1"/>
    <row r="2763" customFormat="1"/>
    <row r="2764" customFormat="1"/>
    <row r="2765" customFormat="1"/>
    <row r="2766" customFormat="1"/>
    <row r="2767" customFormat="1"/>
    <row r="2768" customFormat="1"/>
    <row r="2769" customFormat="1"/>
    <row r="2770" customFormat="1"/>
    <row r="2771" customFormat="1"/>
    <row r="2772" customFormat="1"/>
    <row r="2773" customFormat="1"/>
    <row r="2774" customFormat="1"/>
    <row r="2775" customFormat="1"/>
    <row r="2776" customFormat="1"/>
    <row r="2777" customFormat="1"/>
    <row r="2778" customFormat="1"/>
    <row r="2779" customFormat="1"/>
    <row r="2780" customFormat="1"/>
    <row r="2781" customFormat="1"/>
    <row r="2782" customFormat="1"/>
    <row r="2783" customFormat="1"/>
    <row r="2784" customFormat="1"/>
    <row r="2785" customFormat="1"/>
    <row r="2786" customFormat="1"/>
    <row r="2787" customFormat="1"/>
    <row r="2788" customFormat="1"/>
    <row r="2789" customFormat="1"/>
    <row r="2790" customFormat="1"/>
    <row r="2791" customFormat="1"/>
    <row r="2792" customFormat="1"/>
    <row r="2793" customFormat="1"/>
    <row r="2794" customFormat="1"/>
    <row r="2795" customFormat="1"/>
    <row r="2796" customFormat="1"/>
    <row r="2797" customFormat="1"/>
    <row r="2798" customFormat="1"/>
    <row r="2799" customFormat="1"/>
    <row r="2800" customFormat="1"/>
    <row r="2801" customFormat="1"/>
    <row r="2802" customFormat="1"/>
    <row r="2803" customFormat="1"/>
    <row r="2804" customFormat="1"/>
    <row r="2805" customFormat="1"/>
    <row r="2806" customFormat="1"/>
    <row r="2807" customFormat="1"/>
    <row r="2808" customFormat="1"/>
    <row r="2809" customFormat="1"/>
    <row r="2810" customFormat="1"/>
    <row r="2811" customFormat="1"/>
    <row r="2812" customFormat="1"/>
    <row r="2813" customFormat="1"/>
    <row r="2814" customFormat="1"/>
    <row r="2815" customFormat="1"/>
    <row r="2816" customFormat="1"/>
    <row r="2817" customFormat="1"/>
    <row r="2818" customFormat="1"/>
    <row r="2819" customFormat="1"/>
    <row r="2820" customFormat="1"/>
    <row r="2821" customFormat="1"/>
    <row r="2822" customFormat="1"/>
    <row r="2823" customFormat="1"/>
    <row r="2824" customFormat="1"/>
    <row r="2825" customFormat="1"/>
    <row r="2826" customFormat="1"/>
    <row r="2827" customFormat="1"/>
    <row r="2828" customFormat="1"/>
    <row r="2829" customFormat="1"/>
    <row r="2830" customFormat="1"/>
    <row r="2831" customFormat="1"/>
    <row r="2832" customFormat="1"/>
    <row r="2833" customFormat="1"/>
    <row r="2834" customFormat="1"/>
    <row r="2835" customFormat="1"/>
    <row r="2836" customFormat="1"/>
    <row r="2837" customFormat="1"/>
    <row r="2838" customFormat="1"/>
    <row r="2839" customFormat="1"/>
    <row r="2840" customFormat="1"/>
    <row r="2841" customFormat="1"/>
    <row r="2842" customFormat="1"/>
    <row r="2843" customFormat="1"/>
    <row r="2844" customFormat="1"/>
    <row r="2845" customFormat="1"/>
    <row r="2846" customFormat="1"/>
    <row r="2847" customFormat="1"/>
    <row r="2848" customFormat="1"/>
    <row r="2849" customFormat="1"/>
    <row r="2850" customFormat="1"/>
    <row r="2851" customFormat="1"/>
    <row r="2852" customFormat="1"/>
    <row r="2853" customFormat="1"/>
    <row r="2854" customFormat="1"/>
    <row r="2855" customFormat="1"/>
    <row r="2856" customFormat="1"/>
    <row r="2857" customFormat="1"/>
    <row r="2858" customFormat="1"/>
    <row r="2859" customFormat="1"/>
    <row r="2860" customFormat="1"/>
    <row r="2861" customFormat="1"/>
  </sheetData>
  <mergeCells count="10">
    <mergeCell ref="A158:J158"/>
    <mergeCell ref="K1:L1"/>
    <mergeCell ref="A1:D1"/>
    <mergeCell ref="E1:F1"/>
    <mergeCell ref="G1:H1"/>
    <mergeCell ref="I1:J1"/>
    <mergeCell ref="A67:D67"/>
    <mergeCell ref="E67:F67"/>
    <mergeCell ref="G67:H67"/>
    <mergeCell ref="I67:J67"/>
  </mergeCells>
  <phoneticPr fontId="18" type="noConversion"/>
  <hyperlinks>
    <hyperlink ref="K1" location="預告統計資料發布時間表!A1" display="回發布時間表" xr:uid="{00000000-0004-0000-19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113"/>
  <sheetViews>
    <sheetView workbookViewId="0">
      <selection activeCell="K1" sqref="K1:L1"/>
    </sheetView>
  </sheetViews>
  <sheetFormatPr defaultRowHeight="16.2"/>
  <cols>
    <col min="1" max="1" width="4.77734375" style="107" customWidth="1"/>
    <col min="2" max="3" width="6.21875" style="111" customWidth="1"/>
    <col min="4" max="4" width="31.88671875" style="112" customWidth="1"/>
    <col min="5" max="5" width="15.6640625" style="113" customWidth="1"/>
    <col min="6" max="6" width="14.33203125" style="113" customWidth="1"/>
    <col min="7" max="7" width="13.77734375" style="113" customWidth="1"/>
    <col min="8" max="8" width="13" style="113" customWidth="1"/>
    <col min="9" max="9" width="14.109375" style="113" customWidth="1"/>
    <col min="10" max="10" width="15.88671875" style="114" customWidth="1"/>
    <col min="257" max="257" width="4.77734375" customWidth="1"/>
    <col min="258" max="259" width="6.21875" customWidth="1"/>
    <col min="260" max="260" width="31.88671875" customWidth="1"/>
    <col min="261" max="261" width="15.6640625" customWidth="1"/>
    <col min="262" max="262" width="14.33203125" customWidth="1"/>
    <col min="263" max="263" width="13.77734375" customWidth="1"/>
    <col min="264" max="264" width="13" customWidth="1"/>
    <col min="265" max="265" width="14.109375" customWidth="1"/>
    <col min="266" max="266" width="15.88671875" customWidth="1"/>
    <col min="513" max="513" width="4.77734375" customWidth="1"/>
    <col min="514" max="515" width="6.21875" customWidth="1"/>
    <col min="516" max="516" width="31.88671875" customWidth="1"/>
    <col min="517" max="517" width="15.6640625" customWidth="1"/>
    <col min="518" max="518" width="14.33203125" customWidth="1"/>
    <col min="519" max="519" width="13.77734375" customWidth="1"/>
    <col min="520" max="520" width="13" customWidth="1"/>
    <col min="521" max="521" width="14.109375" customWidth="1"/>
    <col min="522" max="522" width="15.88671875" customWidth="1"/>
    <col min="769" max="769" width="4.77734375" customWidth="1"/>
    <col min="770" max="771" width="6.21875" customWidth="1"/>
    <col min="772" max="772" width="31.88671875" customWidth="1"/>
    <col min="773" max="773" width="15.6640625" customWidth="1"/>
    <col min="774" max="774" width="14.33203125" customWidth="1"/>
    <col min="775" max="775" width="13.77734375" customWidth="1"/>
    <col min="776" max="776" width="13" customWidth="1"/>
    <col min="777" max="777" width="14.109375" customWidth="1"/>
    <col min="778" max="778" width="15.88671875" customWidth="1"/>
    <col min="1025" max="1025" width="4.77734375" customWidth="1"/>
    <col min="1026" max="1027" width="6.21875" customWidth="1"/>
    <col min="1028" max="1028" width="31.88671875" customWidth="1"/>
    <col min="1029" max="1029" width="15.6640625" customWidth="1"/>
    <col min="1030" max="1030" width="14.33203125" customWidth="1"/>
    <col min="1031" max="1031" width="13.77734375" customWidth="1"/>
    <col min="1032" max="1032" width="13" customWidth="1"/>
    <col min="1033" max="1033" width="14.109375" customWidth="1"/>
    <col min="1034" max="1034" width="15.88671875" customWidth="1"/>
    <col min="1281" max="1281" width="4.77734375" customWidth="1"/>
    <col min="1282" max="1283" width="6.21875" customWidth="1"/>
    <col min="1284" max="1284" width="31.88671875" customWidth="1"/>
    <col min="1285" max="1285" width="15.6640625" customWidth="1"/>
    <col min="1286" max="1286" width="14.33203125" customWidth="1"/>
    <col min="1287" max="1287" width="13.77734375" customWidth="1"/>
    <col min="1288" max="1288" width="13" customWidth="1"/>
    <col min="1289" max="1289" width="14.109375" customWidth="1"/>
    <col min="1290" max="1290" width="15.88671875" customWidth="1"/>
    <col min="1537" max="1537" width="4.77734375" customWidth="1"/>
    <col min="1538" max="1539" width="6.21875" customWidth="1"/>
    <col min="1540" max="1540" width="31.88671875" customWidth="1"/>
    <col min="1541" max="1541" width="15.6640625" customWidth="1"/>
    <col min="1542" max="1542" width="14.33203125" customWidth="1"/>
    <col min="1543" max="1543" width="13.77734375" customWidth="1"/>
    <col min="1544" max="1544" width="13" customWidth="1"/>
    <col min="1545" max="1545" width="14.109375" customWidth="1"/>
    <col min="1546" max="1546" width="15.88671875" customWidth="1"/>
    <col min="1793" max="1793" width="4.77734375" customWidth="1"/>
    <col min="1794" max="1795" width="6.21875" customWidth="1"/>
    <col min="1796" max="1796" width="31.88671875" customWidth="1"/>
    <col min="1797" max="1797" width="15.6640625" customWidth="1"/>
    <col min="1798" max="1798" width="14.33203125" customWidth="1"/>
    <col min="1799" max="1799" width="13.77734375" customWidth="1"/>
    <col min="1800" max="1800" width="13" customWidth="1"/>
    <col min="1801" max="1801" width="14.109375" customWidth="1"/>
    <col min="1802" max="1802" width="15.88671875" customWidth="1"/>
    <col min="2049" max="2049" width="4.77734375" customWidth="1"/>
    <col min="2050" max="2051" width="6.21875" customWidth="1"/>
    <col min="2052" max="2052" width="31.88671875" customWidth="1"/>
    <col min="2053" max="2053" width="15.6640625" customWidth="1"/>
    <col min="2054" max="2054" width="14.33203125" customWidth="1"/>
    <col min="2055" max="2055" width="13.77734375" customWidth="1"/>
    <col min="2056" max="2056" width="13" customWidth="1"/>
    <col min="2057" max="2057" width="14.109375" customWidth="1"/>
    <col min="2058" max="2058" width="15.88671875" customWidth="1"/>
    <col min="2305" max="2305" width="4.77734375" customWidth="1"/>
    <col min="2306" max="2307" width="6.21875" customWidth="1"/>
    <col min="2308" max="2308" width="31.88671875" customWidth="1"/>
    <col min="2309" max="2309" width="15.6640625" customWidth="1"/>
    <col min="2310" max="2310" width="14.33203125" customWidth="1"/>
    <col min="2311" max="2311" width="13.77734375" customWidth="1"/>
    <col min="2312" max="2312" width="13" customWidth="1"/>
    <col min="2313" max="2313" width="14.109375" customWidth="1"/>
    <col min="2314" max="2314" width="15.88671875" customWidth="1"/>
    <col min="2561" max="2561" width="4.77734375" customWidth="1"/>
    <col min="2562" max="2563" width="6.21875" customWidth="1"/>
    <col min="2564" max="2564" width="31.88671875" customWidth="1"/>
    <col min="2565" max="2565" width="15.6640625" customWidth="1"/>
    <col min="2566" max="2566" width="14.33203125" customWidth="1"/>
    <col min="2567" max="2567" width="13.77734375" customWidth="1"/>
    <col min="2568" max="2568" width="13" customWidth="1"/>
    <col min="2569" max="2569" width="14.109375" customWidth="1"/>
    <col min="2570" max="2570" width="15.88671875" customWidth="1"/>
    <col min="2817" max="2817" width="4.77734375" customWidth="1"/>
    <col min="2818" max="2819" width="6.21875" customWidth="1"/>
    <col min="2820" max="2820" width="31.88671875" customWidth="1"/>
    <col min="2821" max="2821" width="15.6640625" customWidth="1"/>
    <col min="2822" max="2822" width="14.33203125" customWidth="1"/>
    <col min="2823" max="2823" width="13.77734375" customWidth="1"/>
    <col min="2824" max="2824" width="13" customWidth="1"/>
    <col min="2825" max="2825" width="14.109375" customWidth="1"/>
    <col min="2826" max="2826" width="15.88671875" customWidth="1"/>
    <col min="3073" max="3073" width="4.77734375" customWidth="1"/>
    <col min="3074" max="3075" width="6.21875" customWidth="1"/>
    <col min="3076" max="3076" width="31.88671875" customWidth="1"/>
    <col min="3077" max="3077" width="15.6640625" customWidth="1"/>
    <col min="3078" max="3078" width="14.33203125" customWidth="1"/>
    <col min="3079" max="3079" width="13.77734375" customWidth="1"/>
    <col min="3080" max="3080" width="13" customWidth="1"/>
    <col min="3081" max="3081" width="14.109375" customWidth="1"/>
    <col min="3082" max="3082" width="15.88671875" customWidth="1"/>
    <col min="3329" max="3329" width="4.77734375" customWidth="1"/>
    <col min="3330" max="3331" width="6.21875" customWidth="1"/>
    <col min="3332" max="3332" width="31.88671875" customWidth="1"/>
    <col min="3333" max="3333" width="15.6640625" customWidth="1"/>
    <col min="3334" max="3334" width="14.33203125" customWidth="1"/>
    <col min="3335" max="3335" width="13.77734375" customWidth="1"/>
    <col min="3336" max="3336" width="13" customWidth="1"/>
    <col min="3337" max="3337" width="14.109375" customWidth="1"/>
    <col min="3338" max="3338" width="15.88671875" customWidth="1"/>
    <col min="3585" max="3585" width="4.77734375" customWidth="1"/>
    <col min="3586" max="3587" width="6.21875" customWidth="1"/>
    <col min="3588" max="3588" width="31.88671875" customWidth="1"/>
    <col min="3589" max="3589" width="15.6640625" customWidth="1"/>
    <col min="3590" max="3590" width="14.33203125" customWidth="1"/>
    <col min="3591" max="3591" width="13.77734375" customWidth="1"/>
    <col min="3592" max="3592" width="13" customWidth="1"/>
    <col min="3593" max="3593" width="14.109375" customWidth="1"/>
    <col min="3594" max="3594" width="15.88671875" customWidth="1"/>
    <col min="3841" max="3841" width="4.77734375" customWidth="1"/>
    <col min="3842" max="3843" width="6.21875" customWidth="1"/>
    <col min="3844" max="3844" width="31.88671875" customWidth="1"/>
    <col min="3845" max="3845" width="15.6640625" customWidth="1"/>
    <col min="3846" max="3846" width="14.33203125" customWidth="1"/>
    <col min="3847" max="3847" width="13.77734375" customWidth="1"/>
    <col min="3848" max="3848" width="13" customWidth="1"/>
    <col min="3849" max="3849" width="14.109375" customWidth="1"/>
    <col min="3850" max="3850" width="15.88671875" customWidth="1"/>
    <col min="4097" max="4097" width="4.77734375" customWidth="1"/>
    <col min="4098" max="4099" width="6.21875" customWidth="1"/>
    <col min="4100" max="4100" width="31.88671875" customWidth="1"/>
    <col min="4101" max="4101" width="15.6640625" customWidth="1"/>
    <col min="4102" max="4102" width="14.33203125" customWidth="1"/>
    <col min="4103" max="4103" width="13.77734375" customWidth="1"/>
    <col min="4104" max="4104" width="13" customWidth="1"/>
    <col min="4105" max="4105" width="14.109375" customWidth="1"/>
    <col min="4106" max="4106" width="15.88671875" customWidth="1"/>
    <col min="4353" max="4353" width="4.77734375" customWidth="1"/>
    <col min="4354" max="4355" width="6.21875" customWidth="1"/>
    <col min="4356" max="4356" width="31.88671875" customWidth="1"/>
    <col min="4357" max="4357" width="15.6640625" customWidth="1"/>
    <col min="4358" max="4358" width="14.33203125" customWidth="1"/>
    <col min="4359" max="4359" width="13.77734375" customWidth="1"/>
    <col min="4360" max="4360" width="13" customWidth="1"/>
    <col min="4361" max="4361" width="14.109375" customWidth="1"/>
    <col min="4362" max="4362" width="15.88671875" customWidth="1"/>
    <col min="4609" max="4609" width="4.77734375" customWidth="1"/>
    <col min="4610" max="4611" width="6.21875" customWidth="1"/>
    <col min="4612" max="4612" width="31.88671875" customWidth="1"/>
    <col min="4613" max="4613" width="15.6640625" customWidth="1"/>
    <col min="4614" max="4614" width="14.33203125" customWidth="1"/>
    <col min="4615" max="4615" width="13.77734375" customWidth="1"/>
    <col min="4616" max="4616" width="13" customWidth="1"/>
    <col min="4617" max="4617" width="14.109375" customWidth="1"/>
    <col min="4618" max="4618" width="15.88671875" customWidth="1"/>
    <col min="4865" max="4865" width="4.77734375" customWidth="1"/>
    <col min="4866" max="4867" width="6.21875" customWidth="1"/>
    <col min="4868" max="4868" width="31.88671875" customWidth="1"/>
    <col min="4869" max="4869" width="15.6640625" customWidth="1"/>
    <col min="4870" max="4870" width="14.33203125" customWidth="1"/>
    <col min="4871" max="4871" width="13.77734375" customWidth="1"/>
    <col min="4872" max="4872" width="13" customWidth="1"/>
    <col min="4873" max="4873" width="14.109375" customWidth="1"/>
    <col min="4874" max="4874" width="15.88671875" customWidth="1"/>
    <col min="5121" max="5121" width="4.77734375" customWidth="1"/>
    <col min="5122" max="5123" width="6.21875" customWidth="1"/>
    <col min="5124" max="5124" width="31.88671875" customWidth="1"/>
    <col min="5125" max="5125" width="15.6640625" customWidth="1"/>
    <col min="5126" max="5126" width="14.33203125" customWidth="1"/>
    <col min="5127" max="5127" width="13.77734375" customWidth="1"/>
    <col min="5128" max="5128" width="13" customWidth="1"/>
    <col min="5129" max="5129" width="14.109375" customWidth="1"/>
    <col min="5130" max="5130" width="15.88671875" customWidth="1"/>
    <col min="5377" max="5377" width="4.77734375" customWidth="1"/>
    <col min="5378" max="5379" width="6.21875" customWidth="1"/>
    <col min="5380" max="5380" width="31.88671875" customWidth="1"/>
    <col min="5381" max="5381" width="15.6640625" customWidth="1"/>
    <col min="5382" max="5382" width="14.33203125" customWidth="1"/>
    <col min="5383" max="5383" width="13.77734375" customWidth="1"/>
    <col min="5384" max="5384" width="13" customWidth="1"/>
    <col min="5385" max="5385" width="14.109375" customWidth="1"/>
    <col min="5386" max="5386" width="15.88671875" customWidth="1"/>
    <col min="5633" max="5633" width="4.77734375" customWidth="1"/>
    <col min="5634" max="5635" width="6.21875" customWidth="1"/>
    <col min="5636" max="5636" width="31.88671875" customWidth="1"/>
    <col min="5637" max="5637" width="15.6640625" customWidth="1"/>
    <col min="5638" max="5638" width="14.33203125" customWidth="1"/>
    <col min="5639" max="5639" width="13.77734375" customWidth="1"/>
    <col min="5640" max="5640" width="13" customWidth="1"/>
    <col min="5641" max="5641" width="14.109375" customWidth="1"/>
    <col min="5642" max="5642" width="15.88671875" customWidth="1"/>
    <col min="5889" max="5889" width="4.77734375" customWidth="1"/>
    <col min="5890" max="5891" width="6.21875" customWidth="1"/>
    <col min="5892" max="5892" width="31.88671875" customWidth="1"/>
    <col min="5893" max="5893" width="15.6640625" customWidth="1"/>
    <col min="5894" max="5894" width="14.33203125" customWidth="1"/>
    <col min="5895" max="5895" width="13.77734375" customWidth="1"/>
    <col min="5896" max="5896" width="13" customWidth="1"/>
    <col min="5897" max="5897" width="14.109375" customWidth="1"/>
    <col min="5898" max="5898" width="15.88671875" customWidth="1"/>
    <col min="6145" max="6145" width="4.77734375" customWidth="1"/>
    <col min="6146" max="6147" width="6.21875" customWidth="1"/>
    <col min="6148" max="6148" width="31.88671875" customWidth="1"/>
    <col min="6149" max="6149" width="15.6640625" customWidth="1"/>
    <col min="6150" max="6150" width="14.33203125" customWidth="1"/>
    <col min="6151" max="6151" width="13.77734375" customWidth="1"/>
    <col min="6152" max="6152" width="13" customWidth="1"/>
    <col min="6153" max="6153" width="14.109375" customWidth="1"/>
    <col min="6154" max="6154" width="15.88671875" customWidth="1"/>
    <col min="6401" max="6401" width="4.77734375" customWidth="1"/>
    <col min="6402" max="6403" width="6.21875" customWidth="1"/>
    <col min="6404" max="6404" width="31.88671875" customWidth="1"/>
    <col min="6405" max="6405" width="15.6640625" customWidth="1"/>
    <col min="6406" max="6406" width="14.33203125" customWidth="1"/>
    <col min="6407" max="6407" width="13.77734375" customWidth="1"/>
    <col min="6408" max="6408" width="13" customWidth="1"/>
    <col min="6409" max="6409" width="14.109375" customWidth="1"/>
    <col min="6410" max="6410" width="15.88671875" customWidth="1"/>
    <col min="6657" max="6657" width="4.77734375" customWidth="1"/>
    <col min="6658" max="6659" width="6.21875" customWidth="1"/>
    <col min="6660" max="6660" width="31.88671875" customWidth="1"/>
    <col min="6661" max="6661" width="15.6640625" customWidth="1"/>
    <col min="6662" max="6662" width="14.33203125" customWidth="1"/>
    <col min="6663" max="6663" width="13.77734375" customWidth="1"/>
    <col min="6664" max="6664" width="13" customWidth="1"/>
    <col min="6665" max="6665" width="14.109375" customWidth="1"/>
    <col min="6666" max="6666" width="15.88671875" customWidth="1"/>
    <col min="6913" max="6913" width="4.77734375" customWidth="1"/>
    <col min="6914" max="6915" width="6.21875" customWidth="1"/>
    <col min="6916" max="6916" width="31.88671875" customWidth="1"/>
    <col min="6917" max="6917" width="15.6640625" customWidth="1"/>
    <col min="6918" max="6918" width="14.33203125" customWidth="1"/>
    <col min="6919" max="6919" width="13.77734375" customWidth="1"/>
    <col min="6920" max="6920" width="13" customWidth="1"/>
    <col min="6921" max="6921" width="14.109375" customWidth="1"/>
    <col min="6922" max="6922" width="15.88671875" customWidth="1"/>
    <col min="7169" max="7169" width="4.77734375" customWidth="1"/>
    <col min="7170" max="7171" width="6.21875" customWidth="1"/>
    <col min="7172" max="7172" width="31.88671875" customWidth="1"/>
    <col min="7173" max="7173" width="15.6640625" customWidth="1"/>
    <col min="7174" max="7174" width="14.33203125" customWidth="1"/>
    <col min="7175" max="7175" width="13.77734375" customWidth="1"/>
    <col min="7176" max="7176" width="13" customWidth="1"/>
    <col min="7177" max="7177" width="14.109375" customWidth="1"/>
    <col min="7178" max="7178" width="15.88671875" customWidth="1"/>
    <col min="7425" max="7425" width="4.77734375" customWidth="1"/>
    <col min="7426" max="7427" width="6.21875" customWidth="1"/>
    <col min="7428" max="7428" width="31.88671875" customWidth="1"/>
    <col min="7429" max="7429" width="15.6640625" customWidth="1"/>
    <col min="7430" max="7430" width="14.33203125" customWidth="1"/>
    <col min="7431" max="7431" width="13.77734375" customWidth="1"/>
    <col min="7432" max="7432" width="13" customWidth="1"/>
    <col min="7433" max="7433" width="14.109375" customWidth="1"/>
    <col min="7434" max="7434" width="15.88671875" customWidth="1"/>
    <col min="7681" max="7681" width="4.77734375" customWidth="1"/>
    <col min="7682" max="7683" width="6.21875" customWidth="1"/>
    <col min="7684" max="7684" width="31.88671875" customWidth="1"/>
    <col min="7685" max="7685" width="15.6640625" customWidth="1"/>
    <col min="7686" max="7686" width="14.33203125" customWidth="1"/>
    <col min="7687" max="7687" width="13.77734375" customWidth="1"/>
    <col min="7688" max="7688" width="13" customWidth="1"/>
    <col min="7689" max="7689" width="14.109375" customWidth="1"/>
    <col min="7690" max="7690" width="15.88671875" customWidth="1"/>
    <col min="7937" max="7937" width="4.77734375" customWidth="1"/>
    <col min="7938" max="7939" width="6.21875" customWidth="1"/>
    <col min="7940" max="7940" width="31.88671875" customWidth="1"/>
    <col min="7941" max="7941" width="15.6640625" customWidth="1"/>
    <col min="7942" max="7942" width="14.33203125" customWidth="1"/>
    <col min="7943" max="7943" width="13.77734375" customWidth="1"/>
    <col min="7944" max="7944" width="13" customWidth="1"/>
    <col min="7945" max="7945" width="14.109375" customWidth="1"/>
    <col min="7946" max="7946" width="15.88671875" customWidth="1"/>
    <col min="8193" max="8193" width="4.77734375" customWidth="1"/>
    <col min="8194" max="8195" width="6.21875" customWidth="1"/>
    <col min="8196" max="8196" width="31.88671875" customWidth="1"/>
    <col min="8197" max="8197" width="15.6640625" customWidth="1"/>
    <col min="8198" max="8198" width="14.33203125" customWidth="1"/>
    <col min="8199" max="8199" width="13.77734375" customWidth="1"/>
    <col min="8200" max="8200" width="13" customWidth="1"/>
    <col min="8201" max="8201" width="14.109375" customWidth="1"/>
    <col min="8202" max="8202" width="15.88671875" customWidth="1"/>
    <col min="8449" max="8449" width="4.77734375" customWidth="1"/>
    <col min="8450" max="8451" width="6.21875" customWidth="1"/>
    <col min="8452" max="8452" width="31.88671875" customWidth="1"/>
    <col min="8453" max="8453" width="15.6640625" customWidth="1"/>
    <col min="8454" max="8454" width="14.33203125" customWidth="1"/>
    <col min="8455" max="8455" width="13.77734375" customWidth="1"/>
    <col min="8456" max="8456" width="13" customWidth="1"/>
    <col min="8457" max="8457" width="14.109375" customWidth="1"/>
    <col min="8458" max="8458" width="15.88671875" customWidth="1"/>
    <col min="8705" max="8705" width="4.77734375" customWidth="1"/>
    <col min="8706" max="8707" width="6.21875" customWidth="1"/>
    <col min="8708" max="8708" width="31.88671875" customWidth="1"/>
    <col min="8709" max="8709" width="15.6640625" customWidth="1"/>
    <col min="8710" max="8710" width="14.33203125" customWidth="1"/>
    <col min="8711" max="8711" width="13.77734375" customWidth="1"/>
    <col min="8712" max="8712" width="13" customWidth="1"/>
    <col min="8713" max="8713" width="14.109375" customWidth="1"/>
    <col min="8714" max="8714" width="15.88671875" customWidth="1"/>
    <col min="8961" max="8961" width="4.77734375" customWidth="1"/>
    <col min="8962" max="8963" width="6.21875" customWidth="1"/>
    <col min="8964" max="8964" width="31.88671875" customWidth="1"/>
    <col min="8965" max="8965" width="15.6640625" customWidth="1"/>
    <col min="8966" max="8966" width="14.33203125" customWidth="1"/>
    <col min="8967" max="8967" width="13.77734375" customWidth="1"/>
    <col min="8968" max="8968" width="13" customWidth="1"/>
    <col min="8969" max="8969" width="14.109375" customWidth="1"/>
    <col min="8970" max="8970" width="15.88671875" customWidth="1"/>
    <col min="9217" max="9217" width="4.77734375" customWidth="1"/>
    <col min="9218" max="9219" width="6.21875" customWidth="1"/>
    <col min="9220" max="9220" width="31.88671875" customWidth="1"/>
    <col min="9221" max="9221" width="15.6640625" customWidth="1"/>
    <col min="9222" max="9222" width="14.33203125" customWidth="1"/>
    <col min="9223" max="9223" width="13.77734375" customWidth="1"/>
    <col min="9224" max="9224" width="13" customWidth="1"/>
    <col min="9225" max="9225" width="14.109375" customWidth="1"/>
    <col min="9226" max="9226" width="15.88671875" customWidth="1"/>
    <col min="9473" max="9473" width="4.77734375" customWidth="1"/>
    <col min="9474" max="9475" width="6.21875" customWidth="1"/>
    <col min="9476" max="9476" width="31.88671875" customWidth="1"/>
    <col min="9477" max="9477" width="15.6640625" customWidth="1"/>
    <col min="9478" max="9478" width="14.33203125" customWidth="1"/>
    <col min="9479" max="9479" width="13.77734375" customWidth="1"/>
    <col min="9480" max="9480" width="13" customWidth="1"/>
    <col min="9481" max="9481" width="14.109375" customWidth="1"/>
    <col min="9482" max="9482" width="15.88671875" customWidth="1"/>
    <col min="9729" max="9729" width="4.77734375" customWidth="1"/>
    <col min="9730" max="9731" width="6.21875" customWidth="1"/>
    <col min="9732" max="9732" width="31.88671875" customWidth="1"/>
    <col min="9733" max="9733" width="15.6640625" customWidth="1"/>
    <col min="9734" max="9734" width="14.33203125" customWidth="1"/>
    <col min="9735" max="9735" width="13.77734375" customWidth="1"/>
    <col min="9736" max="9736" width="13" customWidth="1"/>
    <col min="9737" max="9737" width="14.109375" customWidth="1"/>
    <col min="9738" max="9738" width="15.88671875" customWidth="1"/>
    <col min="9985" max="9985" width="4.77734375" customWidth="1"/>
    <col min="9986" max="9987" width="6.21875" customWidth="1"/>
    <col min="9988" max="9988" width="31.88671875" customWidth="1"/>
    <col min="9989" max="9989" width="15.6640625" customWidth="1"/>
    <col min="9990" max="9990" width="14.33203125" customWidth="1"/>
    <col min="9991" max="9991" width="13.77734375" customWidth="1"/>
    <col min="9992" max="9992" width="13" customWidth="1"/>
    <col min="9993" max="9993" width="14.109375" customWidth="1"/>
    <col min="9994" max="9994" width="15.88671875" customWidth="1"/>
    <col min="10241" max="10241" width="4.77734375" customWidth="1"/>
    <col min="10242" max="10243" width="6.21875" customWidth="1"/>
    <col min="10244" max="10244" width="31.88671875" customWidth="1"/>
    <col min="10245" max="10245" width="15.6640625" customWidth="1"/>
    <col min="10246" max="10246" width="14.33203125" customWidth="1"/>
    <col min="10247" max="10247" width="13.77734375" customWidth="1"/>
    <col min="10248" max="10248" width="13" customWidth="1"/>
    <col min="10249" max="10249" width="14.109375" customWidth="1"/>
    <col min="10250" max="10250" width="15.88671875" customWidth="1"/>
    <col min="10497" max="10497" width="4.77734375" customWidth="1"/>
    <col min="10498" max="10499" width="6.21875" customWidth="1"/>
    <col min="10500" max="10500" width="31.88671875" customWidth="1"/>
    <col min="10501" max="10501" width="15.6640625" customWidth="1"/>
    <col min="10502" max="10502" width="14.33203125" customWidth="1"/>
    <col min="10503" max="10503" width="13.77734375" customWidth="1"/>
    <col min="10504" max="10504" width="13" customWidth="1"/>
    <col min="10505" max="10505" width="14.109375" customWidth="1"/>
    <col min="10506" max="10506" width="15.88671875" customWidth="1"/>
    <col min="10753" max="10753" width="4.77734375" customWidth="1"/>
    <col min="10754" max="10755" width="6.21875" customWidth="1"/>
    <col min="10756" max="10756" width="31.88671875" customWidth="1"/>
    <col min="10757" max="10757" width="15.6640625" customWidth="1"/>
    <col min="10758" max="10758" width="14.33203125" customWidth="1"/>
    <col min="10759" max="10759" width="13.77734375" customWidth="1"/>
    <col min="10760" max="10760" width="13" customWidth="1"/>
    <col min="10761" max="10761" width="14.109375" customWidth="1"/>
    <col min="10762" max="10762" width="15.88671875" customWidth="1"/>
    <col min="11009" max="11009" width="4.77734375" customWidth="1"/>
    <col min="11010" max="11011" width="6.21875" customWidth="1"/>
    <col min="11012" max="11012" width="31.88671875" customWidth="1"/>
    <col min="11013" max="11013" width="15.6640625" customWidth="1"/>
    <col min="11014" max="11014" width="14.33203125" customWidth="1"/>
    <col min="11015" max="11015" width="13.77734375" customWidth="1"/>
    <col min="11016" max="11016" width="13" customWidth="1"/>
    <col min="11017" max="11017" width="14.109375" customWidth="1"/>
    <col min="11018" max="11018" width="15.88671875" customWidth="1"/>
    <col min="11265" max="11265" width="4.77734375" customWidth="1"/>
    <col min="11266" max="11267" width="6.21875" customWidth="1"/>
    <col min="11268" max="11268" width="31.88671875" customWidth="1"/>
    <col min="11269" max="11269" width="15.6640625" customWidth="1"/>
    <col min="11270" max="11270" width="14.33203125" customWidth="1"/>
    <col min="11271" max="11271" width="13.77734375" customWidth="1"/>
    <col min="11272" max="11272" width="13" customWidth="1"/>
    <col min="11273" max="11273" width="14.109375" customWidth="1"/>
    <col min="11274" max="11274" width="15.88671875" customWidth="1"/>
    <col min="11521" max="11521" width="4.77734375" customWidth="1"/>
    <col min="11522" max="11523" width="6.21875" customWidth="1"/>
    <col min="11524" max="11524" width="31.88671875" customWidth="1"/>
    <col min="11525" max="11525" width="15.6640625" customWidth="1"/>
    <col min="11526" max="11526" width="14.33203125" customWidth="1"/>
    <col min="11527" max="11527" width="13.77734375" customWidth="1"/>
    <col min="11528" max="11528" width="13" customWidth="1"/>
    <col min="11529" max="11529" width="14.109375" customWidth="1"/>
    <col min="11530" max="11530" width="15.88671875" customWidth="1"/>
    <col min="11777" max="11777" width="4.77734375" customWidth="1"/>
    <col min="11778" max="11779" width="6.21875" customWidth="1"/>
    <col min="11780" max="11780" width="31.88671875" customWidth="1"/>
    <col min="11781" max="11781" width="15.6640625" customWidth="1"/>
    <col min="11782" max="11782" width="14.33203125" customWidth="1"/>
    <col min="11783" max="11783" width="13.77734375" customWidth="1"/>
    <col min="11784" max="11784" width="13" customWidth="1"/>
    <col min="11785" max="11785" width="14.109375" customWidth="1"/>
    <col min="11786" max="11786" width="15.88671875" customWidth="1"/>
    <col min="12033" max="12033" width="4.77734375" customWidth="1"/>
    <col min="12034" max="12035" width="6.21875" customWidth="1"/>
    <col min="12036" max="12036" width="31.88671875" customWidth="1"/>
    <col min="12037" max="12037" width="15.6640625" customWidth="1"/>
    <col min="12038" max="12038" width="14.33203125" customWidth="1"/>
    <col min="12039" max="12039" width="13.77734375" customWidth="1"/>
    <col min="12040" max="12040" width="13" customWidth="1"/>
    <col min="12041" max="12041" width="14.109375" customWidth="1"/>
    <col min="12042" max="12042" width="15.88671875" customWidth="1"/>
    <col min="12289" max="12289" width="4.77734375" customWidth="1"/>
    <col min="12290" max="12291" width="6.21875" customWidth="1"/>
    <col min="12292" max="12292" width="31.88671875" customWidth="1"/>
    <col min="12293" max="12293" width="15.6640625" customWidth="1"/>
    <col min="12294" max="12294" width="14.33203125" customWidth="1"/>
    <col min="12295" max="12295" width="13.77734375" customWidth="1"/>
    <col min="12296" max="12296" width="13" customWidth="1"/>
    <col min="12297" max="12297" width="14.109375" customWidth="1"/>
    <col min="12298" max="12298" width="15.88671875" customWidth="1"/>
    <col min="12545" max="12545" width="4.77734375" customWidth="1"/>
    <col min="12546" max="12547" width="6.21875" customWidth="1"/>
    <col min="12548" max="12548" width="31.88671875" customWidth="1"/>
    <col min="12549" max="12549" width="15.6640625" customWidth="1"/>
    <col min="12550" max="12550" width="14.33203125" customWidth="1"/>
    <col min="12551" max="12551" width="13.77734375" customWidth="1"/>
    <col min="12552" max="12552" width="13" customWidth="1"/>
    <col min="12553" max="12553" width="14.109375" customWidth="1"/>
    <col min="12554" max="12554" width="15.88671875" customWidth="1"/>
    <col min="12801" max="12801" width="4.77734375" customWidth="1"/>
    <col min="12802" max="12803" width="6.21875" customWidth="1"/>
    <col min="12804" max="12804" width="31.88671875" customWidth="1"/>
    <col min="12805" max="12805" width="15.6640625" customWidth="1"/>
    <col min="12806" max="12806" width="14.33203125" customWidth="1"/>
    <col min="12807" max="12807" width="13.77734375" customWidth="1"/>
    <col min="12808" max="12808" width="13" customWidth="1"/>
    <col min="12809" max="12809" width="14.109375" customWidth="1"/>
    <col min="12810" max="12810" width="15.88671875" customWidth="1"/>
    <col min="13057" max="13057" width="4.77734375" customWidth="1"/>
    <col min="13058" max="13059" width="6.21875" customWidth="1"/>
    <col min="13060" max="13060" width="31.88671875" customWidth="1"/>
    <col min="13061" max="13061" width="15.6640625" customWidth="1"/>
    <col min="13062" max="13062" width="14.33203125" customWidth="1"/>
    <col min="13063" max="13063" width="13.77734375" customWidth="1"/>
    <col min="13064" max="13064" width="13" customWidth="1"/>
    <col min="13065" max="13065" width="14.109375" customWidth="1"/>
    <col min="13066" max="13066" width="15.88671875" customWidth="1"/>
    <col min="13313" max="13313" width="4.77734375" customWidth="1"/>
    <col min="13314" max="13315" width="6.21875" customWidth="1"/>
    <col min="13316" max="13316" width="31.88671875" customWidth="1"/>
    <col min="13317" max="13317" width="15.6640625" customWidth="1"/>
    <col min="13318" max="13318" width="14.33203125" customWidth="1"/>
    <col min="13319" max="13319" width="13.77734375" customWidth="1"/>
    <col min="13320" max="13320" width="13" customWidth="1"/>
    <col min="13321" max="13321" width="14.109375" customWidth="1"/>
    <col min="13322" max="13322" width="15.88671875" customWidth="1"/>
    <col min="13569" max="13569" width="4.77734375" customWidth="1"/>
    <col min="13570" max="13571" width="6.21875" customWidth="1"/>
    <col min="13572" max="13572" width="31.88671875" customWidth="1"/>
    <col min="13573" max="13573" width="15.6640625" customWidth="1"/>
    <col min="13574" max="13574" width="14.33203125" customWidth="1"/>
    <col min="13575" max="13575" width="13.77734375" customWidth="1"/>
    <col min="13576" max="13576" width="13" customWidth="1"/>
    <col min="13577" max="13577" width="14.109375" customWidth="1"/>
    <col min="13578" max="13578" width="15.88671875" customWidth="1"/>
    <col min="13825" max="13825" width="4.77734375" customWidth="1"/>
    <col min="13826" max="13827" width="6.21875" customWidth="1"/>
    <col min="13828" max="13828" width="31.88671875" customWidth="1"/>
    <col min="13829" max="13829" width="15.6640625" customWidth="1"/>
    <col min="13830" max="13830" width="14.33203125" customWidth="1"/>
    <col min="13831" max="13831" width="13.77734375" customWidth="1"/>
    <col min="13832" max="13832" width="13" customWidth="1"/>
    <col min="13833" max="13833" width="14.109375" customWidth="1"/>
    <col min="13834" max="13834" width="15.88671875" customWidth="1"/>
    <col min="14081" max="14081" width="4.77734375" customWidth="1"/>
    <col min="14082" max="14083" width="6.21875" customWidth="1"/>
    <col min="14084" max="14084" width="31.88671875" customWidth="1"/>
    <col min="14085" max="14085" width="15.6640625" customWidth="1"/>
    <col min="14086" max="14086" width="14.33203125" customWidth="1"/>
    <col min="14087" max="14087" width="13.77734375" customWidth="1"/>
    <col min="14088" max="14088" width="13" customWidth="1"/>
    <col min="14089" max="14089" width="14.109375" customWidth="1"/>
    <col min="14090" max="14090" width="15.88671875" customWidth="1"/>
    <col min="14337" max="14337" width="4.77734375" customWidth="1"/>
    <col min="14338" max="14339" width="6.21875" customWidth="1"/>
    <col min="14340" max="14340" width="31.88671875" customWidth="1"/>
    <col min="14341" max="14341" width="15.6640625" customWidth="1"/>
    <col min="14342" max="14342" width="14.33203125" customWidth="1"/>
    <col min="14343" max="14343" width="13.77734375" customWidth="1"/>
    <col min="14344" max="14344" width="13" customWidth="1"/>
    <col min="14345" max="14345" width="14.109375" customWidth="1"/>
    <col min="14346" max="14346" width="15.88671875" customWidth="1"/>
    <col min="14593" max="14593" width="4.77734375" customWidth="1"/>
    <col min="14594" max="14595" width="6.21875" customWidth="1"/>
    <col min="14596" max="14596" width="31.88671875" customWidth="1"/>
    <col min="14597" max="14597" width="15.6640625" customWidth="1"/>
    <col min="14598" max="14598" width="14.33203125" customWidth="1"/>
    <col min="14599" max="14599" width="13.77734375" customWidth="1"/>
    <col min="14600" max="14600" width="13" customWidth="1"/>
    <col min="14601" max="14601" width="14.109375" customWidth="1"/>
    <col min="14602" max="14602" width="15.88671875" customWidth="1"/>
    <col min="14849" max="14849" width="4.77734375" customWidth="1"/>
    <col min="14850" max="14851" width="6.21875" customWidth="1"/>
    <col min="14852" max="14852" width="31.88671875" customWidth="1"/>
    <col min="14853" max="14853" width="15.6640625" customWidth="1"/>
    <col min="14854" max="14854" width="14.33203125" customWidth="1"/>
    <col min="14855" max="14855" width="13.77734375" customWidth="1"/>
    <col min="14856" max="14856" width="13" customWidth="1"/>
    <col min="14857" max="14857" width="14.109375" customWidth="1"/>
    <col min="14858" max="14858" width="15.88671875" customWidth="1"/>
    <col min="15105" max="15105" width="4.77734375" customWidth="1"/>
    <col min="15106" max="15107" width="6.21875" customWidth="1"/>
    <col min="15108" max="15108" width="31.88671875" customWidth="1"/>
    <col min="15109" max="15109" width="15.6640625" customWidth="1"/>
    <col min="15110" max="15110" width="14.33203125" customWidth="1"/>
    <col min="15111" max="15111" width="13.77734375" customWidth="1"/>
    <col min="15112" max="15112" width="13" customWidth="1"/>
    <col min="15113" max="15113" width="14.109375" customWidth="1"/>
    <col min="15114" max="15114" width="15.88671875" customWidth="1"/>
    <col min="15361" max="15361" width="4.77734375" customWidth="1"/>
    <col min="15362" max="15363" width="6.21875" customWidth="1"/>
    <col min="15364" max="15364" width="31.88671875" customWidth="1"/>
    <col min="15365" max="15365" width="15.6640625" customWidth="1"/>
    <col min="15366" max="15366" width="14.33203125" customWidth="1"/>
    <col min="15367" max="15367" width="13.77734375" customWidth="1"/>
    <col min="15368" max="15368" width="13" customWidth="1"/>
    <col min="15369" max="15369" width="14.109375" customWidth="1"/>
    <col min="15370" max="15370" width="15.88671875" customWidth="1"/>
    <col min="15617" max="15617" width="4.77734375" customWidth="1"/>
    <col min="15618" max="15619" width="6.21875" customWidth="1"/>
    <col min="15620" max="15620" width="31.88671875" customWidth="1"/>
    <col min="15621" max="15621" width="15.6640625" customWidth="1"/>
    <col min="15622" max="15622" width="14.33203125" customWidth="1"/>
    <col min="15623" max="15623" width="13.77734375" customWidth="1"/>
    <col min="15624" max="15624" width="13" customWidth="1"/>
    <col min="15625" max="15625" width="14.109375" customWidth="1"/>
    <col min="15626" max="15626" width="15.88671875" customWidth="1"/>
    <col min="15873" max="15873" width="4.77734375" customWidth="1"/>
    <col min="15874" max="15875" width="6.21875" customWidth="1"/>
    <col min="15876" max="15876" width="31.88671875" customWidth="1"/>
    <col min="15877" max="15877" width="15.6640625" customWidth="1"/>
    <col min="15878" max="15878" width="14.33203125" customWidth="1"/>
    <col min="15879" max="15879" width="13.77734375" customWidth="1"/>
    <col min="15880" max="15880" width="13" customWidth="1"/>
    <col min="15881" max="15881" width="14.109375" customWidth="1"/>
    <col min="15882" max="15882" width="15.88671875" customWidth="1"/>
    <col min="16129" max="16129" width="4.77734375" customWidth="1"/>
    <col min="16130" max="16131" width="6.21875" customWidth="1"/>
    <col min="16132" max="16132" width="31.88671875" customWidth="1"/>
    <col min="16133" max="16133" width="15.6640625" customWidth="1"/>
    <col min="16134" max="16134" width="14.33203125" customWidth="1"/>
    <col min="16135" max="16135" width="13.77734375" customWidth="1"/>
    <col min="16136" max="16136" width="13" customWidth="1"/>
    <col min="16137" max="16137" width="14.109375" customWidth="1"/>
    <col min="16138" max="16138" width="15.88671875" customWidth="1"/>
  </cols>
  <sheetData>
    <row r="1" spans="1:12" s="102" customFormat="1" ht="16.5" customHeight="1">
      <c r="A1" s="1378" t="s">
        <v>602</v>
      </c>
      <c r="B1" s="1379"/>
      <c r="C1" s="1379"/>
      <c r="D1" s="1380"/>
      <c r="E1" s="1378" t="s">
        <v>603</v>
      </c>
      <c r="F1" s="1380"/>
      <c r="G1" s="1378" t="s">
        <v>604</v>
      </c>
      <c r="H1" s="1380"/>
      <c r="I1" s="1378" t="s">
        <v>605</v>
      </c>
      <c r="J1" s="1380"/>
      <c r="K1" s="1372" t="s">
        <v>86</v>
      </c>
      <c r="L1" s="1372"/>
    </row>
    <row r="2" spans="1:12" s="102" customFormat="1" ht="16.5" customHeight="1">
      <c r="A2" s="482" t="s">
        <v>606</v>
      </c>
      <c r="B2" s="483" t="s">
        <v>607</v>
      </c>
      <c r="C2" s="483" t="s">
        <v>608</v>
      </c>
      <c r="D2" s="484" t="s">
        <v>609</v>
      </c>
      <c r="E2" s="485" t="s">
        <v>610</v>
      </c>
      <c r="F2" s="485" t="s">
        <v>611</v>
      </c>
      <c r="G2" s="485" t="s">
        <v>610</v>
      </c>
      <c r="H2" s="485" t="s">
        <v>611</v>
      </c>
      <c r="I2" s="485" t="s">
        <v>610</v>
      </c>
      <c r="J2" s="485" t="s">
        <v>611</v>
      </c>
    </row>
    <row r="3" spans="1:12" s="102" customFormat="1" ht="16.2" customHeight="1">
      <c r="A3" s="486" t="s">
        <v>612</v>
      </c>
      <c r="B3" s="483" t="s">
        <v>612</v>
      </c>
      <c r="C3" s="483" t="s">
        <v>612</v>
      </c>
      <c r="D3" s="108" t="s">
        <v>613</v>
      </c>
      <c r="E3" s="109">
        <v>29961891</v>
      </c>
      <c r="F3" s="109">
        <v>29961891</v>
      </c>
      <c r="G3" s="109">
        <v>29961891</v>
      </c>
      <c r="H3" s="109">
        <v>29961891</v>
      </c>
      <c r="I3" s="109">
        <v>0</v>
      </c>
      <c r="J3" s="110">
        <v>0</v>
      </c>
    </row>
    <row r="4" spans="1:12">
      <c r="A4" s="486" t="s">
        <v>612</v>
      </c>
      <c r="B4" s="487" t="s">
        <v>612</v>
      </c>
      <c r="C4" s="487" t="s">
        <v>612</v>
      </c>
      <c r="D4" s="108" t="s">
        <v>614</v>
      </c>
      <c r="E4" s="109">
        <v>29961891</v>
      </c>
      <c r="F4" s="109">
        <v>29961891</v>
      </c>
      <c r="G4" s="109">
        <v>29961891</v>
      </c>
      <c r="H4" s="109">
        <v>29961891</v>
      </c>
      <c r="I4" s="109">
        <v>0</v>
      </c>
      <c r="J4" s="110">
        <v>0</v>
      </c>
    </row>
    <row r="5" spans="1:12">
      <c r="A5" s="486" t="s">
        <v>615</v>
      </c>
      <c r="B5" s="487" t="s">
        <v>612</v>
      </c>
      <c r="C5" s="487" t="s">
        <v>612</v>
      </c>
      <c r="D5" s="108" t="s">
        <v>616</v>
      </c>
      <c r="E5" s="109">
        <v>28407054</v>
      </c>
      <c r="F5" s="109">
        <v>28407054</v>
      </c>
      <c r="G5" s="109">
        <v>28407054</v>
      </c>
      <c r="H5" s="109">
        <v>28407054</v>
      </c>
      <c r="I5" s="109">
        <v>0</v>
      </c>
      <c r="J5" s="110">
        <v>0</v>
      </c>
    </row>
    <row r="6" spans="1:12">
      <c r="A6" s="486" t="s">
        <v>615</v>
      </c>
      <c r="B6" s="487" t="s">
        <v>620</v>
      </c>
      <c r="C6" s="487" t="s">
        <v>612</v>
      </c>
      <c r="D6" s="108" t="s">
        <v>621</v>
      </c>
      <c r="E6" s="109">
        <v>12069</v>
      </c>
      <c r="F6" s="109">
        <v>12069</v>
      </c>
      <c r="G6" s="109">
        <v>12069</v>
      </c>
      <c r="H6" s="109">
        <v>12069</v>
      </c>
      <c r="I6" s="109">
        <v>0</v>
      </c>
      <c r="J6" s="110">
        <v>0</v>
      </c>
    </row>
    <row r="7" spans="1:12">
      <c r="A7" s="486" t="s">
        <v>615</v>
      </c>
      <c r="B7" s="487" t="s">
        <v>620</v>
      </c>
      <c r="C7" s="487" t="s">
        <v>615</v>
      </c>
      <c r="D7" s="108" t="s">
        <v>622</v>
      </c>
      <c r="E7" s="109">
        <v>12069</v>
      </c>
      <c r="F7" s="109">
        <v>12069</v>
      </c>
      <c r="G7" s="109">
        <v>12069</v>
      </c>
      <c r="H7" s="109">
        <v>12069</v>
      </c>
      <c r="I7" s="109">
        <v>0</v>
      </c>
      <c r="J7" s="110">
        <v>0</v>
      </c>
    </row>
    <row r="8" spans="1:12">
      <c r="A8" s="486" t="s">
        <v>615</v>
      </c>
      <c r="B8" s="487" t="s">
        <v>623</v>
      </c>
      <c r="C8" s="487" t="s">
        <v>612</v>
      </c>
      <c r="D8" s="108" t="s">
        <v>624</v>
      </c>
      <c r="E8" s="109">
        <v>5667</v>
      </c>
      <c r="F8" s="109">
        <v>5667</v>
      </c>
      <c r="G8" s="109">
        <v>5667</v>
      </c>
      <c r="H8" s="109">
        <v>5667</v>
      </c>
      <c r="I8" s="109">
        <v>0</v>
      </c>
      <c r="J8" s="110">
        <v>0</v>
      </c>
    </row>
    <row r="9" spans="1:12">
      <c r="A9" s="486" t="s">
        <v>615</v>
      </c>
      <c r="B9" s="487" t="s">
        <v>623</v>
      </c>
      <c r="C9" s="487" t="s">
        <v>615</v>
      </c>
      <c r="D9" s="108" t="s">
        <v>625</v>
      </c>
      <c r="E9" s="109">
        <v>5667</v>
      </c>
      <c r="F9" s="109">
        <v>5667</v>
      </c>
      <c r="G9" s="109">
        <v>5667</v>
      </c>
      <c r="H9" s="109">
        <v>5667</v>
      </c>
      <c r="I9" s="109">
        <v>0</v>
      </c>
      <c r="J9" s="110">
        <v>0</v>
      </c>
    </row>
    <row r="10" spans="1:12">
      <c r="A10" s="486" t="s">
        <v>615</v>
      </c>
      <c r="B10" s="487" t="s">
        <v>626</v>
      </c>
      <c r="C10" s="487" t="s">
        <v>612</v>
      </c>
      <c r="D10" s="108" t="s">
        <v>627</v>
      </c>
      <c r="E10" s="109">
        <v>30402</v>
      </c>
      <c r="F10" s="109">
        <v>30402</v>
      </c>
      <c r="G10" s="109">
        <v>30402</v>
      </c>
      <c r="H10" s="109">
        <v>30402</v>
      </c>
      <c r="I10" s="109">
        <v>0</v>
      </c>
      <c r="J10" s="110">
        <v>0</v>
      </c>
    </row>
    <row r="11" spans="1:12">
      <c r="A11" s="486" t="s">
        <v>615</v>
      </c>
      <c r="B11" s="487" t="s">
        <v>626</v>
      </c>
      <c r="C11" s="487" t="s">
        <v>615</v>
      </c>
      <c r="D11" s="108" t="s">
        <v>628</v>
      </c>
      <c r="E11" s="109">
        <v>30402</v>
      </c>
      <c r="F11" s="109">
        <v>30402</v>
      </c>
      <c r="G11" s="109">
        <v>30402</v>
      </c>
      <c r="H11" s="109">
        <v>30402</v>
      </c>
      <c r="I11" s="109">
        <v>0</v>
      </c>
      <c r="J11" s="110">
        <v>0</v>
      </c>
    </row>
    <row r="12" spans="1:12">
      <c r="A12" s="486" t="s">
        <v>615</v>
      </c>
      <c r="B12" s="487" t="s">
        <v>629</v>
      </c>
      <c r="C12" s="487" t="s">
        <v>612</v>
      </c>
      <c r="D12" s="108" t="s">
        <v>630</v>
      </c>
      <c r="E12" s="109">
        <v>10227</v>
      </c>
      <c r="F12" s="109">
        <v>10227</v>
      </c>
      <c r="G12" s="109">
        <v>10227</v>
      </c>
      <c r="H12" s="109">
        <v>10227</v>
      </c>
      <c r="I12" s="109">
        <v>0</v>
      </c>
      <c r="J12" s="110">
        <v>0</v>
      </c>
    </row>
    <row r="13" spans="1:12">
      <c r="A13" s="486" t="s">
        <v>615</v>
      </c>
      <c r="B13" s="487" t="s">
        <v>629</v>
      </c>
      <c r="C13" s="487" t="s">
        <v>615</v>
      </c>
      <c r="D13" s="108" t="s">
        <v>631</v>
      </c>
      <c r="E13" s="109">
        <v>10227</v>
      </c>
      <c r="F13" s="109">
        <v>10227</v>
      </c>
      <c r="G13" s="109">
        <v>10227</v>
      </c>
      <c r="H13" s="109">
        <v>10227</v>
      </c>
      <c r="I13" s="109">
        <v>0</v>
      </c>
      <c r="J13" s="110">
        <v>0</v>
      </c>
    </row>
    <row r="14" spans="1:12">
      <c r="A14" s="486" t="s">
        <v>615</v>
      </c>
      <c r="B14" s="487" t="s">
        <v>632</v>
      </c>
      <c r="C14" s="487" t="s">
        <v>612</v>
      </c>
      <c r="D14" s="108" t="s">
        <v>633</v>
      </c>
      <c r="E14" s="109">
        <v>28348689</v>
      </c>
      <c r="F14" s="109">
        <v>28348689</v>
      </c>
      <c r="G14" s="109">
        <v>28348689</v>
      </c>
      <c r="H14" s="109">
        <v>28348689</v>
      </c>
      <c r="I14" s="109">
        <v>0</v>
      </c>
      <c r="J14" s="110">
        <v>0</v>
      </c>
    </row>
    <row r="15" spans="1:12">
      <c r="A15" s="486" t="s">
        <v>615</v>
      </c>
      <c r="B15" s="487" t="s">
        <v>632</v>
      </c>
      <c r="C15" s="487" t="s">
        <v>615</v>
      </c>
      <c r="D15" s="108" t="s">
        <v>634</v>
      </c>
      <c r="E15" s="109">
        <v>28348689</v>
      </c>
      <c r="F15" s="109">
        <v>28348689</v>
      </c>
      <c r="G15" s="109">
        <v>28348689</v>
      </c>
      <c r="H15" s="109">
        <v>28348689</v>
      </c>
      <c r="I15" s="109">
        <v>0</v>
      </c>
      <c r="J15" s="110">
        <v>0</v>
      </c>
    </row>
    <row r="16" spans="1:12">
      <c r="A16" s="486" t="s">
        <v>635</v>
      </c>
      <c r="B16" s="487" t="s">
        <v>612</v>
      </c>
      <c r="C16" s="487" t="s">
        <v>612</v>
      </c>
      <c r="D16" s="108" t="s">
        <v>636</v>
      </c>
      <c r="E16" s="109">
        <v>580</v>
      </c>
      <c r="F16" s="109">
        <v>580</v>
      </c>
      <c r="G16" s="109">
        <v>580</v>
      </c>
      <c r="H16" s="109">
        <v>580</v>
      </c>
      <c r="I16" s="109">
        <v>0</v>
      </c>
      <c r="J16" s="110">
        <v>0</v>
      </c>
    </row>
    <row r="17" spans="1:10">
      <c r="A17" s="486" t="s">
        <v>635</v>
      </c>
      <c r="B17" s="487" t="s">
        <v>640</v>
      </c>
      <c r="C17" s="487" t="s">
        <v>612</v>
      </c>
      <c r="D17" s="108" t="s">
        <v>641</v>
      </c>
      <c r="E17" s="109">
        <v>580</v>
      </c>
      <c r="F17" s="109">
        <v>580</v>
      </c>
      <c r="G17" s="109">
        <v>580</v>
      </c>
      <c r="H17" s="109">
        <v>580</v>
      </c>
      <c r="I17" s="109">
        <v>0</v>
      </c>
      <c r="J17" s="110">
        <v>0</v>
      </c>
    </row>
    <row r="18" spans="1:10">
      <c r="A18" s="486" t="s">
        <v>635</v>
      </c>
      <c r="B18" s="487" t="s">
        <v>640</v>
      </c>
      <c r="C18" s="487" t="s">
        <v>615</v>
      </c>
      <c r="D18" s="108" t="s">
        <v>642</v>
      </c>
      <c r="E18" s="109">
        <v>580</v>
      </c>
      <c r="F18" s="109">
        <v>580</v>
      </c>
      <c r="G18" s="109">
        <v>580</v>
      </c>
      <c r="H18" s="109">
        <v>580</v>
      </c>
      <c r="I18" s="109">
        <v>0</v>
      </c>
      <c r="J18" s="110">
        <v>0</v>
      </c>
    </row>
    <row r="19" spans="1:10">
      <c r="A19" s="486" t="s">
        <v>643</v>
      </c>
      <c r="B19" s="487" t="s">
        <v>612</v>
      </c>
      <c r="C19" s="487" t="s">
        <v>612</v>
      </c>
      <c r="D19" s="108" t="s">
        <v>644</v>
      </c>
      <c r="E19" s="109">
        <v>221794</v>
      </c>
      <c r="F19" s="109">
        <v>221794</v>
      </c>
      <c r="G19" s="109">
        <v>221794</v>
      </c>
      <c r="H19" s="109">
        <v>221794</v>
      </c>
      <c r="I19" s="109">
        <v>0</v>
      </c>
      <c r="J19" s="110">
        <v>0</v>
      </c>
    </row>
    <row r="20" spans="1:10">
      <c r="A20" s="486" t="s">
        <v>643</v>
      </c>
      <c r="B20" s="487" t="s">
        <v>615</v>
      </c>
      <c r="C20" s="487" t="s">
        <v>612</v>
      </c>
      <c r="D20" s="108" t="s">
        <v>645</v>
      </c>
      <c r="E20" s="109">
        <v>19500</v>
      </c>
      <c r="F20" s="109">
        <v>19500</v>
      </c>
      <c r="G20" s="109">
        <v>19500</v>
      </c>
      <c r="H20" s="109">
        <v>19500</v>
      </c>
      <c r="I20" s="109">
        <v>0</v>
      </c>
      <c r="J20" s="110">
        <v>0</v>
      </c>
    </row>
    <row r="21" spans="1:10">
      <c r="A21" s="486" t="s">
        <v>643</v>
      </c>
      <c r="B21" s="487" t="s">
        <v>615</v>
      </c>
      <c r="C21" s="487" t="s">
        <v>615</v>
      </c>
      <c r="D21" s="108" t="s">
        <v>646</v>
      </c>
      <c r="E21" s="109">
        <v>3000</v>
      </c>
      <c r="F21" s="109">
        <v>3000</v>
      </c>
      <c r="G21" s="109">
        <v>3000</v>
      </c>
      <c r="H21" s="109">
        <v>3000</v>
      </c>
      <c r="I21" s="109">
        <v>0</v>
      </c>
      <c r="J21" s="110">
        <v>0</v>
      </c>
    </row>
    <row r="22" spans="1:10">
      <c r="A22" s="486" t="s">
        <v>643</v>
      </c>
      <c r="B22" s="487" t="s">
        <v>615</v>
      </c>
      <c r="C22" s="487" t="s">
        <v>617</v>
      </c>
      <c r="D22" s="108" t="s">
        <v>647</v>
      </c>
      <c r="E22" s="109">
        <v>16500</v>
      </c>
      <c r="F22" s="109">
        <v>16500</v>
      </c>
      <c r="G22" s="109">
        <v>16500</v>
      </c>
      <c r="H22" s="109">
        <v>16500</v>
      </c>
      <c r="I22" s="109">
        <v>0</v>
      </c>
      <c r="J22" s="110">
        <v>0</v>
      </c>
    </row>
    <row r="23" spans="1:10">
      <c r="A23" s="486" t="s">
        <v>643</v>
      </c>
      <c r="B23" s="487" t="s">
        <v>640</v>
      </c>
      <c r="C23" s="487" t="s">
        <v>612</v>
      </c>
      <c r="D23" s="108" t="s">
        <v>648</v>
      </c>
      <c r="E23" s="109">
        <v>202294</v>
      </c>
      <c r="F23" s="109">
        <v>202294</v>
      </c>
      <c r="G23" s="109">
        <v>202294</v>
      </c>
      <c r="H23" s="109">
        <v>202294</v>
      </c>
      <c r="I23" s="109">
        <v>0</v>
      </c>
      <c r="J23" s="110">
        <v>0</v>
      </c>
    </row>
    <row r="24" spans="1:10">
      <c r="A24" s="486" t="s">
        <v>643</v>
      </c>
      <c r="B24" s="487" t="s">
        <v>640</v>
      </c>
      <c r="C24" s="487" t="s">
        <v>650</v>
      </c>
      <c r="D24" s="108" t="s">
        <v>651</v>
      </c>
      <c r="E24" s="109">
        <v>154300</v>
      </c>
      <c r="F24" s="109">
        <v>154300</v>
      </c>
      <c r="G24" s="109">
        <v>154300</v>
      </c>
      <c r="H24" s="109">
        <v>154300</v>
      </c>
      <c r="I24" s="109">
        <v>0</v>
      </c>
      <c r="J24" s="110">
        <v>0</v>
      </c>
    </row>
    <row r="25" spans="1:10">
      <c r="A25" s="486" t="s">
        <v>643</v>
      </c>
      <c r="B25" s="487" t="s">
        <v>640</v>
      </c>
      <c r="C25" s="487" t="s">
        <v>652</v>
      </c>
      <c r="D25" s="108" t="s">
        <v>653</v>
      </c>
      <c r="E25" s="109">
        <v>47994</v>
      </c>
      <c r="F25" s="109">
        <v>47994</v>
      </c>
      <c r="G25" s="109">
        <v>47994</v>
      </c>
      <c r="H25" s="109">
        <v>47994</v>
      </c>
      <c r="I25" s="109">
        <v>0</v>
      </c>
      <c r="J25" s="110">
        <v>0</v>
      </c>
    </row>
    <row r="26" spans="1:10">
      <c r="A26" s="486" t="s">
        <v>654</v>
      </c>
      <c r="B26" s="487" t="s">
        <v>612</v>
      </c>
      <c r="C26" s="487" t="s">
        <v>612</v>
      </c>
      <c r="D26" s="108" t="s">
        <v>655</v>
      </c>
      <c r="E26" s="109">
        <v>66070</v>
      </c>
      <c r="F26" s="109">
        <v>66070</v>
      </c>
      <c r="G26" s="109">
        <v>66070</v>
      </c>
      <c r="H26" s="109">
        <v>66070</v>
      </c>
      <c r="I26" s="109">
        <v>0</v>
      </c>
      <c r="J26" s="110">
        <v>0</v>
      </c>
    </row>
    <row r="27" spans="1:10">
      <c r="A27" s="486" t="s">
        <v>654</v>
      </c>
      <c r="B27" s="487" t="s">
        <v>615</v>
      </c>
      <c r="C27" s="487" t="s">
        <v>612</v>
      </c>
      <c r="D27" s="108" t="s">
        <v>656</v>
      </c>
      <c r="E27" s="109">
        <v>66070</v>
      </c>
      <c r="F27" s="109">
        <v>66070</v>
      </c>
      <c r="G27" s="109">
        <v>66070</v>
      </c>
      <c r="H27" s="109">
        <v>66070</v>
      </c>
      <c r="I27" s="109">
        <v>0</v>
      </c>
      <c r="J27" s="110">
        <v>0</v>
      </c>
    </row>
    <row r="28" spans="1:10">
      <c r="A28" s="486" t="s">
        <v>654</v>
      </c>
      <c r="B28" s="487" t="s">
        <v>615</v>
      </c>
      <c r="C28" s="487" t="s">
        <v>615</v>
      </c>
      <c r="D28" s="108" t="s">
        <v>657</v>
      </c>
      <c r="E28" s="109">
        <v>16458</v>
      </c>
      <c r="F28" s="109">
        <v>16458</v>
      </c>
      <c r="G28" s="109">
        <v>16458</v>
      </c>
      <c r="H28" s="109">
        <v>16458</v>
      </c>
      <c r="I28" s="109">
        <v>0</v>
      </c>
      <c r="J28" s="110">
        <v>0</v>
      </c>
    </row>
    <row r="29" spans="1:10">
      <c r="A29" s="486" t="s">
        <v>654</v>
      </c>
      <c r="B29" s="487" t="s">
        <v>615</v>
      </c>
      <c r="C29" s="487" t="s">
        <v>640</v>
      </c>
      <c r="D29" s="108" t="s">
        <v>658</v>
      </c>
      <c r="E29" s="109">
        <v>49612</v>
      </c>
      <c r="F29" s="109">
        <v>49612</v>
      </c>
      <c r="G29" s="109">
        <v>49612</v>
      </c>
      <c r="H29" s="109">
        <v>49612</v>
      </c>
      <c r="I29" s="109">
        <v>0</v>
      </c>
      <c r="J29" s="110">
        <v>0</v>
      </c>
    </row>
    <row r="30" spans="1:10">
      <c r="A30" s="486" t="s">
        <v>662</v>
      </c>
      <c r="B30" s="487" t="s">
        <v>612</v>
      </c>
      <c r="C30" s="487" t="s">
        <v>612</v>
      </c>
      <c r="D30" s="108" t="s">
        <v>663</v>
      </c>
      <c r="E30" s="109">
        <v>1243871</v>
      </c>
      <c r="F30" s="109">
        <v>1243871</v>
      </c>
      <c r="G30" s="109">
        <v>1243871</v>
      </c>
      <c r="H30" s="109">
        <v>1243871</v>
      </c>
      <c r="I30" s="109">
        <v>0</v>
      </c>
      <c r="J30" s="110">
        <v>0</v>
      </c>
    </row>
    <row r="31" spans="1:10">
      <c r="A31" s="486" t="s">
        <v>662</v>
      </c>
      <c r="B31" s="487" t="s">
        <v>615</v>
      </c>
      <c r="C31" s="487" t="s">
        <v>612</v>
      </c>
      <c r="D31" s="108" t="s">
        <v>664</v>
      </c>
      <c r="E31" s="109">
        <v>1243871</v>
      </c>
      <c r="F31" s="109">
        <v>1243871</v>
      </c>
      <c r="G31" s="109">
        <v>1243871</v>
      </c>
      <c r="H31" s="109">
        <v>1243871</v>
      </c>
      <c r="I31" s="109">
        <v>0</v>
      </c>
      <c r="J31" s="110">
        <v>0</v>
      </c>
    </row>
    <row r="32" spans="1:10">
      <c r="A32" s="486" t="s">
        <v>662</v>
      </c>
      <c r="B32" s="487" t="s">
        <v>615</v>
      </c>
      <c r="C32" s="487" t="s">
        <v>615</v>
      </c>
      <c r="D32" s="108" t="s">
        <v>665</v>
      </c>
      <c r="E32" s="109">
        <v>1003871</v>
      </c>
      <c r="F32" s="109">
        <v>1003871</v>
      </c>
      <c r="G32" s="109">
        <v>1003871</v>
      </c>
      <c r="H32" s="109">
        <v>1003871</v>
      </c>
      <c r="I32" s="109">
        <v>0</v>
      </c>
      <c r="J32" s="110">
        <v>0</v>
      </c>
    </row>
    <row r="33" spans="1:10">
      <c r="A33" s="486" t="s">
        <v>662</v>
      </c>
      <c r="B33" s="487" t="s">
        <v>615</v>
      </c>
      <c r="C33" s="487" t="s">
        <v>617</v>
      </c>
      <c r="D33" s="108" t="s">
        <v>666</v>
      </c>
      <c r="E33" s="109">
        <v>240000</v>
      </c>
      <c r="F33" s="109">
        <v>240000</v>
      </c>
      <c r="G33" s="109">
        <v>240000</v>
      </c>
      <c r="H33" s="109">
        <v>240000</v>
      </c>
      <c r="I33" s="109">
        <v>0</v>
      </c>
      <c r="J33" s="110">
        <v>0</v>
      </c>
    </row>
    <row r="34" spans="1:10">
      <c r="A34" s="486" t="s">
        <v>671</v>
      </c>
      <c r="B34" s="487" t="s">
        <v>612</v>
      </c>
      <c r="C34" s="487" t="s">
        <v>612</v>
      </c>
      <c r="D34" s="108" t="s">
        <v>672</v>
      </c>
      <c r="E34" s="109">
        <v>22522</v>
      </c>
      <c r="F34" s="109">
        <v>22522</v>
      </c>
      <c r="G34" s="109">
        <v>22522</v>
      </c>
      <c r="H34" s="109">
        <v>22522</v>
      </c>
      <c r="I34" s="109">
        <v>0</v>
      </c>
      <c r="J34" s="110">
        <v>0</v>
      </c>
    </row>
    <row r="35" spans="1:10">
      <c r="A35" s="486" t="s">
        <v>671</v>
      </c>
      <c r="B35" s="487" t="s">
        <v>617</v>
      </c>
      <c r="C35" s="487" t="s">
        <v>612</v>
      </c>
      <c r="D35" s="108" t="s">
        <v>675</v>
      </c>
      <c r="E35" s="109">
        <v>22522</v>
      </c>
      <c r="F35" s="109">
        <v>22522</v>
      </c>
      <c r="G35" s="109">
        <v>22522</v>
      </c>
      <c r="H35" s="109">
        <v>22522</v>
      </c>
      <c r="I35" s="109">
        <v>0</v>
      </c>
      <c r="J35" s="110">
        <v>0</v>
      </c>
    </row>
    <row r="36" spans="1:10">
      <c r="A36" s="486" t="s">
        <v>671</v>
      </c>
      <c r="B36" s="487" t="s">
        <v>617</v>
      </c>
      <c r="C36" s="487" t="s">
        <v>615</v>
      </c>
      <c r="D36" s="108" t="s">
        <v>676</v>
      </c>
      <c r="E36" s="109">
        <v>1143</v>
      </c>
      <c r="F36" s="109">
        <v>1143</v>
      </c>
      <c r="G36" s="109">
        <v>1143</v>
      </c>
      <c r="H36" s="109">
        <v>1143</v>
      </c>
      <c r="I36" s="109">
        <v>0</v>
      </c>
      <c r="J36" s="110">
        <v>0</v>
      </c>
    </row>
    <row r="37" spans="1:10">
      <c r="A37" s="486" t="s">
        <v>671</v>
      </c>
      <c r="B37" s="487" t="s">
        <v>617</v>
      </c>
      <c r="C37" s="487" t="s">
        <v>635</v>
      </c>
      <c r="D37" s="108" t="s">
        <v>677</v>
      </c>
      <c r="E37" s="109">
        <v>16698</v>
      </c>
      <c r="F37" s="109">
        <v>16698</v>
      </c>
      <c r="G37" s="109">
        <v>16698</v>
      </c>
      <c r="H37" s="109">
        <v>16698</v>
      </c>
      <c r="I37" s="109">
        <v>0</v>
      </c>
      <c r="J37" s="110">
        <v>0</v>
      </c>
    </row>
    <row r="38" spans="1:10">
      <c r="A38" s="486" t="s">
        <v>671</v>
      </c>
      <c r="B38" s="487" t="s">
        <v>617</v>
      </c>
      <c r="C38" s="487" t="s">
        <v>667</v>
      </c>
      <c r="D38" s="108" t="s">
        <v>678</v>
      </c>
      <c r="E38" s="109">
        <v>4681</v>
      </c>
      <c r="F38" s="109">
        <v>4681</v>
      </c>
      <c r="G38" s="109">
        <v>4681</v>
      </c>
      <c r="H38" s="109">
        <v>4681</v>
      </c>
      <c r="I38" s="109">
        <v>0</v>
      </c>
      <c r="J38" s="110">
        <v>0</v>
      </c>
    </row>
    <row r="39" spans="1:10">
      <c r="A39" s="486" t="s">
        <v>612</v>
      </c>
      <c r="B39" s="487" t="s">
        <v>612</v>
      </c>
      <c r="C39" s="487" t="s">
        <v>612</v>
      </c>
      <c r="D39" s="108" t="s">
        <v>679</v>
      </c>
      <c r="E39" s="109">
        <v>0</v>
      </c>
      <c r="F39" s="109">
        <v>0</v>
      </c>
      <c r="G39" s="109">
        <v>0</v>
      </c>
      <c r="H39" s="109">
        <v>0</v>
      </c>
      <c r="I39" s="109">
        <v>0</v>
      </c>
      <c r="J39" s="110">
        <v>0</v>
      </c>
    </row>
    <row r="40" spans="1:10">
      <c r="A40" s="486" t="s">
        <v>612</v>
      </c>
      <c r="B40" s="487" t="s">
        <v>612</v>
      </c>
      <c r="C40" s="487" t="s">
        <v>612</v>
      </c>
      <c r="D40" s="108" t="s">
        <v>683</v>
      </c>
      <c r="E40" s="109">
        <v>0</v>
      </c>
      <c r="F40" s="109">
        <v>0</v>
      </c>
      <c r="G40" s="109">
        <v>0</v>
      </c>
      <c r="H40" s="109">
        <v>0</v>
      </c>
      <c r="I40" s="109">
        <v>0</v>
      </c>
      <c r="J40" s="110">
        <v>0</v>
      </c>
    </row>
    <row r="41" spans="1:10">
      <c r="A41" s="486" t="s">
        <v>612</v>
      </c>
      <c r="B41" s="487" t="s">
        <v>612</v>
      </c>
      <c r="C41" s="487" t="s">
        <v>612</v>
      </c>
      <c r="D41" s="108" t="s">
        <v>684</v>
      </c>
      <c r="E41" s="109">
        <v>29961891</v>
      </c>
      <c r="F41" s="109">
        <v>29961891</v>
      </c>
      <c r="G41" s="109" t="s">
        <v>612</v>
      </c>
      <c r="H41" s="109" t="s">
        <v>612</v>
      </c>
      <c r="I41" s="109" t="s">
        <v>612</v>
      </c>
      <c r="J41" s="110" t="s">
        <v>612</v>
      </c>
    </row>
    <row r="42" spans="1:10">
      <c r="A42" s="488"/>
      <c r="B42" s="489"/>
      <c r="C42" s="489"/>
      <c r="D42" s="490"/>
      <c r="E42" s="491"/>
      <c r="F42" s="491"/>
      <c r="G42" s="491"/>
      <c r="H42" s="491"/>
      <c r="I42" s="491"/>
      <c r="J42" s="492"/>
    </row>
    <row r="43" spans="1:10">
      <c r="A43" s="493"/>
      <c r="B43" s="494"/>
      <c r="C43" s="494"/>
      <c r="D43" s="495"/>
      <c r="E43" s="496"/>
      <c r="F43" s="496"/>
      <c r="G43" s="496"/>
      <c r="H43" s="496"/>
      <c r="I43" s="496"/>
      <c r="J43" s="497"/>
    </row>
    <row r="44" spans="1:10">
      <c r="A44" s="493"/>
      <c r="B44" s="494"/>
      <c r="C44" s="494"/>
      <c r="D44" s="495"/>
      <c r="E44" s="496"/>
      <c r="F44" s="496"/>
      <c r="G44" s="496"/>
      <c r="H44" s="496"/>
      <c r="I44" s="496"/>
      <c r="J44" s="497"/>
    </row>
    <row r="45" spans="1:10">
      <c r="A45" s="493"/>
      <c r="B45" s="494"/>
      <c r="C45" s="494"/>
      <c r="D45" s="495"/>
      <c r="E45" s="496"/>
      <c r="F45" s="496"/>
      <c r="G45" s="496"/>
      <c r="H45" s="496"/>
      <c r="I45" s="496"/>
      <c r="J45" s="497"/>
    </row>
    <row r="46" spans="1:10">
      <c r="A46" s="493"/>
      <c r="B46" s="494"/>
      <c r="C46" s="494"/>
      <c r="D46" s="495"/>
      <c r="E46" s="496"/>
      <c r="F46" s="496"/>
      <c r="G46" s="496"/>
      <c r="H46" s="496"/>
      <c r="I46" s="496"/>
      <c r="J46" s="497"/>
    </row>
    <row r="47" spans="1:10">
      <c r="A47" s="1378" t="s">
        <v>602</v>
      </c>
      <c r="B47" s="1379"/>
      <c r="C47" s="1379"/>
      <c r="D47" s="1380"/>
      <c r="E47" s="1378" t="s">
        <v>603</v>
      </c>
      <c r="F47" s="1380"/>
      <c r="G47" s="1378" t="s">
        <v>685</v>
      </c>
      <c r="H47" s="1380"/>
      <c r="I47" s="1378" t="s">
        <v>686</v>
      </c>
      <c r="J47" s="1380"/>
    </row>
    <row r="48" spans="1:10">
      <c r="A48" s="482" t="s">
        <v>606</v>
      </c>
      <c r="B48" s="483" t="s">
        <v>607</v>
      </c>
      <c r="C48" s="483" t="s">
        <v>608</v>
      </c>
      <c r="D48" s="484" t="s">
        <v>609</v>
      </c>
      <c r="E48" s="485" t="s">
        <v>610</v>
      </c>
      <c r="F48" s="485" t="s">
        <v>611</v>
      </c>
      <c r="G48" s="485" t="s">
        <v>610</v>
      </c>
      <c r="H48" s="485" t="s">
        <v>611</v>
      </c>
      <c r="I48" s="485" t="s">
        <v>610</v>
      </c>
      <c r="J48" s="485" t="s">
        <v>611</v>
      </c>
    </row>
    <row r="49" spans="1:10">
      <c r="A49" s="486" t="s">
        <v>612</v>
      </c>
      <c r="B49" s="483" t="s">
        <v>612</v>
      </c>
      <c r="C49" s="483" t="s">
        <v>612</v>
      </c>
      <c r="D49" s="108" t="s">
        <v>613</v>
      </c>
      <c r="E49" s="109">
        <v>38867978</v>
      </c>
      <c r="F49" s="109">
        <v>38867978</v>
      </c>
      <c r="G49" s="109">
        <v>17822114</v>
      </c>
      <c r="H49" s="109">
        <v>17822114</v>
      </c>
      <c r="I49" s="109">
        <v>21045864</v>
      </c>
      <c r="J49" s="110">
        <v>21045864</v>
      </c>
    </row>
    <row r="50" spans="1:10">
      <c r="A50" s="486" t="s">
        <v>612</v>
      </c>
      <c r="B50" s="487" t="s">
        <v>612</v>
      </c>
      <c r="C50" s="487" t="s">
        <v>612</v>
      </c>
      <c r="D50" s="108" t="s">
        <v>614</v>
      </c>
      <c r="E50" s="109">
        <v>17572114</v>
      </c>
      <c r="F50" s="109">
        <v>17572114</v>
      </c>
      <c r="G50" s="109">
        <v>17572114</v>
      </c>
      <c r="H50" s="109">
        <v>17572114</v>
      </c>
      <c r="I50" s="109">
        <v>0</v>
      </c>
      <c r="J50" s="110">
        <v>0</v>
      </c>
    </row>
    <row r="51" spans="1:10">
      <c r="A51" s="486" t="s">
        <v>615</v>
      </c>
      <c r="B51" s="487" t="s">
        <v>612</v>
      </c>
      <c r="C51" s="487" t="s">
        <v>612</v>
      </c>
      <c r="D51" s="108" t="s">
        <v>687</v>
      </c>
      <c r="E51" s="109">
        <v>9888526</v>
      </c>
      <c r="F51" s="109">
        <v>9888526</v>
      </c>
      <c r="G51" s="109">
        <v>9888526</v>
      </c>
      <c r="H51" s="109">
        <v>9888526</v>
      </c>
      <c r="I51" s="109">
        <v>0</v>
      </c>
      <c r="J51" s="110">
        <v>0</v>
      </c>
    </row>
    <row r="52" spans="1:10">
      <c r="A52" s="486" t="s">
        <v>615</v>
      </c>
      <c r="B52" s="487" t="s">
        <v>688</v>
      </c>
      <c r="C52" s="487" t="s">
        <v>612</v>
      </c>
      <c r="D52" s="108" t="s">
        <v>689</v>
      </c>
      <c r="E52" s="109">
        <v>2180471</v>
      </c>
      <c r="F52" s="109">
        <v>2180471</v>
      </c>
      <c r="G52" s="109">
        <v>2180471</v>
      </c>
      <c r="H52" s="109">
        <v>2180471</v>
      </c>
      <c r="I52" s="109">
        <v>0</v>
      </c>
      <c r="J52" s="110">
        <v>0</v>
      </c>
    </row>
    <row r="53" spans="1:10">
      <c r="A53" s="486" t="s">
        <v>615</v>
      </c>
      <c r="B53" s="487" t="s">
        <v>688</v>
      </c>
      <c r="C53" s="487" t="s">
        <v>615</v>
      </c>
      <c r="D53" s="108" t="s">
        <v>690</v>
      </c>
      <c r="E53" s="109">
        <v>2047235</v>
      </c>
      <c r="F53" s="109">
        <v>2047235</v>
      </c>
      <c r="G53" s="109">
        <v>2047235</v>
      </c>
      <c r="H53" s="109">
        <v>2047235</v>
      </c>
      <c r="I53" s="109">
        <v>0</v>
      </c>
      <c r="J53" s="110">
        <v>0</v>
      </c>
    </row>
    <row r="54" spans="1:10">
      <c r="A54" s="486" t="s">
        <v>615</v>
      </c>
      <c r="B54" s="487" t="s">
        <v>688</v>
      </c>
      <c r="C54" s="487" t="s">
        <v>617</v>
      </c>
      <c r="D54" s="108" t="s">
        <v>691</v>
      </c>
      <c r="E54" s="109">
        <v>43497</v>
      </c>
      <c r="F54" s="109">
        <v>43497</v>
      </c>
      <c r="G54" s="109">
        <v>43497</v>
      </c>
      <c r="H54" s="109">
        <v>43497</v>
      </c>
      <c r="I54" s="109">
        <v>0</v>
      </c>
      <c r="J54" s="110">
        <v>0</v>
      </c>
    </row>
    <row r="55" spans="1:10">
      <c r="A55" s="486" t="s">
        <v>615</v>
      </c>
      <c r="B55" s="487" t="s">
        <v>688</v>
      </c>
      <c r="C55" s="487" t="s">
        <v>640</v>
      </c>
      <c r="D55" s="108" t="s">
        <v>692</v>
      </c>
      <c r="E55" s="109">
        <v>53481</v>
      </c>
      <c r="F55" s="109">
        <v>53481</v>
      </c>
      <c r="G55" s="109">
        <v>53481</v>
      </c>
      <c r="H55" s="109">
        <v>53481</v>
      </c>
      <c r="I55" s="109">
        <v>0</v>
      </c>
      <c r="J55" s="110">
        <v>0</v>
      </c>
    </row>
    <row r="56" spans="1:10">
      <c r="A56" s="486" t="s">
        <v>615</v>
      </c>
      <c r="B56" s="487" t="s">
        <v>688</v>
      </c>
      <c r="C56" s="487" t="s">
        <v>643</v>
      </c>
      <c r="D56" s="108" t="s">
        <v>694</v>
      </c>
      <c r="E56" s="109">
        <v>36258</v>
      </c>
      <c r="F56" s="109">
        <v>36258</v>
      </c>
      <c r="G56" s="109">
        <v>36258</v>
      </c>
      <c r="H56" s="109">
        <v>36258</v>
      </c>
      <c r="I56" s="109">
        <v>0</v>
      </c>
      <c r="J56" s="110">
        <v>0</v>
      </c>
    </row>
    <row r="57" spans="1:10">
      <c r="A57" s="486" t="s">
        <v>615</v>
      </c>
      <c r="B57" s="487" t="s">
        <v>695</v>
      </c>
      <c r="C57" s="487" t="s">
        <v>612</v>
      </c>
      <c r="D57" s="108" t="s">
        <v>696</v>
      </c>
      <c r="E57" s="109">
        <v>4896000</v>
      </c>
      <c r="F57" s="109">
        <v>4896000</v>
      </c>
      <c r="G57" s="109">
        <v>4896000</v>
      </c>
      <c r="H57" s="109">
        <v>4896000</v>
      </c>
      <c r="I57" s="109">
        <v>0</v>
      </c>
      <c r="J57" s="110">
        <v>0</v>
      </c>
    </row>
    <row r="58" spans="1:10">
      <c r="A58" s="486" t="s">
        <v>615</v>
      </c>
      <c r="B58" s="487" t="s">
        <v>695</v>
      </c>
      <c r="C58" s="487" t="s">
        <v>615</v>
      </c>
      <c r="D58" s="108" t="s">
        <v>690</v>
      </c>
      <c r="E58" s="109">
        <v>2171000</v>
      </c>
      <c r="F58" s="109">
        <v>2171000</v>
      </c>
      <c r="G58" s="109">
        <v>2171000</v>
      </c>
      <c r="H58" s="109">
        <v>2171000</v>
      </c>
      <c r="I58" s="109">
        <v>0</v>
      </c>
      <c r="J58" s="110">
        <v>0</v>
      </c>
    </row>
    <row r="59" spans="1:10">
      <c r="A59" s="486" t="s">
        <v>615</v>
      </c>
      <c r="B59" s="487" t="s">
        <v>695</v>
      </c>
      <c r="C59" s="487" t="s">
        <v>617</v>
      </c>
      <c r="D59" s="108" t="s">
        <v>697</v>
      </c>
      <c r="E59" s="109">
        <v>2725000</v>
      </c>
      <c r="F59" s="109">
        <v>2725000</v>
      </c>
      <c r="G59" s="109">
        <v>2725000</v>
      </c>
      <c r="H59" s="109">
        <v>2725000</v>
      </c>
      <c r="I59" s="109">
        <v>0</v>
      </c>
      <c r="J59" s="110">
        <v>0</v>
      </c>
    </row>
    <row r="60" spans="1:10">
      <c r="A60" s="486" t="s">
        <v>615</v>
      </c>
      <c r="B60" s="487" t="s">
        <v>698</v>
      </c>
      <c r="C60" s="487" t="s">
        <v>612</v>
      </c>
      <c r="D60" s="108" t="s">
        <v>699</v>
      </c>
      <c r="E60" s="109">
        <v>2809493</v>
      </c>
      <c r="F60" s="109">
        <v>2809493</v>
      </c>
      <c r="G60" s="109">
        <v>2809493</v>
      </c>
      <c r="H60" s="109">
        <v>2809493</v>
      </c>
      <c r="I60" s="109">
        <v>0</v>
      </c>
      <c r="J60" s="110">
        <v>0</v>
      </c>
    </row>
    <row r="61" spans="1:10">
      <c r="A61" s="486" t="s">
        <v>615</v>
      </c>
      <c r="B61" s="487" t="s">
        <v>698</v>
      </c>
      <c r="C61" s="487" t="s">
        <v>617</v>
      </c>
      <c r="D61" s="108" t="s">
        <v>700</v>
      </c>
      <c r="E61" s="109">
        <v>2407609</v>
      </c>
      <c r="F61" s="109">
        <v>2407609</v>
      </c>
      <c r="G61" s="109">
        <v>2407609</v>
      </c>
      <c r="H61" s="109">
        <v>2407609</v>
      </c>
      <c r="I61" s="109">
        <v>0</v>
      </c>
      <c r="J61" s="110">
        <v>0</v>
      </c>
    </row>
    <row r="62" spans="1:10">
      <c r="A62" s="486" t="s">
        <v>615</v>
      </c>
      <c r="B62" s="487" t="s">
        <v>698</v>
      </c>
      <c r="C62" s="487" t="s">
        <v>640</v>
      </c>
      <c r="D62" s="108" t="s">
        <v>701</v>
      </c>
      <c r="E62" s="109">
        <v>8109</v>
      </c>
      <c r="F62" s="109">
        <v>8109</v>
      </c>
      <c r="G62" s="109">
        <v>8109</v>
      </c>
      <c r="H62" s="109">
        <v>8109</v>
      </c>
      <c r="I62" s="109">
        <v>0</v>
      </c>
      <c r="J62" s="110">
        <v>0</v>
      </c>
    </row>
    <row r="63" spans="1:10">
      <c r="A63" s="486" t="s">
        <v>615</v>
      </c>
      <c r="B63" s="487" t="s">
        <v>698</v>
      </c>
      <c r="C63" s="487" t="s">
        <v>643</v>
      </c>
      <c r="D63" s="108" t="s">
        <v>703</v>
      </c>
      <c r="E63" s="109">
        <v>125963</v>
      </c>
      <c r="F63" s="109">
        <v>125963</v>
      </c>
      <c r="G63" s="109">
        <v>125963</v>
      </c>
      <c r="H63" s="109">
        <v>125963</v>
      </c>
      <c r="I63" s="109">
        <v>0</v>
      </c>
      <c r="J63" s="110">
        <v>0</v>
      </c>
    </row>
    <row r="64" spans="1:10">
      <c r="A64" s="486" t="s">
        <v>615</v>
      </c>
      <c r="B64" s="487" t="s">
        <v>698</v>
      </c>
      <c r="C64" s="487" t="s">
        <v>650</v>
      </c>
      <c r="D64" s="108" t="s">
        <v>704</v>
      </c>
      <c r="E64" s="109">
        <v>1161</v>
      </c>
      <c r="F64" s="109">
        <v>1161</v>
      </c>
      <c r="G64" s="109">
        <v>1161</v>
      </c>
      <c r="H64" s="109">
        <v>1161</v>
      </c>
      <c r="I64" s="109">
        <v>0</v>
      </c>
      <c r="J64" s="110">
        <v>0</v>
      </c>
    </row>
    <row r="65" spans="1:10">
      <c r="A65" s="486" t="s">
        <v>615</v>
      </c>
      <c r="B65" s="487" t="s">
        <v>698</v>
      </c>
      <c r="C65" s="487" t="s">
        <v>652</v>
      </c>
      <c r="D65" s="108" t="s">
        <v>705</v>
      </c>
      <c r="E65" s="109">
        <v>266651</v>
      </c>
      <c r="F65" s="109">
        <v>266651</v>
      </c>
      <c r="G65" s="109">
        <v>266651</v>
      </c>
      <c r="H65" s="109">
        <v>266651</v>
      </c>
      <c r="I65" s="109">
        <v>0</v>
      </c>
      <c r="J65" s="110">
        <v>0</v>
      </c>
    </row>
    <row r="66" spans="1:10">
      <c r="A66" s="486" t="s">
        <v>615</v>
      </c>
      <c r="B66" s="487" t="s">
        <v>706</v>
      </c>
      <c r="C66" s="487" t="s">
        <v>612</v>
      </c>
      <c r="D66" s="108" t="s">
        <v>707</v>
      </c>
      <c r="E66" s="109">
        <v>2562</v>
      </c>
      <c r="F66" s="109">
        <v>2562</v>
      </c>
      <c r="G66" s="109">
        <v>2562</v>
      </c>
      <c r="H66" s="109">
        <v>2562</v>
      </c>
      <c r="I66" s="109">
        <v>0</v>
      </c>
      <c r="J66" s="110">
        <v>0</v>
      </c>
    </row>
    <row r="67" spans="1:10">
      <c r="A67" s="486" t="s">
        <v>615</v>
      </c>
      <c r="B67" s="487" t="s">
        <v>706</v>
      </c>
      <c r="C67" s="487" t="s">
        <v>617</v>
      </c>
      <c r="D67" s="108" t="s">
        <v>708</v>
      </c>
      <c r="E67" s="109">
        <v>2562</v>
      </c>
      <c r="F67" s="109">
        <v>2562</v>
      </c>
      <c r="G67" s="109">
        <v>2562</v>
      </c>
      <c r="H67" s="109">
        <v>2562</v>
      </c>
      <c r="I67" s="109">
        <v>0</v>
      </c>
      <c r="J67" s="110">
        <v>0</v>
      </c>
    </row>
    <row r="68" spans="1:10">
      <c r="A68" s="486" t="s">
        <v>617</v>
      </c>
      <c r="B68" s="487" t="s">
        <v>612</v>
      </c>
      <c r="C68" s="487" t="s">
        <v>612</v>
      </c>
      <c r="D68" s="108" t="s">
        <v>709</v>
      </c>
      <c r="E68" s="109">
        <v>646952</v>
      </c>
      <c r="F68" s="109">
        <v>646952</v>
      </c>
      <c r="G68" s="109">
        <v>646952</v>
      </c>
      <c r="H68" s="109">
        <v>646952</v>
      </c>
      <c r="I68" s="109">
        <v>0</v>
      </c>
      <c r="J68" s="110">
        <v>0</v>
      </c>
    </row>
    <row r="69" spans="1:10">
      <c r="A69" s="486" t="s">
        <v>617</v>
      </c>
      <c r="B69" s="487" t="s">
        <v>710</v>
      </c>
      <c r="C69" s="487" t="s">
        <v>612</v>
      </c>
      <c r="D69" s="108" t="s">
        <v>711</v>
      </c>
      <c r="E69" s="109">
        <v>306923</v>
      </c>
      <c r="F69" s="109">
        <v>306923</v>
      </c>
      <c r="G69" s="109">
        <v>306923</v>
      </c>
      <c r="H69" s="109">
        <v>306923</v>
      </c>
      <c r="I69" s="109">
        <v>0</v>
      </c>
      <c r="J69" s="110">
        <v>0</v>
      </c>
    </row>
    <row r="70" spans="1:10">
      <c r="A70" s="486" t="s">
        <v>617</v>
      </c>
      <c r="B70" s="487" t="s">
        <v>710</v>
      </c>
      <c r="C70" s="487" t="s">
        <v>640</v>
      </c>
      <c r="D70" s="108" t="s">
        <v>713</v>
      </c>
      <c r="E70" s="109">
        <v>306923</v>
      </c>
      <c r="F70" s="109">
        <v>306923</v>
      </c>
      <c r="G70" s="109">
        <v>306923</v>
      </c>
      <c r="H70" s="109">
        <v>306923</v>
      </c>
      <c r="I70" s="109">
        <v>0</v>
      </c>
      <c r="J70" s="110">
        <v>0</v>
      </c>
    </row>
    <row r="71" spans="1:10">
      <c r="A71" s="486" t="s">
        <v>617</v>
      </c>
      <c r="B71" s="487" t="s">
        <v>714</v>
      </c>
      <c r="C71" s="487" t="s">
        <v>612</v>
      </c>
      <c r="D71" s="108" t="s">
        <v>715</v>
      </c>
      <c r="E71" s="109">
        <v>340029</v>
      </c>
      <c r="F71" s="109">
        <v>340029</v>
      </c>
      <c r="G71" s="109">
        <v>340029</v>
      </c>
      <c r="H71" s="109">
        <v>340029</v>
      </c>
      <c r="I71" s="109">
        <v>0</v>
      </c>
      <c r="J71" s="110">
        <v>0</v>
      </c>
    </row>
    <row r="72" spans="1:10">
      <c r="A72" s="486" t="s">
        <v>617</v>
      </c>
      <c r="B72" s="487" t="s">
        <v>714</v>
      </c>
      <c r="C72" s="487" t="s">
        <v>617</v>
      </c>
      <c r="D72" s="108" t="s">
        <v>716</v>
      </c>
      <c r="E72" s="109">
        <v>255074</v>
      </c>
      <c r="F72" s="109">
        <v>255074</v>
      </c>
      <c r="G72" s="109">
        <v>255074</v>
      </c>
      <c r="H72" s="109">
        <v>255074</v>
      </c>
      <c r="I72" s="109">
        <v>0</v>
      </c>
      <c r="J72" s="110">
        <v>0</v>
      </c>
    </row>
    <row r="73" spans="1:10">
      <c r="A73" s="486" t="s">
        <v>617</v>
      </c>
      <c r="B73" s="487" t="s">
        <v>714</v>
      </c>
      <c r="C73" s="487" t="s">
        <v>640</v>
      </c>
      <c r="D73" s="108" t="s">
        <v>705</v>
      </c>
      <c r="E73" s="109">
        <v>84955</v>
      </c>
      <c r="F73" s="109">
        <v>84955</v>
      </c>
      <c r="G73" s="109">
        <v>84955</v>
      </c>
      <c r="H73" s="109">
        <v>84955</v>
      </c>
      <c r="I73" s="109">
        <v>0</v>
      </c>
      <c r="J73" s="110">
        <v>0</v>
      </c>
    </row>
    <row r="74" spans="1:10">
      <c r="A74" s="486" t="s">
        <v>640</v>
      </c>
      <c r="B74" s="487" t="s">
        <v>612</v>
      </c>
      <c r="C74" s="487" t="s">
        <v>612</v>
      </c>
      <c r="D74" s="108" t="s">
        <v>717</v>
      </c>
      <c r="E74" s="109">
        <v>2551464</v>
      </c>
      <c r="F74" s="109">
        <v>2551464</v>
      </c>
      <c r="G74" s="109">
        <v>2551464</v>
      </c>
      <c r="H74" s="109">
        <v>2551464</v>
      </c>
      <c r="I74" s="109">
        <v>0</v>
      </c>
      <c r="J74" s="110">
        <v>0</v>
      </c>
    </row>
    <row r="75" spans="1:10">
      <c r="A75" s="486" t="s">
        <v>640</v>
      </c>
      <c r="B75" s="487" t="s">
        <v>718</v>
      </c>
      <c r="C75" s="487" t="s">
        <v>612</v>
      </c>
      <c r="D75" s="108" t="s">
        <v>719</v>
      </c>
      <c r="E75" s="109">
        <v>720023</v>
      </c>
      <c r="F75" s="109">
        <v>720023</v>
      </c>
      <c r="G75" s="109">
        <v>720023</v>
      </c>
      <c r="H75" s="109">
        <v>720023</v>
      </c>
      <c r="I75" s="109">
        <v>0</v>
      </c>
      <c r="J75" s="110">
        <v>0</v>
      </c>
    </row>
    <row r="76" spans="1:10">
      <c r="A76" s="486" t="s">
        <v>640</v>
      </c>
      <c r="B76" s="487" t="s">
        <v>718</v>
      </c>
      <c r="C76" s="487" t="s">
        <v>617</v>
      </c>
      <c r="D76" s="108" t="s">
        <v>720</v>
      </c>
      <c r="E76" s="109">
        <v>720023</v>
      </c>
      <c r="F76" s="109">
        <v>720023</v>
      </c>
      <c r="G76" s="109">
        <v>720023</v>
      </c>
      <c r="H76" s="109">
        <v>720023</v>
      </c>
      <c r="I76" s="109">
        <v>0</v>
      </c>
      <c r="J76" s="110">
        <v>0</v>
      </c>
    </row>
    <row r="77" spans="1:10">
      <c r="A77" s="486" t="s">
        <v>640</v>
      </c>
      <c r="B77" s="487" t="s">
        <v>722</v>
      </c>
      <c r="C77" s="487" t="s">
        <v>612</v>
      </c>
      <c r="D77" s="108" t="s">
        <v>723</v>
      </c>
      <c r="E77" s="109">
        <v>4429</v>
      </c>
      <c r="F77" s="109">
        <v>4429</v>
      </c>
      <c r="G77" s="109">
        <v>4429</v>
      </c>
      <c r="H77" s="109">
        <v>4429</v>
      </c>
      <c r="I77" s="109">
        <v>0</v>
      </c>
      <c r="J77" s="110">
        <v>0</v>
      </c>
    </row>
    <row r="78" spans="1:10">
      <c r="A78" s="486" t="s">
        <v>640</v>
      </c>
      <c r="B78" s="487" t="s">
        <v>722</v>
      </c>
      <c r="C78" s="487" t="s">
        <v>640</v>
      </c>
      <c r="D78" s="108" t="s">
        <v>724</v>
      </c>
      <c r="E78" s="109">
        <v>4429</v>
      </c>
      <c r="F78" s="109">
        <v>4429</v>
      </c>
      <c r="G78" s="109">
        <v>4429</v>
      </c>
      <c r="H78" s="109">
        <v>4429</v>
      </c>
      <c r="I78" s="109">
        <v>0</v>
      </c>
      <c r="J78" s="110">
        <v>0</v>
      </c>
    </row>
    <row r="79" spans="1:10">
      <c r="A79" s="486" t="s">
        <v>640</v>
      </c>
      <c r="B79" s="487" t="s">
        <v>725</v>
      </c>
      <c r="C79" s="487" t="s">
        <v>612</v>
      </c>
      <c r="D79" s="108" t="s">
        <v>726</v>
      </c>
      <c r="E79" s="109">
        <v>1827012</v>
      </c>
      <c r="F79" s="109">
        <v>1827012</v>
      </c>
      <c r="G79" s="109">
        <v>1827012</v>
      </c>
      <c r="H79" s="109">
        <v>1827012</v>
      </c>
      <c r="I79" s="109">
        <v>0</v>
      </c>
      <c r="J79" s="110">
        <v>0</v>
      </c>
    </row>
    <row r="80" spans="1:10">
      <c r="A80" s="486" t="s">
        <v>640</v>
      </c>
      <c r="B80" s="487" t="s">
        <v>725</v>
      </c>
      <c r="C80" s="487" t="s">
        <v>617</v>
      </c>
      <c r="D80" s="108" t="s">
        <v>727</v>
      </c>
      <c r="E80" s="109">
        <v>780008</v>
      </c>
      <c r="F80" s="109">
        <v>780008</v>
      </c>
      <c r="G80" s="109">
        <v>780008</v>
      </c>
      <c r="H80" s="109">
        <v>780008</v>
      </c>
      <c r="I80" s="109">
        <v>0</v>
      </c>
      <c r="J80" s="110">
        <v>0</v>
      </c>
    </row>
    <row r="81" spans="1:10">
      <c r="A81" s="486" t="s">
        <v>640</v>
      </c>
      <c r="B81" s="487" t="s">
        <v>725</v>
      </c>
      <c r="C81" s="487" t="s">
        <v>643</v>
      </c>
      <c r="D81" s="108" t="s">
        <v>729</v>
      </c>
      <c r="E81" s="109">
        <v>680618</v>
      </c>
      <c r="F81" s="109">
        <v>680618</v>
      </c>
      <c r="G81" s="109">
        <v>680618</v>
      </c>
      <c r="H81" s="109">
        <v>680618</v>
      </c>
      <c r="I81" s="109">
        <v>0</v>
      </c>
      <c r="J81" s="110">
        <v>0</v>
      </c>
    </row>
    <row r="82" spans="1:10">
      <c r="A82" s="486" t="s">
        <v>640</v>
      </c>
      <c r="B82" s="487" t="s">
        <v>725</v>
      </c>
      <c r="C82" s="487" t="s">
        <v>650</v>
      </c>
      <c r="D82" s="108" t="s">
        <v>730</v>
      </c>
      <c r="E82" s="109">
        <v>366386</v>
      </c>
      <c r="F82" s="109">
        <v>366386</v>
      </c>
      <c r="G82" s="109">
        <v>366386</v>
      </c>
      <c r="H82" s="109">
        <v>366386</v>
      </c>
      <c r="I82" s="109">
        <v>0</v>
      </c>
      <c r="J82" s="110">
        <v>0</v>
      </c>
    </row>
    <row r="83" spans="1:10">
      <c r="A83" s="486" t="s">
        <v>635</v>
      </c>
      <c r="B83" s="487" t="s">
        <v>612</v>
      </c>
      <c r="C83" s="487" t="s">
        <v>612</v>
      </c>
      <c r="D83" s="108" t="s">
        <v>731</v>
      </c>
      <c r="E83" s="109">
        <v>1247964</v>
      </c>
      <c r="F83" s="109">
        <v>1247964</v>
      </c>
      <c r="G83" s="109">
        <v>1247964</v>
      </c>
      <c r="H83" s="109">
        <v>1247964</v>
      </c>
      <c r="I83" s="109">
        <v>0</v>
      </c>
      <c r="J83" s="110">
        <v>0</v>
      </c>
    </row>
    <row r="84" spans="1:10">
      <c r="A84" s="486" t="s">
        <v>635</v>
      </c>
      <c r="B84" s="487" t="s">
        <v>732</v>
      </c>
      <c r="C84" s="487" t="s">
        <v>612</v>
      </c>
      <c r="D84" s="108" t="s">
        <v>733</v>
      </c>
      <c r="E84" s="109">
        <v>40687</v>
      </c>
      <c r="F84" s="109">
        <v>40687</v>
      </c>
      <c r="G84" s="109">
        <v>40687</v>
      </c>
      <c r="H84" s="109">
        <v>40687</v>
      </c>
      <c r="I84" s="109">
        <v>0</v>
      </c>
      <c r="J84" s="110">
        <v>0</v>
      </c>
    </row>
    <row r="85" spans="1:10">
      <c r="A85" s="486" t="s">
        <v>635</v>
      </c>
      <c r="B85" s="487" t="s">
        <v>732</v>
      </c>
      <c r="C85" s="487" t="s">
        <v>617</v>
      </c>
      <c r="D85" s="108" t="s">
        <v>734</v>
      </c>
      <c r="E85" s="109">
        <v>40687</v>
      </c>
      <c r="F85" s="109">
        <v>40687</v>
      </c>
      <c r="G85" s="109">
        <v>40687</v>
      </c>
      <c r="H85" s="109">
        <v>40687</v>
      </c>
      <c r="I85" s="109">
        <v>0</v>
      </c>
      <c r="J85" s="110">
        <v>0</v>
      </c>
    </row>
    <row r="86" spans="1:10">
      <c r="A86" s="486" t="s">
        <v>635</v>
      </c>
      <c r="B86" s="487" t="s">
        <v>735</v>
      </c>
      <c r="C86" s="487" t="s">
        <v>612</v>
      </c>
      <c r="D86" s="108" t="s">
        <v>736</v>
      </c>
      <c r="E86" s="109">
        <v>448</v>
      </c>
      <c r="F86" s="109">
        <v>448</v>
      </c>
      <c r="G86" s="109">
        <v>448</v>
      </c>
      <c r="H86" s="109">
        <v>448</v>
      </c>
      <c r="I86" s="109">
        <v>0</v>
      </c>
      <c r="J86" s="110">
        <v>0</v>
      </c>
    </row>
    <row r="87" spans="1:10">
      <c r="A87" s="486" t="s">
        <v>635</v>
      </c>
      <c r="B87" s="487" t="s">
        <v>735</v>
      </c>
      <c r="C87" s="487" t="s">
        <v>617</v>
      </c>
      <c r="D87" s="108" t="s">
        <v>737</v>
      </c>
      <c r="E87" s="109">
        <v>448</v>
      </c>
      <c r="F87" s="109">
        <v>448</v>
      </c>
      <c r="G87" s="109">
        <v>448</v>
      </c>
      <c r="H87" s="109">
        <v>448</v>
      </c>
      <c r="I87" s="109">
        <v>0</v>
      </c>
      <c r="J87" s="110">
        <v>0</v>
      </c>
    </row>
    <row r="88" spans="1:10">
      <c r="A88" s="486" t="s">
        <v>635</v>
      </c>
      <c r="B88" s="487" t="s">
        <v>738</v>
      </c>
      <c r="C88" s="487" t="s">
        <v>612</v>
      </c>
      <c r="D88" s="108" t="s">
        <v>739</v>
      </c>
      <c r="E88" s="109">
        <v>1206829</v>
      </c>
      <c r="F88" s="109">
        <v>1206829</v>
      </c>
      <c r="G88" s="109">
        <v>1206829</v>
      </c>
      <c r="H88" s="109">
        <v>1206829</v>
      </c>
      <c r="I88" s="109">
        <v>0</v>
      </c>
      <c r="J88" s="110">
        <v>0</v>
      </c>
    </row>
    <row r="89" spans="1:10">
      <c r="A89" s="486" t="s">
        <v>635</v>
      </c>
      <c r="B89" s="487" t="s">
        <v>738</v>
      </c>
      <c r="C89" s="487" t="s">
        <v>617</v>
      </c>
      <c r="D89" s="108" t="s">
        <v>740</v>
      </c>
      <c r="E89" s="109">
        <v>1206829</v>
      </c>
      <c r="F89" s="109">
        <v>1206829</v>
      </c>
      <c r="G89" s="109">
        <v>1206829</v>
      </c>
      <c r="H89" s="109">
        <v>1206829</v>
      </c>
      <c r="I89" s="109">
        <v>0</v>
      </c>
      <c r="J89" s="110">
        <v>0</v>
      </c>
    </row>
    <row r="90" spans="1:10">
      <c r="A90" s="486" t="s">
        <v>643</v>
      </c>
      <c r="B90" s="487" t="s">
        <v>612</v>
      </c>
      <c r="C90" s="487" t="s">
        <v>612</v>
      </c>
      <c r="D90" s="108" t="s">
        <v>741</v>
      </c>
      <c r="E90" s="109">
        <v>2142477</v>
      </c>
      <c r="F90" s="109">
        <v>2142477</v>
      </c>
      <c r="G90" s="109">
        <v>2142477</v>
      </c>
      <c r="H90" s="109">
        <v>2142477</v>
      </c>
      <c r="I90" s="109">
        <v>0</v>
      </c>
      <c r="J90" s="110">
        <v>0</v>
      </c>
    </row>
    <row r="91" spans="1:10">
      <c r="A91" s="486" t="s">
        <v>643</v>
      </c>
      <c r="B91" s="487" t="s">
        <v>742</v>
      </c>
      <c r="C91" s="487" t="s">
        <v>612</v>
      </c>
      <c r="D91" s="108" t="s">
        <v>743</v>
      </c>
      <c r="E91" s="109">
        <v>2085345</v>
      </c>
      <c r="F91" s="109">
        <v>2085345</v>
      </c>
      <c r="G91" s="109">
        <v>2085345</v>
      </c>
      <c r="H91" s="109">
        <v>2085345</v>
      </c>
      <c r="I91" s="109">
        <v>0</v>
      </c>
      <c r="J91" s="110">
        <v>0</v>
      </c>
    </row>
    <row r="92" spans="1:10">
      <c r="A92" s="486" t="s">
        <v>643</v>
      </c>
      <c r="B92" s="487" t="s">
        <v>742</v>
      </c>
      <c r="C92" s="487" t="s">
        <v>640</v>
      </c>
      <c r="D92" s="108" t="s">
        <v>744</v>
      </c>
      <c r="E92" s="109">
        <v>2085345</v>
      </c>
      <c r="F92" s="109">
        <v>2085345</v>
      </c>
      <c r="G92" s="109">
        <v>2085345</v>
      </c>
      <c r="H92" s="109">
        <v>2085345</v>
      </c>
      <c r="I92" s="109">
        <v>0</v>
      </c>
      <c r="J92" s="110">
        <v>0</v>
      </c>
    </row>
    <row r="93" spans="1:10">
      <c r="A93" s="486" t="s">
        <v>643</v>
      </c>
      <c r="B93" s="487" t="s">
        <v>745</v>
      </c>
      <c r="C93" s="487" t="s">
        <v>612</v>
      </c>
      <c r="D93" s="108" t="s">
        <v>746</v>
      </c>
      <c r="E93" s="109">
        <v>57132</v>
      </c>
      <c r="F93" s="109">
        <v>57132</v>
      </c>
      <c r="G93" s="109">
        <v>57132</v>
      </c>
      <c r="H93" s="109">
        <v>57132</v>
      </c>
      <c r="I93" s="109">
        <v>0</v>
      </c>
      <c r="J93" s="110">
        <v>0</v>
      </c>
    </row>
    <row r="94" spans="1:10">
      <c r="A94" s="486" t="s">
        <v>643</v>
      </c>
      <c r="B94" s="487" t="s">
        <v>745</v>
      </c>
      <c r="C94" s="487" t="s">
        <v>617</v>
      </c>
      <c r="D94" s="108" t="s">
        <v>747</v>
      </c>
      <c r="E94" s="109">
        <v>57132</v>
      </c>
      <c r="F94" s="109">
        <v>57132</v>
      </c>
      <c r="G94" s="109">
        <v>57132</v>
      </c>
      <c r="H94" s="109">
        <v>57132</v>
      </c>
      <c r="I94" s="109">
        <v>0</v>
      </c>
      <c r="J94" s="110">
        <v>0</v>
      </c>
    </row>
    <row r="95" spans="1:10">
      <c r="A95" s="486" t="s">
        <v>650</v>
      </c>
      <c r="B95" s="487" t="s">
        <v>612</v>
      </c>
      <c r="C95" s="487" t="s">
        <v>612</v>
      </c>
      <c r="D95" s="108" t="s">
        <v>748</v>
      </c>
      <c r="E95" s="109">
        <v>1094731</v>
      </c>
      <c r="F95" s="109">
        <v>1094731</v>
      </c>
      <c r="G95" s="109">
        <v>1094731</v>
      </c>
      <c r="H95" s="109">
        <v>1094731</v>
      </c>
      <c r="I95" s="109">
        <v>0</v>
      </c>
      <c r="J95" s="110">
        <v>0</v>
      </c>
    </row>
    <row r="96" spans="1:10">
      <c r="A96" s="486" t="s">
        <v>650</v>
      </c>
      <c r="B96" s="487" t="s">
        <v>749</v>
      </c>
      <c r="C96" s="487" t="s">
        <v>612</v>
      </c>
      <c r="D96" s="108" t="s">
        <v>750</v>
      </c>
      <c r="E96" s="109">
        <v>1094731</v>
      </c>
      <c r="F96" s="109">
        <v>1094731</v>
      </c>
      <c r="G96" s="109">
        <v>1094731</v>
      </c>
      <c r="H96" s="109">
        <v>1094731</v>
      </c>
      <c r="I96" s="109">
        <v>0</v>
      </c>
      <c r="J96" s="110">
        <v>0</v>
      </c>
    </row>
    <row r="97" spans="1:10">
      <c r="A97" s="486" t="s">
        <v>650</v>
      </c>
      <c r="B97" s="487" t="s">
        <v>749</v>
      </c>
      <c r="C97" s="487" t="s">
        <v>615</v>
      </c>
      <c r="D97" s="108" t="s">
        <v>751</v>
      </c>
      <c r="E97" s="109">
        <v>1094731</v>
      </c>
      <c r="F97" s="109">
        <v>1094731</v>
      </c>
      <c r="G97" s="109">
        <v>1094731</v>
      </c>
      <c r="H97" s="109">
        <v>1094731</v>
      </c>
      <c r="I97" s="109">
        <v>0</v>
      </c>
      <c r="J97" s="110">
        <v>0</v>
      </c>
    </row>
    <row r="98" spans="1:10">
      <c r="A98" s="486" t="s">
        <v>612</v>
      </c>
      <c r="B98" s="487" t="s">
        <v>612</v>
      </c>
      <c r="C98" s="487" t="s">
        <v>612</v>
      </c>
      <c r="D98" s="108" t="s">
        <v>679</v>
      </c>
      <c r="E98" s="109">
        <v>21295864</v>
      </c>
      <c r="F98" s="109">
        <v>21295864</v>
      </c>
      <c r="G98" s="109">
        <v>250000</v>
      </c>
      <c r="H98" s="109">
        <v>250000</v>
      </c>
      <c r="I98" s="109">
        <v>21045864</v>
      </c>
      <c r="J98" s="110">
        <v>21045864</v>
      </c>
    </row>
    <row r="99" spans="1:10">
      <c r="A99" s="486" t="s">
        <v>615</v>
      </c>
      <c r="B99" s="487" t="s">
        <v>612</v>
      </c>
      <c r="C99" s="487" t="s">
        <v>612</v>
      </c>
      <c r="D99" s="108" t="s">
        <v>687</v>
      </c>
      <c r="E99" s="109">
        <v>250000</v>
      </c>
      <c r="F99" s="109">
        <v>250000</v>
      </c>
      <c r="G99" s="109">
        <v>250000</v>
      </c>
      <c r="H99" s="109">
        <v>250000</v>
      </c>
      <c r="I99" s="109">
        <v>0</v>
      </c>
      <c r="J99" s="110">
        <v>0</v>
      </c>
    </row>
    <row r="100" spans="1:10">
      <c r="A100" s="486" t="s">
        <v>615</v>
      </c>
      <c r="B100" s="487" t="s">
        <v>695</v>
      </c>
      <c r="C100" s="487" t="s">
        <v>612</v>
      </c>
      <c r="D100" s="108" t="s">
        <v>696</v>
      </c>
      <c r="E100" s="109">
        <v>250000</v>
      </c>
      <c r="F100" s="109">
        <v>250000</v>
      </c>
      <c r="G100" s="109">
        <v>250000</v>
      </c>
      <c r="H100" s="109">
        <v>250000</v>
      </c>
      <c r="I100" s="109">
        <v>0</v>
      </c>
      <c r="J100" s="110">
        <v>0</v>
      </c>
    </row>
    <row r="101" spans="1:10">
      <c r="A101" s="486" t="s">
        <v>615</v>
      </c>
      <c r="B101" s="487" t="s">
        <v>695</v>
      </c>
      <c r="C101" s="487" t="s">
        <v>756</v>
      </c>
      <c r="D101" s="108" t="s">
        <v>757</v>
      </c>
      <c r="E101" s="109">
        <v>250000</v>
      </c>
      <c r="F101" s="109">
        <v>250000</v>
      </c>
      <c r="G101" s="109">
        <v>250000</v>
      </c>
      <c r="H101" s="109">
        <v>250000</v>
      </c>
      <c r="I101" s="109">
        <v>0</v>
      </c>
      <c r="J101" s="110">
        <v>0</v>
      </c>
    </row>
    <row r="102" spans="1:10">
      <c r="A102" s="486" t="s">
        <v>640</v>
      </c>
      <c r="B102" s="487" t="s">
        <v>612</v>
      </c>
      <c r="C102" s="487" t="s">
        <v>612</v>
      </c>
      <c r="D102" s="108" t="s">
        <v>717</v>
      </c>
      <c r="E102" s="109">
        <v>21045864</v>
      </c>
      <c r="F102" s="109">
        <v>21045864</v>
      </c>
      <c r="G102" s="109">
        <v>0</v>
      </c>
      <c r="H102" s="109">
        <v>0</v>
      </c>
      <c r="I102" s="109">
        <v>21045864</v>
      </c>
      <c r="J102" s="110">
        <v>21045864</v>
      </c>
    </row>
    <row r="103" spans="1:10">
      <c r="A103" s="486" t="s">
        <v>640</v>
      </c>
      <c r="B103" s="487" t="s">
        <v>725</v>
      </c>
      <c r="C103" s="487" t="s">
        <v>612</v>
      </c>
      <c r="D103" s="108" t="s">
        <v>726</v>
      </c>
      <c r="E103" s="109">
        <v>21045864</v>
      </c>
      <c r="F103" s="109">
        <v>21045864</v>
      </c>
      <c r="G103" s="109">
        <v>0</v>
      </c>
      <c r="H103" s="109">
        <v>0</v>
      </c>
      <c r="I103" s="109">
        <v>21045864</v>
      </c>
      <c r="J103" s="110">
        <v>21045864</v>
      </c>
    </row>
    <row r="104" spans="1:10">
      <c r="A104" s="486" t="s">
        <v>640</v>
      </c>
      <c r="B104" s="487" t="s">
        <v>725</v>
      </c>
      <c r="C104" s="487" t="s">
        <v>654</v>
      </c>
      <c r="D104" s="108" t="s">
        <v>758</v>
      </c>
      <c r="E104" s="109">
        <v>21045864</v>
      </c>
      <c r="F104" s="109">
        <v>21045864</v>
      </c>
      <c r="G104" s="109">
        <v>0</v>
      </c>
      <c r="H104" s="109">
        <v>0</v>
      </c>
      <c r="I104" s="109">
        <v>21045864</v>
      </c>
      <c r="J104" s="110">
        <v>21045864</v>
      </c>
    </row>
    <row r="105" spans="1:10">
      <c r="A105" s="486" t="s">
        <v>612</v>
      </c>
      <c r="B105" s="487" t="s">
        <v>612</v>
      </c>
      <c r="C105" s="487" t="s">
        <v>612</v>
      </c>
      <c r="D105" s="108" t="s">
        <v>760</v>
      </c>
      <c r="E105" s="109">
        <v>0</v>
      </c>
      <c r="F105" s="109">
        <v>0</v>
      </c>
      <c r="G105" s="109">
        <v>0</v>
      </c>
      <c r="H105" s="109">
        <v>0</v>
      </c>
      <c r="I105" s="109">
        <v>0</v>
      </c>
      <c r="J105" s="110">
        <v>0</v>
      </c>
    </row>
    <row r="106" spans="1:10">
      <c r="A106" s="486" t="s">
        <v>612</v>
      </c>
      <c r="B106" s="487" t="s">
        <v>612</v>
      </c>
      <c r="C106" s="487" t="s">
        <v>612</v>
      </c>
      <c r="D106" s="108" t="s">
        <v>762</v>
      </c>
      <c r="E106" s="109">
        <v>0</v>
      </c>
      <c r="F106" s="109">
        <v>0</v>
      </c>
      <c r="G106" s="109">
        <v>0</v>
      </c>
      <c r="H106" s="109">
        <v>0</v>
      </c>
      <c r="I106" s="109">
        <v>0</v>
      </c>
      <c r="J106" s="110">
        <v>0</v>
      </c>
    </row>
    <row r="107" spans="1:10">
      <c r="A107" s="486" t="s">
        <v>612</v>
      </c>
      <c r="B107" s="487" t="s">
        <v>612</v>
      </c>
      <c r="C107" s="487" t="s">
        <v>612</v>
      </c>
      <c r="D107" s="108" t="s">
        <v>763</v>
      </c>
      <c r="E107" s="109">
        <v>38867978</v>
      </c>
      <c r="F107" s="109">
        <v>38867978</v>
      </c>
      <c r="G107" s="109" t="s">
        <v>612</v>
      </c>
      <c r="H107" s="109" t="s">
        <v>612</v>
      </c>
      <c r="I107" s="109" t="s">
        <v>612</v>
      </c>
      <c r="J107" s="110" t="s">
        <v>612</v>
      </c>
    </row>
    <row r="108" spans="1:10">
      <c r="A108" s="486" t="s">
        <v>612</v>
      </c>
      <c r="B108" s="487" t="s">
        <v>612</v>
      </c>
      <c r="C108" s="487" t="s">
        <v>612</v>
      </c>
      <c r="D108" s="108" t="s">
        <v>612</v>
      </c>
      <c r="E108" s="109" t="s">
        <v>612</v>
      </c>
      <c r="F108" s="109" t="s">
        <v>612</v>
      </c>
      <c r="G108" s="109" t="s">
        <v>612</v>
      </c>
      <c r="H108" s="109" t="s">
        <v>612</v>
      </c>
      <c r="I108" s="109" t="s">
        <v>612</v>
      </c>
      <c r="J108" s="110" t="s">
        <v>612</v>
      </c>
    </row>
    <row r="109" spans="1:10">
      <c r="A109" s="486" t="s">
        <v>612</v>
      </c>
      <c r="B109" s="487" t="s">
        <v>612</v>
      </c>
      <c r="C109" s="487" t="s">
        <v>612</v>
      </c>
      <c r="D109" s="108" t="s">
        <v>764</v>
      </c>
      <c r="E109" s="109">
        <v>184422115</v>
      </c>
      <c r="F109" s="109" t="s">
        <v>612</v>
      </c>
      <c r="G109" s="109" t="s">
        <v>612</v>
      </c>
      <c r="H109" s="109" t="s">
        <v>612</v>
      </c>
      <c r="I109" s="109" t="s">
        <v>612</v>
      </c>
      <c r="J109" s="110" t="s">
        <v>612</v>
      </c>
    </row>
    <row r="110" spans="1:10">
      <c r="A110" s="486" t="s">
        <v>612</v>
      </c>
      <c r="B110" s="487" t="s">
        <v>612</v>
      </c>
      <c r="C110" s="487" t="s">
        <v>612</v>
      </c>
      <c r="D110" s="108" t="s">
        <v>765</v>
      </c>
      <c r="E110" s="109">
        <v>175516028</v>
      </c>
      <c r="F110" s="109" t="s">
        <v>612</v>
      </c>
      <c r="G110" s="109" t="s">
        <v>612</v>
      </c>
      <c r="H110" s="109" t="s">
        <v>612</v>
      </c>
      <c r="I110" s="109" t="s">
        <v>612</v>
      </c>
      <c r="J110" s="110" t="s">
        <v>612</v>
      </c>
    </row>
    <row r="111" spans="1:10">
      <c r="A111" s="486" t="s">
        <v>612</v>
      </c>
      <c r="B111" s="487" t="s">
        <v>612</v>
      </c>
      <c r="C111" s="487" t="s">
        <v>612</v>
      </c>
      <c r="D111" s="108" t="s">
        <v>766</v>
      </c>
      <c r="E111" s="109">
        <v>3605222</v>
      </c>
      <c r="F111" s="109" t="s">
        <v>612</v>
      </c>
      <c r="G111" s="109" t="s">
        <v>612</v>
      </c>
      <c r="H111" s="109" t="s">
        <v>612</v>
      </c>
      <c r="I111" s="109" t="s">
        <v>612</v>
      </c>
      <c r="J111" s="110" t="s">
        <v>612</v>
      </c>
    </row>
    <row r="112" spans="1:10">
      <c r="A112" s="486" t="s">
        <v>612</v>
      </c>
      <c r="B112" s="487" t="s">
        <v>612</v>
      </c>
      <c r="C112" s="487" t="s">
        <v>612</v>
      </c>
      <c r="D112" s="108" t="s">
        <v>767</v>
      </c>
      <c r="E112" s="109">
        <v>179121250</v>
      </c>
      <c r="F112" s="109" t="s">
        <v>612</v>
      </c>
      <c r="G112" s="109" t="s">
        <v>612</v>
      </c>
      <c r="H112" s="109" t="s">
        <v>612</v>
      </c>
      <c r="I112" s="109" t="s">
        <v>612</v>
      </c>
      <c r="J112" s="110" t="s">
        <v>612</v>
      </c>
    </row>
    <row r="113" spans="1:10" ht="77.400000000000006" customHeight="1">
      <c r="A113" s="1370" t="s">
        <v>1294</v>
      </c>
      <c r="B113" s="1370" t="s">
        <v>612</v>
      </c>
      <c r="C113" s="1370" t="s">
        <v>612</v>
      </c>
      <c r="D113" s="1370" t="s">
        <v>612</v>
      </c>
      <c r="E113" s="1370" t="s">
        <v>612</v>
      </c>
      <c r="F113" s="1370" t="s">
        <v>612</v>
      </c>
      <c r="G113" s="1370" t="s">
        <v>612</v>
      </c>
      <c r="H113" s="1370" t="s">
        <v>612</v>
      </c>
      <c r="I113" s="1370" t="s">
        <v>612</v>
      </c>
      <c r="J113" s="1371" t="s">
        <v>612</v>
      </c>
    </row>
  </sheetData>
  <mergeCells count="10">
    <mergeCell ref="A113:J113"/>
    <mergeCell ref="K1:L1"/>
    <mergeCell ref="A1:D1"/>
    <mergeCell ref="E1:F1"/>
    <mergeCell ref="G1:H1"/>
    <mergeCell ref="I1:J1"/>
    <mergeCell ref="A47:D47"/>
    <mergeCell ref="E47:F47"/>
    <mergeCell ref="G47:H47"/>
    <mergeCell ref="I47:J47"/>
  </mergeCells>
  <phoneticPr fontId="18" type="noConversion"/>
  <hyperlinks>
    <hyperlink ref="K1" location="預告統計資料發布時間表!A1" display="回發布時間表"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2555"/>
  <sheetViews>
    <sheetView workbookViewId="0">
      <selection activeCell="K1" sqref="K1:L1"/>
    </sheetView>
  </sheetViews>
  <sheetFormatPr defaultRowHeight="16.2"/>
  <cols>
    <col min="1" max="1" width="4.77734375" style="107" customWidth="1"/>
    <col min="2" max="3" width="6.21875" style="111" customWidth="1"/>
    <col min="4" max="4" width="31.88671875" style="112" customWidth="1"/>
    <col min="5" max="5" width="15.6640625" style="113" customWidth="1"/>
    <col min="6" max="6" width="14.33203125" style="113" customWidth="1"/>
    <col min="7" max="7" width="13.77734375" style="113" customWidth="1"/>
    <col min="8" max="8" width="13" style="113" customWidth="1"/>
    <col min="9" max="9" width="14.109375" style="113" customWidth="1"/>
    <col min="10" max="10" width="15.88671875" style="114" customWidth="1"/>
    <col min="257" max="257" width="4.77734375" customWidth="1"/>
    <col min="258" max="259" width="6.21875" customWidth="1"/>
    <col min="260" max="260" width="31.88671875" customWidth="1"/>
    <col min="261" max="261" width="15.6640625" customWidth="1"/>
    <col min="262" max="262" width="14.33203125" customWidth="1"/>
    <col min="263" max="263" width="13.77734375" customWidth="1"/>
    <col min="264" max="264" width="13" customWidth="1"/>
    <col min="265" max="265" width="14.109375" customWidth="1"/>
    <col min="266" max="266" width="15.88671875" customWidth="1"/>
    <col min="513" max="513" width="4.77734375" customWidth="1"/>
    <col min="514" max="515" width="6.21875" customWidth="1"/>
    <col min="516" max="516" width="31.88671875" customWidth="1"/>
    <col min="517" max="517" width="15.6640625" customWidth="1"/>
    <col min="518" max="518" width="14.33203125" customWidth="1"/>
    <col min="519" max="519" width="13.77734375" customWidth="1"/>
    <col min="520" max="520" width="13" customWidth="1"/>
    <col min="521" max="521" width="14.109375" customWidth="1"/>
    <col min="522" max="522" width="15.88671875" customWidth="1"/>
    <col min="769" max="769" width="4.77734375" customWidth="1"/>
    <col min="770" max="771" width="6.21875" customWidth="1"/>
    <col min="772" max="772" width="31.88671875" customWidth="1"/>
    <col min="773" max="773" width="15.6640625" customWidth="1"/>
    <col min="774" max="774" width="14.33203125" customWidth="1"/>
    <col min="775" max="775" width="13.77734375" customWidth="1"/>
    <col min="776" max="776" width="13" customWidth="1"/>
    <col min="777" max="777" width="14.109375" customWidth="1"/>
    <col min="778" max="778" width="15.88671875" customWidth="1"/>
    <col min="1025" max="1025" width="4.77734375" customWidth="1"/>
    <col min="1026" max="1027" width="6.21875" customWidth="1"/>
    <col min="1028" max="1028" width="31.88671875" customWidth="1"/>
    <col min="1029" max="1029" width="15.6640625" customWidth="1"/>
    <col min="1030" max="1030" width="14.33203125" customWidth="1"/>
    <col min="1031" max="1031" width="13.77734375" customWidth="1"/>
    <col min="1032" max="1032" width="13" customWidth="1"/>
    <col min="1033" max="1033" width="14.109375" customWidth="1"/>
    <col min="1034" max="1034" width="15.88671875" customWidth="1"/>
    <col min="1281" max="1281" width="4.77734375" customWidth="1"/>
    <col min="1282" max="1283" width="6.21875" customWidth="1"/>
    <col min="1284" max="1284" width="31.88671875" customWidth="1"/>
    <col min="1285" max="1285" width="15.6640625" customWidth="1"/>
    <col min="1286" max="1286" width="14.33203125" customWidth="1"/>
    <col min="1287" max="1287" width="13.77734375" customWidth="1"/>
    <col min="1288" max="1288" width="13" customWidth="1"/>
    <col min="1289" max="1289" width="14.109375" customWidth="1"/>
    <col min="1290" max="1290" width="15.88671875" customWidth="1"/>
    <col min="1537" max="1537" width="4.77734375" customWidth="1"/>
    <col min="1538" max="1539" width="6.21875" customWidth="1"/>
    <col min="1540" max="1540" width="31.88671875" customWidth="1"/>
    <col min="1541" max="1541" width="15.6640625" customWidth="1"/>
    <col min="1542" max="1542" width="14.33203125" customWidth="1"/>
    <col min="1543" max="1543" width="13.77734375" customWidth="1"/>
    <col min="1544" max="1544" width="13" customWidth="1"/>
    <col min="1545" max="1545" width="14.109375" customWidth="1"/>
    <col min="1546" max="1546" width="15.88671875" customWidth="1"/>
    <col min="1793" max="1793" width="4.77734375" customWidth="1"/>
    <col min="1794" max="1795" width="6.21875" customWidth="1"/>
    <col min="1796" max="1796" width="31.88671875" customWidth="1"/>
    <col min="1797" max="1797" width="15.6640625" customWidth="1"/>
    <col min="1798" max="1798" width="14.33203125" customWidth="1"/>
    <col min="1799" max="1799" width="13.77734375" customWidth="1"/>
    <col min="1800" max="1800" width="13" customWidth="1"/>
    <col min="1801" max="1801" width="14.109375" customWidth="1"/>
    <col min="1802" max="1802" width="15.88671875" customWidth="1"/>
    <col min="2049" max="2049" width="4.77734375" customWidth="1"/>
    <col min="2050" max="2051" width="6.21875" customWidth="1"/>
    <col min="2052" max="2052" width="31.88671875" customWidth="1"/>
    <col min="2053" max="2053" width="15.6640625" customWidth="1"/>
    <col min="2054" max="2054" width="14.33203125" customWidth="1"/>
    <col min="2055" max="2055" width="13.77734375" customWidth="1"/>
    <col min="2056" max="2056" width="13" customWidth="1"/>
    <col min="2057" max="2057" width="14.109375" customWidth="1"/>
    <col min="2058" max="2058" width="15.88671875" customWidth="1"/>
    <col min="2305" max="2305" width="4.77734375" customWidth="1"/>
    <col min="2306" max="2307" width="6.21875" customWidth="1"/>
    <col min="2308" max="2308" width="31.88671875" customWidth="1"/>
    <col min="2309" max="2309" width="15.6640625" customWidth="1"/>
    <col min="2310" max="2310" width="14.33203125" customWidth="1"/>
    <col min="2311" max="2311" width="13.77734375" customWidth="1"/>
    <col min="2312" max="2312" width="13" customWidth="1"/>
    <col min="2313" max="2313" width="14.109375" customWidth="1"/>
    <col min="2314" max="2314" width="15.88671875" customWidth="1"/>
    <col min="2561" max="2561" width="4.77734375" customWidth="1"/>
    <col min="2562" max="2563" width="6.21875" customWidth="1"/>
    <col min="2564" max="2564" width="31.88671875" customWidth="1"/>
    <col min="2565" max="2565" width="15.6640625" customWidth="1"/>
    <col min="2566" max="2566" width="14.33203125" customWidth="1"/>
    <col min="2567" max="2567" width="13.77734375" customWidth="1"/>
    <col min="2568" max="2568" width="13" customWidth="1"/>
    <col min="2569" max="2569" width="14.109375" customWidth="1"/>
    <col min="2570" max="2570" width="15.88671875" customWidth="1"/>
    <col min="2817" max="2817" width="4.77734375" customWidth="1"/>
    <col min="2818" max="2819" width="6.21875" customWidth="1"/>
    <col min="2820" max="2820" width="31.88671875" customWidth="1"/>
    <col min="2821" max="2821" width="15.6640625" customWidth="1"/>
    <col min="2822" max="2822" width="14.33203125" customWidth="1"/>
    <col min="2823" max="2823" width="13.77734375" customWidth="1"/>
    <col min="2824" max="2824" width="13" customWidth="1"/>
    <col min="2825" max="2825" width="14.109375" customWidth="1"/>
    <col min="2826" max="2826" width="15.88671875" customWidth="1"/>
    <col min="3073" max="3073" width="4.77734375" customWidth="1"/>
    <col min="3074" max="3075" width="6.21875" customWidth="1"/>
    <col min="3076" max="3076" width="31.88671875" customWidth="1"/>
    <col min="3077" max="3077" width="15.6640625" customWidth="1"/>
    <col min="3078" max="3078" width="14.33203125" customWidth="1"/>
    <col min="3079" max="3079" width="13.77734375" customWidth="1"/>
    <col min="3080" max="3080" width="13" customWidth="1"/>
    <col min="3081" max="3081" width="14.109375" customWidth="1"/>
    <col min="3082" max="3082" width="15.88671875" customWidth="1"/>
    <col min="3329" max="3329" width="4.77734375" customWidth="1"/>
    <col min="3330" max="3331" width="6.21875" customWidth="1"/>
    <col min="3332" max="3332" width="31.88671875" customWidth="1"/>
    <col min="3333" max="3333" width="15.6640625" customWidth="1"/>
    <col min="3334" max="3334" width="14.33203125" customWidth="1"/>
    <col min="3335" max="3335" width="13.77734375" customWidth="1"/>
    <col min="3336" max="3336" width="13" customWidth="1"/>
    <col min="3337" max="3337" width="14.109375" customWidth="1"/>
    <col min="3338" max="3338" width="15.88671875" customWidth="1"/>
    <col min="3585" max="3585" width="4.77734375" customWidth="1"/>
    <col min="3586" max="3587" width="6.21875" customWidth="1"/>
    <col min="3588" max="3588" width="31.88671875" customWidth="1"/>
    <col min="3589" max="3589" width="15.6640625" customWidth="1"/>
    <col min="3590" max="3590" width="14.33203125" customWidth="1"/>
    <col min="3591" max="3591" width="13.77734375" customWidth="1"/>
    <col min="3592" max="3592" width="13" customWidth="1"/>
    <col min="3593" max="3593" width="14.109375" customWidth="1"/>
    <col min="3594" max="3594" width="15.88671875" customWidth="1"/>
    <col min="3841" max="3841" width="4.77734375" customWidth="1"/>
    <col min="3842" max="3843" width="6.21875" customWidth="1"/>
    <col min="3844" max="3844" width="31.88671875" customWidth="1"/>
    <col min="3845" max="3845" width="15.6640625" customWidth="1"/>
    <col min="3846" max="3846" width="14.33203125" customWidth="1"/>
    <col min="3847" max="3847" width="13.77734375" customWidth="1"/>
    <col min="3848" max="3848" width="13" customWidth="1"/>
    <col min="3849" max="3849" width="14.109375" customWidth="1"/>
    <col min="3850" max="3850" width="15.88671875" customWidth="1"/>
    <col min="4097" max="4097" width="4.77734375" customWidth="1"/>
    <col min="4098" max="4099" width="6.21875" customWidth="1"/>
    <col min="4100" max="4100" width="31.88671875" customWidth="1"/>
    <col min="4101" max="4101" width="15.6640625" customWidth="1"/>
    <col min="4102" max="4102" width="14.33203125" customWidth="1"/>
    <col min="4103" max="4103" width="13.77734375" customWidth="1"/>
    <col min="4104" max="4104" width="13" customWidth="1"/>
    <col min="4105" max="4105" width="14.109375" customWidth="1"/>
    <col min="4106" max="4106" width="15.88671875" customWidth="1"/>
    <col min="4353" max="4353" width="4.77734375" customWidth="1"/>
    <col min="4354" max="4355" width="6.21875" customWidth="1"/>
    <col min="4356" max="4356" width="31.88671875" customWidth="1"/>
    <col min="4357" max="4357" width="15.6640625" customWidth="1"/>
    <col min="4358" max="4358" width="14.33203125" customWidth="1"/>
    <col min="4359" max="4359" width="13.77734375" customWidth="1"/>
    <col min="4360" max="4360" width="13" customWidth="1"/>
    <col min="4361" max="4361" width="14.109375" customWidth="1"/>
    <col min="4362" max="4362" width="15.88671875" customWidth="1"/>
    <col min="4609" max="4609" width="4.77734375" customWidth="1"/>
    <col min="4610" max="4611" width="6.21875" customWidth="1"/>
    <col min="4612" max="4612" width="31.88671875" customWidth="1"/>
    <col min="4613" max="4613" width="15.6640625" customWidth="1"/>
    <col min="4614" max="4614" width="14.33203125" customWidth="1"/>
    <col min="4615" max="4615" width="13.77734375" customWidth="1"/>
    <col min="4616" max="4616" width="13" customWidth="1"/>
    <col min="4617" max="4617" width="14.109375" customWidth="1"/>
    <col min="4618" max="4618" width="15.88671875" customWidth="1"/>
    <col min="4865" max="4865" width="4.77734375" customWidth="1"/>
    <col min="4866" max="4867" width="6.21875" customWidth="1"/>
    <col min="4868" max="4868" width="31.88671875" customWidth="1"/>
    <col min="4869" max="4869" width="15.6640625" customWidth="1"/>
    <col min="4870" max="4870" width="14.33203125" customWidth="1"/>
    <col min="4871" max="4871" width="13.77734375" customWidth="1"/>
    <col min="4872" max="4872" width="13" customWidth="1"/>
    <col min="4873" max="4873" width="14.109375" customWidth="1"/>
    <col min="4874" max="4874" width="15.88671875" customWidth="1"/>
    <col min="5121" max="5121" width="4.77734375" customWidth="1"/>
    <col min="5122" max="5123" width="6.21875" customWidth="1"/>
    <col min="5124" max="5124" width="31.88671875" customWidth="1"/>
    <col min="5125" max="5125" width="15.6640625" customWidth="1"/>
    <col min="5126" max="5126" width="14.33203125" customWidth="1"/>
    <col min="5127" max="5127" width="13.77734375" customWidth="1"/>
    <col min="5128" max="5128" width="13" customWidth="1"/>
    <col min="5129" max="5129" width="14.109375" customWidth="1"/>
    <col min="5130" max="5130" width="15.88671875" customWidth="1"/>
    <col min="5377" max="5377" width="4.77734375" customWidth="1"/>
    <col min="5378" max="5379" width="6.21875" customWidth="1"/>
    <col min="5380" max="5380" width="31.88671875" customWidth="1"/>
    <col min="5381" max="5381" width="15.6640625" customWidth="1"/>
    <col min="5382" max="5382" width="14.33203125" customWidth="1"/>
    <col min="5383" max="5383" width="13.77734375" customWidth="1"/>
    <col min="5384" max="5384" width="13" customWidth="1"/>
    <col min="5385" max="5385" width="14.109375" customWidth="1"/>
    <col min="5386" max="5386" width="15.88671875" customWidth="1"/>
    <col min="5633" max="5633" width="4.77734375" customWidth="1"/>
    <col min="5634" max="5635" width="6.21875" customWidth="1"/>
    <col min="5636" max="5636" width="31.88671875" customWidth="1"/>
    <col min="5637" max="5637" width="15.6640625" customWidth="1"/>
    <col min="5638" max="5638" width="14.33203125" customWidth="1"/>
    <col min="5639" max="5639" width="13.77734375" customWidth="1"/>
    <col min="5640" max="5640" width="13" customWidth="1"/>
    <col min="5641" max="5641" width="14.109375" customWidth="1"/>
    <col min="5642" max="5642" width="15.88671875" customWidth="1"/>
    <col min="5889" max="5889" width="4.77734375" customWidth="1"/>
    <col min="5890" max="5891" width="6.21875" customWidth="1"/>
    <col min="5892" max="5892" width="31.88671875" customWidth="1"/>
    <col min="5893" max="5893" width="15.6640625" customWidth="1"/>
    <col min="5894" max="5894" width="14.33203125" customWidth="1"/>
    <col min="5895" max="5895" width="13.77734375" customWidth="1"/>
    <col min="5896" max="5896" width="13" customWidth="1"/>
    <col min="5897" max="5897" width="14.109375" customWidth="1"/>
    <col min="5898" max="5898" width="15.88671875" customWidth="1"/>
    <col min="6145" max="6145" width="4.77734375" customWidth="1"/>
    <col min="6146" max="6147" width="6.21875" customWidth="1"/>
    <col min="6148" max="6148" width="31.88671875" customWidth="1"/>
    <col min="6149" max="6149" width="15.6640625" customWidth="1"/>
    <col min="6150" max="6150" width="14.33203125" customWidth="1"/>
    <col min="6151" max="6151" width="13.77734375" customWidth="1"/>
    <col min="6152" max="6152" width="13" customWidth="1"/>
    <col min="6153" max="6153" width="14.109375" customWidth="1"/>
    <col min="6154" max="6154" width="15.88671875" customWidth="1"/>
    <col min="6401" max="6401" width="4.77734375" customWidth="1"/>
    <col min="6402" max="6403" width="6.21875" customWidth="1"/>
    <col min="6404" max="6404" width="31.88671875" customWidth="1"/>
    <col min="6405" max="6405" width="15.6640625" customWidth="1"/>
    <col min="6406" max="6406" width="14.33203125" customWidth="1"/>
    <col min="6407" max="6407" width="13.77734375" customWidth="1"/>
    <col min="6408" max="6408" width="13" customWidth="1"/>
    <col min="6409" max="6409" width="14.109375" customWidth="1"/>
    <col min="6410" max="6410" width="15.88671875" customWidth="1"/>
    <col min="6657" max="6657" width="4.77734375" customWidth="1"/>
    <col min="6658" max="6659" width="6.21875" customWidth="1"/>
    <col min="6660" max="6660" width="31.88671875" customWidth="1"/>
    <col min="6661" max="6661" width="15.6640625" customWidth="1"/>
    <col min="6662" max="6662" width="14.33203125" customWidth="1"/>
    <col min="6663" max="6663" width="13.77734375" customWidth="1"/>
    <col min="6664" max="6664" width="13" customWidth="1"/>
    <col min="6665" max="6665" width="14.109375" customWidth="1"/>
    <col min="6666" max="6666" width="15.88671875" customWidth="1"/>
    <col min="6913" max="6913" width="4.77734375" customWidth="1"/>
    <col min="6914" max="6915" width="6.21875" customWidth="1"/>
    <col min="6916" max="6916" width="31.88671875" customWidth="1"/>
    <col min="6917" max="6917" width="15.6640625" customWidth="1"/>
    <col min="6918" max="6918" width="14.33203125" customWidth="1"/>
    <col min="6919" max="6919" width="13.77734375" customWidth="1"/>
    <col min="6920" max="6920" width="13" customWidth="1"/>
    <col min="6921" max="6921" width="14.109375" customWidth="1"/>
    <col min="6922" max="6922" width="15.88671875" customWidth="1"/>
    <col min="7169" max="7169" width="4.77734375" customWidth="1"/>
    <col min="7170" max="7171" width="6.21875" customWidth="1"/>
    <col min="7172" max="7172" width="31.88671875" customWidth="1"/>
    <col min="7173" max="7173" width="15.6640625" customWidth="1"/>
    <col min="7174" max="7174" width="14.33203125" customWidth="1"/>
    <col min="7175" max="7175" width="13.77734375" customWidth="1"/>
    <col min="7176" max="7176" width="13" customWidth="1"/>
    <col min="7177" max="7177" width="14.109375" customWidth="1"/>
    <col min="7178" max="7178" width="15.88671875" customWidth="1"/>
    <col min="7425" max="7425" width="4.77734375" customWidth="1"/>
    <col min="7426" max="7427" width="6.21875" customWidth="1"/>
    <col min="7428" max="7428" width="31.88671875" customWidth="1"/>
    <col min="7429" max="7429" width="15.6640625" customWidth="1"/>
    <col min="7430" max="7430" width="14.33203125" customWidth="1"/>
    <col min="7431" max="7431" width="13.77734375" customWidth="1"/>
    <col min="7432" max="7432" width="13" customWidth="1"/>
    <col min="7433" max="7433" width="14.109375" customWidth="1"/>
    <col min="7434" max="7434" width="15.88671875" customWidth="1"/>
    <col min="7681" max="7681" width="4.77734375" customWidth="1"/>
    <col min="7682" max="7683" width="6.21875" customWidth="1"/>
    <col min="7684" max="7684" width="31.88671875" customWidth="1"/>
    <col min="7685" max="7685" width="15.6640625" customWidth="1"/>
    <col min="7686" max="7686" width="14.33203125" customWidth="1"/>
    <col min="7687" max="7687" width="13.77734375" customWidth="1"/>
    <col min="7688" max="7688" width="13" customWidth="1"/>
    <col min="7689" max="7689" width="14.109375" customWidth="1"/>
    <col min="7690" max="7690" width="15.88671875" customWidth="1"/>
    <col min="7937" max="7937" width="4.77734375" customWidth="1"/>
    <col min="7938" max="7939" width="6.21875" customWidth="1"/>
    <col min="7940" max="7940" width="31.88671875" customWidth="1"/>
    <col min="7941" max="7941" width="15.6640625" customWidth="1"/>
    <col min="7942" max="7942" width="14.33203125" customWidth="1"/>
    <col min="7943" max="7943" width="13.77734375" customWidth="1"/>
    <col min="7944" max="7944" width="13" customWidth="1"/>
    <col min="7945" max="7945" width="14.109375" customWidth="1"/>
    <col min="7946" max="7946" width="15.88671875" customWidth="1"/>
    <col min="8193" max="8193" width="4.77734375" customWidth="1"/>
    <col min="8194" max="8195" width="6.21875" customWidth="1"/>
    <col min="8196" max="8196" width="31.88671875" customWidth="1"/>
    <col min="8197" max="8197" width="15.6640625" customWidth="1"/>
    <col min="8198" max="8198" width="14.33203125" customWidth="1"/>
    <col min="8199" max="8199" width="13.77734375" customWidth="1"/>
    <col min="8200" max="8200" width="13" customWidth="1"/>
    <col min="8201" max="8201" width="14.109375" customWidth="1"/>
    <col min="8202" max="8202" width="15.88671875" customWidth="1"/>
    <col min="8449" max="8449" width="4.77734375" customWidth="1"/>
    <col min="8450" max="8451" width="6.21875" customWidth="1"/>
    <col min="8452" max="8452" width="31.88671875" customWidth="1"/>
    <col min="8453" max="8453" width="15.6640625" customWidth="1"/>
    <col min="8454" max="8454" width="14.33203125" customWidth="1"/>
    <col min="8455" max="8455" width="13.77734375" customWidth="1"/>
    <col min="8456" max="8456" width="13" customWidth="1"/>
    <col min="8457" max="8457" width="14.109375" customWidth="1"/>
    <col min="8458" max="8458" width="15.88671875" customWidth="1"/>
    <col min="8705" max="8705" width="4.77734375" customWidth="1"/>
    <col min="8706" max="8707" width="6.21875" customWidth="1"/>
    <col min="8708" max="8708" width="31.88671875" customWidth="1"/>
    <col min="8709" max="8709" width="15.6640625" customWidth="1"/>
    <col min="8710" max="8710" width="14.33203125" customWidth="1"/>
    <col min="8711" max="8711" width="13.77734375" customWidth="1"/>
    <col min="8712" max="8712" width="13" customWidth="1"/>
    <col min="8713" max="8713" width="14.109375" customWidth="1"/>
    <col min="8714" max="8714" width="15.88671875" customWidth="1"/>
    <col min="8961" max="8961" width="4.77734375" customWidth="1"/>
    <col min="8962" max="8963" width="6.21875" customWidth="1"/>
    <col min="8964" max="8964" width="31.88671875" customWidth="1"/>
    <col min="8965" max="8965" width="15.6640625" customWidth="1"/>
    <col min="8966" max="8966" width="14.33203125" customWidth="1"/>
    <col min="8967" max="8967" width="13.77734375" customWidth="1"/>
    <col min="8968" max="8968" width="13" customWidth="1"/>
    <col min="8969" max="8969" width="14.109375" customWidth="1"/>
    <col min="8970" max="8970" width="15.88671875" customWidth="1"/>
    <col min="9217" max="9217" width="4.77734375" customWidth="1"/>
    <col min="9218" max="9219" width="6.21875" customWidth="1"/>
    <col min="9220" max="9220" width="31.88671875" customWidth="1"/>
    <col min="9221" max="9221" width="15.6640625" customWidth="1"/>
    <col min="9222" max="9222" width="14.33203125" customWidth="1"/>
    <col min="9223" max="9223" width="13.77734375" customWidth="1"/>
    <col min="9224" max="9224" width="13" customWidth="1"/>
    <col min="9225" max="9225" width="14.109375" customWidth="1"/>
    <col min="9226" max="9226" width="15.88671875" customWidth="1"/>
    <col min="9473" max="9473" width="4.77734375" customWidth="1"/>
    <col min="9474" max="9475" width="6.21875" customWidth="1"/>
    <col min="9476" max="9476" width="31.88671875" customWidth="1"/>
    <col min="9477" max="9477" width="15.6640625" customWidth="1"/>
    <col min="9478" max="9478" width="14.33203125" customWidth="1"/>
    <col min="9479" max="9479" width="13.77734375" customWidth="1"/>
    <col min="9480" max="9480" width="13" customWidth="1"/>
    <col min="9481" max="9481" width="14.109375" customWidth="1"/>
    <col min="9482" max="9482" width="15.88671875" customWidth="1"/>
    <col min="9729" max="9729" width="4.77734375" customWidth="1"/>
    <col min="9730" max="9731" width="6.21875" customWidth="1"/>
    <col min="9732" max="9732" width="31.88671875" customWidth="1"/>
    <col min="9733" max="9733" width="15.6640625" customWidth="1"/>
    <col min="9734" max="9734" width="14.33203125" customWidth="1"/>
    <col min="9735" max="9735" width="13.77734375" customWidth="1"/>
    <col min="9736" max="9736" width="13" customWidth="1"/>
    <col min="9737" max="9737" width="14.109375" customWidth="1"/>
    <col min="9738" max="9738" width="15.88671875" customWidth="1"/>
    <col min="9985" max="9985" width="4.77734375" customWidth="1"/>
    <col min="9986" max="9987" width="6.21875" customWidth="1"/>
    <col min="9988" max="9988" width="31.88671875" customWidth="1"/>
    <col min="9989" max="9989" width="15.6640625" customWidth="1"/>
    <col min="9990" max="9990" width="14.33203125" customWidth="1"/>
    <col min="9991" max="9991" width="13.77734375" customWidth="1"/>
    <col min="9992" max="9992" width="13" customWidth="1"/>
    <col min="9993" max="9993" width="14.109375" customWidth="1"/>
    <col min="9994" max="9994" width="15.88671875" customWidth="1"/>
    <col min="10241" max="10241" width="4.77734375" customWidth="1"/>
    <col min="10242" max="10243" width="6.21875" customWidth="1"/>
    <col min="10244" max="10244" width="31.88671875" customWidth="1"/>
    <col min="10245" max="10245" width="15.6640625" customWidth="1"/>
    <col min="10246" max="10246" width="14.33203125" customWidth="1"/>
    <col min="10247" max="10247" width="13.77734375" customWidth="1"/>
    <col min="10248" max="10248" width="13" customWidth="1"/>
    <col min="10249" max="10249" width="14.109375" customWidth="1"/>
    <col min="10250" max="10250" width="15.88671875" customWidth="1"/>
    <col min="10497" max="10497" width="4.77734375" customWidth="1"/>
    <col min="10498" max="10499" width="6.21875" customWidth="1"/>
    <col min="10500" max="10500" width="31.88671875" customWidth="1"/>
    <col min="10501" max="10501" width="15.6640625" customWidth="1"/>
    <col min="10502" max="10502" width="14.33203125" customWidth="1"/>
    <col min="10503" max="10503" width="13.77734375" customWidth="1"/>
    <col min="10504" max="10504" width="13" customWidth="1"/>
    <col min="10505" max="10505" width="14.109375" customWidth="1"/>
    <col min="10506" max="10506" width="15.88671875" customWidth="1"/>
    <col min="10753" max="10753" width="4.77734375" customWidth="1"/>
    <col min="10754" max="10755" width="6.21875" customWidth="1"/>
    <col min="10756" max="10756" width="31.88671875" customWidth="1"/>
    <col min="10757" max="10757" width="15.6640625" customWidth="1"/>
    <col min="10758" max="10758" width="14.33203125" customWidth="1"/>
    <col min="10759" max="10759" width="13.77734375" customWidth="1"/>
    <col min="10760" max="10760" width="13" customWidth="1"/>
    <col min="10761" max="10761" width="14.109375" customWidth="1"/>
    <col min="10762" max="10762" width="15.88671875" customWidth="1"/>
    <col min="11009" max="11009" width="4.77734375" customWidth="1"/>
    <col min="11010" max="11011" width="6.21875" customWidth="1"/>
    <col min="11012" max="11012" width="31.88671875" customWidth="1"/>
    <col min="11013" max="11013" width="15.6640625" customWidth="1"/>
    <col min="11014" max="11014" width="14.33203125" customWidth="1"/>
    <col min="11015" max="11015" width="13.77734375" customWidth="1"/>
    <col min="11016" max="11016" width="13" customWidth="1"/>
    <col min="11017" max="11017" width="14.109375" customWidth="1"/>
    <col min="11018" max="11018" width="15.88671875" customWidth="1"/>
    <col min="11265" max="11265" width="4.77734375" customWidth="1"/>
    <col min="11266" max="11267" width="6.21875" customWidth="1"/>
    <col min="11268" max="11268" width="31.88671875" customWidth="1"/>
    <col min="11269" max="11269" width="15.6640625" customWidth="1"/>
    <col min="11270" max="11270" width="14.33203125" customWidth="1"/>
    <col min="11271" max="11271" width="13.77734375" customWidth="1"/>
    <col min="11272" max="11272" width="13" customWidth="1"/>
    <col min="11273" max="11273" width="14.109375" customWidth="1"/>
    <col min="11274" max="11274" width="15.88671875" customWidth="1"/>
    <col min="11521" max="11521" width="4.77734375" customWidth="1"/>
    <col min="11522" max="11523" width="6.21875" customWidth="1"/>
    <col min="11524" max="11524" width="31.88671875" customWidth="1"/>
    <col min="11525" max="11525" width="15.6640625" customWidth="1"/>
    <col min="11526" max="11526" width="14.33203125" customWidth="1"/>
    <col min="11527" max="11527" width="13.77734375" customWidth="1"/>
    <col min="11528" max="11528" width="13" customWidth="1"/>
    <col min="11529" max="11529" width="14.109375" customWidth="1"/>
    <col min="11530" max="11530" width="15.88671875" customWidth="1"/>
    <col min="11777" max="11777" width="4.77734375" customWidth="1"/>
    <col min="11778" max="11779" width="6.21875" customWidth="1"/>
    <col min="11780" max="11780" width="31.88671875" customWidth="1"/>
    <col min="11781" max="11781" width="15.6640625" customWidth="1"/>
    <col min="11782" max="11782" width="14.33203125" customWidth="1"/>
    <col min="11783" max="11783" width="13.77734375" customWidth="1"/>
    <col min="11784" max="11784" width="13" customWidth="1"/>
    <col min="11785" max="11785" width="14.109375" customWidth="1"/>
    <col min="11786" max="11786" width="15.88671875" customWidth="1"/>
    <col min="12033" max="12033" width="4.77734375" customWidth="1"/>
    <col min="12034" max="12035" width="6.21875" customWidth="1"/>
    <col min="12036" max="12036" width="31.88671875" customWidth="1"/>
    <col min="12037" max="12037" width="15.6640625" customWidth="1"/>
    <col min="12038" max="12038" width="14.33203125" customWidth="1"/>
    <col min="12039" max="12039" width="13.77734375" customWidth="1"/>
    <col min="12040" max="12040" width="13" customWidth="1"/>
    <col min="12041" max="12041" width="14.109375" customWidth="1"/>
    <col min="12042" max="12042" width="15.88671875" customWidth="1"/>
    <col min="12289" max="12289" width="4.77734375" customWidth="1"/>
    <col min="12290" max="12291" width="6.21875" customWidth="1"/>
    <col min="12292" max="12292" width="31.88671875" customWidth="1"/>
    <col min="12293" max="12293" width="15.6640625" customWidth="1"/>
    <col min="12294" max="12294" width="14.33203125" customWidth="1"/>
    <col min="12295" max="12295" width="13.77734375" customWidth="1"/>
    <col min="12296" max="12296" width="13" customWidth="1"/>
    <col min="12297" max="12297" width="14.109375" customWidth="1"/>
    <col min="12298" max="12298" width="15.88671875" customWidth="1"/>
    <col min="12545" max="12545" width="4.77734375" customWidth="1"/>
    <col min="12546" max="12547" width="6.21875" customWidth="1"/>
    <col min="12548" max="12548" width="31.88671875" customWidth="1"/>
    <col min="12549" max="12549" width="15.6640625" customWidth="1"/>
    <col min="12550" max="12550" width="14.33203125" customWidth="1"/>
    <col min="12551" max="12551" width="13.77734375" customWidth="1"/>
    <col min="12552" max="12552" width="13" customWidth="1"/>
    <col min="12553" max="12553" width="14.109375" customWidth="1"/>
    <col min="12554" max="12554" width="15.88671875" customWidth="1"/>
    <col min="12801" max="12801" width="4.77734375" customWidth="1"/>
    <col min="12802" max="12803" width="6.21875" customWidth="1"/>
    <col min="12804" max="12804" width="31.88671875" customWidth="1"/>
    <col min="12805" max="12805" width="15.6640625" customWidth="1"/>
    <col min="12806" max="12806" width="14.33203125" customWidth="1"/>
    <col min="12807" max="12807" width="13.77734375" customWidth="1"/>
    <col min="12808" max="12808" width="13" customWidth="1"/>
    <col min="12809" max="12809" width="14.109375" customWidth="1"/>
    <col min="12810" max="12810" width="15.88671875" customWidth="1"/>
    <col min="13057" max="13057" width="4.77734375" customWidth="1"/>
    <col min="13058" max="13059" width="6.21875" customWidth="1"/>
    <col min="13060" max="13060" width="31.88671875" customWidth="1"/>
    <col min="13061" max="13061" width="15.6640625" customWidth="1"/>
    <col min="13062" max="13062" width="14.33203125" customWidth="1"/>
    <col min="13063" max="13063" width="13.77734375" customWidth="1"/>
    <col min="13064" max="13064" width="13" customWidth="1"/>
    <col min="13065" max="13065" width="14.109375" customWidth="1"/>
    <col min="13066" max="13066" width="15.88671875" customWidth="1"/>
    <col min="13313" max="13313" width="4.77734375" customWidth="1"/>
    <col min="13314" max="13315" width="6.21875" customWidth="1"/>
    <col min="13316" max="13316" width="31.88671875" customWidth="1"/>
    <col min="13317" max="13317" width="15.6640625" customWidth="1"/>
    <col min="13318" max="13318" width="14.33203125" customWidth="1"/>
    <col min="13319" max="13319" width="13.77734375" customWidth="1"/>
    <col min="13320" max="13320" width="13" customWidth="1"/>
    <col min="13321" max="13321" width="14.109375" customWidth="1"/>
    <col min="13322" max="13322" width="15.88671875" customWidth="1"/>
    <col min="13569" max="13569" width="4.77734375" customWidth="1"/>
    <col min="13570" max="13571" width="6.21875" customWidth="1"/>
    <col min="13572" max="13572" width="31.88671875" customWidth="1"/>
    <col min="13573" max="13573" width="15.6640625" customWidth="1"/>
    <col min="13574" max="13574" width="14.33203125" customWidth="1"/>
    <col min="13575" max="13575" width="13.77734375" customWidth="1"/>
    <col min="13576" max="13576" width="13" customWidth="1"/>
    <col min="13577" max="13577" width="14.109375" customWidth="1"/>
    <col min="13578" max="13578" width="15.88671875" customWidth="1"/>
    <col min="13825" max="13825" width="4.77734375" customWidth="1"/>
    <col min="13826" max="13827" width="6.21875" customWidth="1"/>
    <col min="13828" max="13828" width="31.88671875" customWidth="1"/>
    <col min="13829" max="13829" width="15.6640625" customWidth="1"/>
    <col min="13830" max="13830" width="14.33203125" customWidth="1"/>
    <col min="13831" max="13831" width="13.77734375" customWidth="1"/>
    <col min="13832" max="13832" width="13" customWidth="1"/>
    <col min="13833" max="13833" width="14.109375" customWidth="1"/>
    <col min="13834" max="13834" width="15.88671875" customWidth="1"/>
    <col min="14081" max="14081" width="4.77734375" customWidth="1"/>
    <col min="14082" max="14083" width="6.21875" customWidth="1"/>
    <col min="14084" max="14084" width="31.88671875" customWidth="1"/>
    <col min="14085" max="14085" width="15.6640625" customWidth="1"/>
    <col min="14086" max="14086" width="14.33203125" customWidth="1"/>
    <col min="14087" max="14087" width="13.77734375" customWidth="1"/>
    <col min="14088" max="14088" width="13" customWidth="1"/>
    <col min="14089" max="14089" width="14.109375" customWidth="1"/>
    <col min="14090" max="14090" width="15.88671875" customWidth="1"/>
    <col min="14337" max="14337" width="4.77734375" customWidth="1"/>
    <col min="14338" max="14339" width="6.21875" customWidth="1"/>
    <col min="14340" max="14340" width="31.88671875" customWidth="1"/>
    <col min="14341" max="14341" width="15.6640625" customWidth="1"/>
    <col min="14342" max="14342" width="14.33203125" customWidth="1"/>
    <col min="14343" max="14343" width="13.77734375" customWidth="1"/>
    <col min="14344" max="14344" width="13" customWidth="1"/>
    <col min="14345" max="14345" width="14.109375" customWidth="1"/>
    <col min="14346" max="14346" width="15.88671875" customWidth="1"/>
    <col min="14593" max="14593" width="4.77734375" customWidth="1"/>
    <col min="14594" max="14595" width="6.21875" customWidth="1"/>
    <col min="14596" max="14596" width="31.88671875" customWidth="1"/>
    <col min="14597" max="14597" width="15.6640625" customWidth="1"/>
    <col min="14598" max="14598" width="14.33203125" customWidth="1"/>
    <col min="14599" max="14599" width="13.77734375" customWidth="1"/>
    <col min="14600" max="14600" width="13" customWidth="1"/>
    <col min="14601" max="14601" width="14.109375" customWidth="1"/>
    <col min="14602" max="14602" width="15.88671875" customWidth="1"/>
    <col min="14849" max="14849" width="4.77734375" customWidth="1"/>
    <col min="14850" max="14851" width="6.21875" customWidth="1"/>
    <col min="14852" max="14852" width="31.88671875" customWidth="1"/>
    <col min="14853" max="14853" width="15.6640625" customWidth="1"/>
    <col min="14854" max="14854" width="14.33203125" customWidth="1"/>
    <col min="14855" max="14855" width="13.77734375" customWidth="1"/>
    <col min="14856" max="14856" width="13" customWidth="1"/>
    <col min="14857" max="14857" width="14.109375" customWidth="1"/>
    <col min="14858" max="14858" width="15.88671875" customWidth="1"/>
    <col min="15105" max="15105" width="4.77734375" customWidth="1"/>
    <col min="15106" max="15107" width="6.21875" customWidth="1"/>
    <col min="15108" max="15108" width="31.88671875" customWidth="1"/>
    <col min="15109" max="15109" width="15.6640625" customWidth="1"/>
    <col min="15110" max="15110" width="14.33203125" customWidth="1"/>
    <col min="15111" max="15111" width="13.77734375" customWidth="1"/>
    <col min="15112" max="15112" width="13" customWidth="1"/>
    <col min="15113" max="15113" width="14.109375" customWidth="1"/>
    <col min="15114" max="15114" width="15.88671875" customWidth="1"/>
    <col min="15361" max="15361" width="4.77734375" customWidth="1"/>
    <col min="15362" max="15363" width="6.21875" customWidth="1"/>
    <col min="15364" max="15364" width="31.88671875" customWidth="1"/>
    <col min="15365" max="15365" width="15.6640625" customWidth="1"/>
    <col min="15366" max="15366" width="14.33203125" customWidth="1"/>
    <col min="15367" max="15367" width="13.77734375" customWidth="1"/>
    <col min="15368" max="15368" width="13" customWidth="1"/>
    <col min="15369" max="15369" width="14.109375" customWidth="1"/>
    <col min="15370" max="15370" width="15.88671875" customWidth="1"/>
    <col min="15617" max="15617" width="4.77734375" customWidth="1"/>
    <col min="15618" max="15619" width="6.21875" customWidth="1"/>
    <col min="15620" max="15620" width="31.88671875" customWidth="1"/>
    <col min="15621" max="15621" width="15.6640625" customWidth="1"/>
    <col min="15622" max="15622" width="14.33203125" customWidth="1"/>
    <col min="15623" max="15623" width="13.77734375" customWidth="1"/>
    <col min="15624" max="15624" width="13" customWidth="1"/>
    <col min="15625" max="15625" width="14.109375" customWidth="1"/>
    <col min="15626" max="15626" width="15.88671875" customWidth="1"/>
    <col min="15873" max="15873" width="4.77734375" customWidth="1"/>
    <col min="15874" max="15875" width="6.21875" customWidth="1"/>
    <col min="15876" max="15876" width="31.88671875" customWidth="1"/>
    <col min="15877" max="15877" width="15.6640625" customWidth="1"/>
    <col min="15878" max="15878" width="14.33203125" customWidth="1"/>
    <col min="15879" max="15879" width="13.77734375" customWidth="1"/>
    <col min="15880" max="15880" width="13" customWidth="1"/>
    <col min="15881" max="15881" width="14.109375" customWidth="1"/>
    <col min="15882" max="15882" width="15.88671875" customWidth="1"/>
    <col min="16129" max="16129" width="4.77734375" customWidth="1"/>
    <col min="16130" max="16131" width="6.21875" customWidth="1"/>
    <col min="16132" max="16132" width="31.88671875" customWidth="1"/>
    <col min="16133" max="16133" width="15.6640625" customWidth="1"/>
    <col min="16134" max="16134" width="14.33203125" customWidth="1"/>
    <col min="16135" max="16135" width="13.77734375" customWidth="1"/>
    <col min="16136" max="16136" width="13" customWidth="1"/>
    <col min="16137" max="16137" width="14.109375" customWidth="1"/>
    <col min="16138" max="16138" width="15.88671875" customWidth="1"/>
  </cols>
  <sheetData>
    <row r="1" spans="1:12" s="102" customFormat="1" ht="16.5" customHeight="1">
      <c r="A1" s="1378" t="s">
        <v>602</v>
      </c>
      <c r="B1" s="1379"/>
      <c r="C1" s="1379"/>
      <c r="D1" s="1380"/>
      <c r="E1" s="1378" t="s">
        <v>603</v>
      </c>
      <c r="F1" s="1380"/>
      <c r="G1" s="1378" t="s">
        <v>604</v>
      </c>
      <c r="H1" s="1380"/>
      <c r="I1" s="1378" t="s">
        <v>605</v>
      </c>
      <c r="J1" s="1380"/>
      <c r="K1" s="1372" t="s">
        <v>86</v>
      </c>
      <c r="L1" s="1372"/>
    </row>
    <row r="2" spans="1:12" s="102" customFormat="1" ht="16.5" customHeight="1">
      <c r="A2" s="482" t="s">
        <v>606</v>
      </c>
      <c r="B2" s="483" t="s">
        <v>607</v>
      </c>
      <c r="C2" s="483" t="s">
        <v>608</v>
      </c>
      <c r="D2" s="484" t="s">
        <v>609</v>
      </c>
      <c r="E2" s="485" t="s">
        <v>610</v>
      </c>
      <c r="F2" s="485" t="s">
        <v>611</v>
      </c>
      <c r="G2" s="485" t="s">
        <v>610</v>
      </c>
      <c r="H2" s="485" t="s">
        <v>611</v>
      </c>
      <c r="I2" s="485" t="s">
        <v>610</v>
      </c>
      <c r="J2" s="485" t="s">
        <v>611</v>
      </c>
    </row>
    <row r="3" spans="1:12" s="102" customFormat="1" ht="16.2" customHeight="1">
      <c r="A3" s="486" t="s">
        <v>612</v>
      </c>
      <c r="B3" s="483" t="s">
        <v>612</v>
      </c>
      <c r="C3" s="483" t="s">
        <v>612</v>
      </c>
      <c r="D3" s="108" t="s">
        <v>613</v>
      </c>
      <c r="E3" s="109">
        <v>12932175</v>
      </c>
      <c r="F3" s="109">
        <v>42894066</v>
      </c>
      <c r="G3" s="109">
        <v>12879261</v>
      </c>
      <c r="H3" s="109">
        <v>42841152</v>
      </c>
      <c r="I3" s="109">
        <v>52914</v>
      </c>
      <c r="J3" s="110">
        <v>52914</v>
      </c>
    </row>
    <row r="4" spans="1:12">
      <c r="A4" s="486" t="s">
        <v>612</v>
      </c>
      <c r="B4" s="487" t="s">
        <v>612</v>
      </c>
      <c r="C4" s="487" t="s">
        <v>612</v>
      </c>
      <c r="D4" s="108" t="s">
        <v>614</v>
      </c>
      <c r="E4" s="109">
        <v>12932175</v>
      </c>
      <c r="F4" s="109">
        <v>42894066</v>
      </c>
      <c r="G4" s="109">
        <v>12879261</v>
      </c>
      <c r="H4" s="109">
        <v>42841152</v>
      </c>
      <c r="I4" s="109">
        <v>52914</v>
      </c>
      <c r="J4" s="110">
        <v>52914</v>
      </c>
    </row>
    <row r="5" spans="1:12">
      <c r="A5" s="486" t="s">
        <v>615</v>
      </c>
      <c r="B5" s="487" t="s">
        <v>612</v>
      </c>
      <c r="C5" s="487" t="s">
        <v>612</v>
      </c>
      <c r="D5" s="108" t="s">
        <v>616</v>
      </c>
      <c r="E5" s="109">
        <v>11291970</v>
      </c>
      <c r="F5" s="109">
        <v>39699024</v>
      </c>
      <c r="G5" s="109">
        <v>11291970</v>
      </c>
      <c r="H5" s="109">
        <v>39699024</v>
      </c>
      <c r="I5" s="109">
        <v>0</v>
      </c>
      <c r="J5" s="110">
        <v>0</v>
      </c>
    </row>
    <row r="6" spans="1:12">
      <c r="A6" s="486" t="s">
        <v>615</v>
      </c>
      <c r="B6" s="487" t="s">
        <v>620</v>
      </c>
      <c r="C6" s="487" t="s">
        <v>612</v>
      </c>
      <c r="D6" s="108" t="s">
        <v>621</v>
      </c>
      <c r="E6" s="109">
        <v>12163</v>
      </c>
      <c r="F6" s="109">
        <v>24232</v>
      </c>
      <c r="G6" s="109">
        <v>12163</v>
      </c>
      <c r="H6" s="109">
        <v>24232</v>
      </c>
      <c r="I6" s="109">
        <v>0</v>
      </c>
      <c r="J6" s="110">
        <v>0</v>
      </c>
    </row>
    <row r="7" spans="1:12">
      <c r="A7" s="486" t="s">
        <v>615</v>
      </c>
      <c r="B7" s="487" t="s">
        <v>620</v>
      </c>
      <c r="C7" s="487" t="s">
        <v>615</v>
      </c>
      <c r="D7" s="108" t="s">
        <v>622</v>
      </c>
      <c r="E7" s="109">
        <v>12163</v>
      </c>
      <c r="F7" s="109">
        <v>24232</v>
      </c>
      <c r="G7" s="109">
        <v>12163</v>
      </c>
      <c r="H7" s="109">
        <v>24232</v>
      </c>
      <c r="I7" s="109">
        <v>0</v>
      </c>
      <c r="J7" s="110">
        <v>0</v>
      </c>
    </row>
    <row r="8" spans="1:12">
      <c r="A8" s="486" t="s">
        <v>615</v>
      </c>
      <c r="B8" s="487" t="s">
        <v>623</v>
      </c>
      <c r="C8" s="487" t="s">
        <v>612</v>
      </c>
      <c r="D8" s="108" t="s">
        <v>624</v>
      </c>
      <c r="E8" s="109">
        <v>15627</v>
      </c>
      <c r="F8" s="109">
        <v>21294</v>
      </c>
      <c r="G8" s="109">
        <v>15627</v>
      </c>
      <c r="H8" s="109">
        <v>21294</v>
      </c>
      <c r="I8" s="109">
        <v>0</v>
      </c>
      <c r="J8" s="110">
        <v>0</v>
      </c>
    </row>
    <row r="9" spans="1:12">
      <c r="A9" s="486" t="s">
        <v>615</v>
      </c>
      <c r="B9" s="487" t="s">
        <v>623</v>
      </c>
      <c r="C9" s="487" t="s">
        <v>615</v>
      </c>
      <c r="D9" s="108" t="s">
        <v>625</v>
      </c>
      <c r="E9" s="109">
        <v>15627</v>
      </c>
      <c r="F9" s="109">
        <v>21294</v>
      </c>
      <c r="G9" s="109">
        <v>15627</v>
      </c>
      <c r="H9" s="109">
        <v>21294</v>
      </c>
      <c r="I9" s="109">
        <v>0</v>
      </c>
      <c r="J9" s="110">
        <v>0</v>
      </c>
    </row>
    <row r="10" spans="1:12">
      <c r="A10" s="486" t="s">
        <v>615</v>
      </c>
      <c r="B10" s="487" t="s">
        <v>626</v>
      </c>
      <c r="C10" s="487" t="s">
        <v>612</v>
      </c>
      <c r="D10" s="108" t="s">
        <v>627</v>
      </c>
      <c r="E10" s="109">
        <v>21257</v>
      </c>
      <c r="F10" s="109">
        <v>51659</v>
      </c>
      <c r="G10" s="109">
        <v>21257</v>
      </c>
      <c r="H10" s="109">
        <v>51659</v>
      </c>
      <c r="I10" s="109">
        <v>0</v>
      </c>
      <c r="J10" s="110">
        <v>0</v>
      </c>
    </row>
    <row r="11" spans="1:12">
      <c r="A11" s="486" t="s">
        <v>615</v>
      </c>
      <c r="B11" s="487" t="s">
        <v>626</v>
      </c>
      <c r="C11" s="487" t="s">
        <v>615</v>
      </c>
      <c r="D11" s="108" t="s">
        <v>628</v>
      </c>
      <c r="E11" s="109">
        <v>21257</v>
      </c>
      <c r="F11" s="109">
        <v>51659</v>
      </c>
      <c r="G11" s="109">
        <v>21257</v>
      </c>
      <c r="H11" s="109">
        <v>51659</v>
      </c>
      <c r="I11" s="109">
        <v>0</v>
      </c>
      <c r="J11" s="110">
        <v>0</v>
      </c>
    </row>
    <row r="12" spans="1:12">
      <c r="A12" s="486" t="s">
        <v>615</v>
      </c>
      <c r="B12" s="487" t="s">
        <v>629</v>
      </c>
      <c r="C12" s="487" t="s">
        <v>612</v>
      </c>
      <c r="D12" s="108" t="s">
        <v>630</v>
      </c>
      <c r="E12" s="109">
        <v>10923</v>
      </c>
      <c r="F12" s="109">
        <v>21150</v>
      </c>
      <c r="G12" s="109">
        <v>10923</v>
      </c>
      <c r="H12" s="109">
        <v>21150</v>
      </c>
      <c r="I12" s="109">
        <v>0</v>
      </c>
      <c r="J12" s="110">
        <v>0</v>
      </c>
    </row>
    <row r="13" spans="1:12">
      <c r="A13" s="486" t="s">
        <v>615</v>
      </c>
      <c r="B13" s="487" t="s">
        <v>629</v>
      </c>
      <c r="C13" s="487" t="s">
        <v>615</v>
      </c>
      <c r="D13" s="108" t="s">
        <v>631</v>
      </c>
      <c r="E13" s="109">
        <v>10923</v>
      </c>
      <c r="F13" s="109">
        <v>21150</v>
      </c>
      <c r="G13" s="109">
        <v>10923</v>
      </c>
      <c r="H13" s="109">
        <v>21150</v>
      </c>
      <c r="I13" s="109">
        <v>0</v>
      </c>
      <c r="J13" s="110">
        <v>0</v>
      </c>
    </row>
    <row r="14" spans="1:12">
      <c r="A14" s="486" t="s">
        <v>615</v>
      </c>
      <c r="B14" s="487" t="s">
        <v>632</v>
      </c>
      <c r="C14" s="487" t="s">
        <v>612</v>
      </c>
      <c r="D14" s="108" t="s">
        <v>633</v>
      </c>
      <c r="E14" s="109">
        <v>11232000</v>
      </c>
      <c r="F14" s="109">
        <v>39580689</v>
      </c>
      <c r="G14" s="109">
        <v>11232000</v>
      </c>
      <c r="H14" s="109">
        <v>39580689</v>
      </c>
      <c r="I14" s="109">
        <v>0</v>
      </c>
      <c r="J14" s="110">
        <v>0</v>
      </c>
    </row>
    <row r="15" spans="1:12">
      <c r="A15" s="486" t="s">
        <v>615</v>
      </c>
      <c r="B15" s="487" t="s">
        <v>632</v>
      </c>
      <c r="C15" s="487" t="s">
        <v>615</v>
      </c>
      <c r="D15" s="108" t="s">
        <v>634</v>
      </c>
      <c r="E15" s="109">
        <v>11232000</v>
      </c>
      <c r="F15" s="109">
        <v>39580689</v>
      </c>
      <c r="G15" s="109">
        <v>11232000</v>
      </c>
      <c r="H15" s="109">
        <v>39580689</v>
      </c>
      <c r="I15" s="109">
        <v>0</v>
      </c>
      <c r="J15" s="110">
        <v>0</v>
      </c>
    </row>
    <row r="16" spans="1:12">
      <c r="A16" s="486" t="s">
        <v>635</v>
      </c>
      <c r="B16" s="487" t="s">
        <v>612</v>
      </c>
      <c r="C16" s="487" t="s">
        <v>612</v>
      </c>
      <c r="D16" s="108" t="s">
        <v>636</v>
      </c>
      <c r="E16" s="109">
        <v>721907</v>
      </c>
      <c r="F16" s="109">
        <v>722487</v>
      </c>
      <c r="G16" s="109">
        <v>721907</v>
      </c>
      <c r="H16" s="109">
        <v>722487</v>
      </c>
      <c r="I16" s="109">
        <v>0</v>
      </c>
      <c r="J16" s="110">
        <v>0</v>
      </c>
    </row>
    <row r="17" spans="1:10">
      <c r="A17" s="486" t="s">
        <v>635</v>
      </c>
      <c r="B17" s="487" t="s">
        <v>615</v>
      </c>
      <c r="C17" s="487" t="s">
        <v>612</v>
      </c>
      <c r="D17" s="108" t="s">
        <v>637</v>
      </c>
      <c r="E17" s="109">
        <v>721907</v>
      </c>
      <c r="F17" s="109">
        <v>721907</v>
      </c>
      <c r="G17" s="109">
        <v>721907</v>
      </c>
      <c r="H17" s="109">
        <v>721907</v>
      </c>
      <c r="I17" s="109">
        <v>0</v>
      </c>
      <c r="J17" s="110">
        <v>0</v>
      </c>
    </row>
    <row r="18" spans="1:10">
      <c r="A18" s="486" t="s">
        <v>635</v>
      </c>
      <c r="B18" s="487" t="s">
        <v>615</v>
      </c>
      <c r="C18" s="487" t="s">
        <v>615</v>
      </c>
      <c r="D18" s="108" t="s">
        <v>638</v>
      </c>
      <c r="E18" s="109">
        <v>721856</v>
      </c>
      <c r="F18" s="109">
        <v>721856</v>
      </c>
      <c r="G18" s="109">
        <v>721856</v>
      </c>
      <c r="H18" s="109">
        <v>721856</v>
      </c>
      <c r="I18" s="109">
        <v>0</v>
      </c>
      <c r="J18" s="110">
        <v>0</v>
      </c>
    </row>
    <row r="19" spans="1:10">
      <c r="A19" s="486" t="s">
        <v>635</v>
      </c>
      <c r="B19" s="487" t="s">
        <v>615</v>
      </c>
      <c r="C19" s="487" t="s">
        <v>617</v>
      </c>
      <c r="D19" s="108" t="s">
        <v>639</v>
      </c>
      <c r="E19" s="109">
        <v>51</v>
      </c>
      <c r="F19" s="109">
        <v>51</v>
      </c>
      <c r="G19" s="109">
        <v>51</v>
      </c>
      <c r="H19" s="109">
        <v>51</v>
      </c>
      <c r="I19" s="109">
        <v>0</v>
      </c>
      <c r="J19" s="110">
        <v>0</v>
      </c>
    </row>
    <row r="20" spans="1:10">
      <c r="A20" s="486" t="s">
        <v>635</v>
      </c>
      <c r="B20" s="487" t="s">
        <v>640</v>
      </c>
      <c r="C20" s="487" t="s">
        <v>612</v>
      </c>
      <c r="D20" s="108" t="s">
        <v>641</v>
      </c>
      <c r="E20" s="109">
        <v>0</v>
      </c>
      <c r="F20" s="109">
        <v>580</v>
      </c>
      <c r="G20" s="109">
        <v>0</v>
      </c>
      <c r="H20" s="109">
        <v>580</v>
      </c>
      <c r="I20" s="109">
        <v>0</v>
      </c>
      <c r="J20" s="110">
        <v>0</v>
      </c>
    </row>
    <row r="21" spans="1:10">
      <c r="A21" s="486" t="s">
        <v>635</v>
      </c>
      <c r="B21" s="487" t="s">
        <v>640</v>
      </c>
      <c r="C21" s="487" t="s">
        <v>615</v>
      </c>
      <c r="D21" s="108" t="s">
        <v>642</v>
      </c>
      <c r="E21" s="109">
        <v>0</v>
      </c>
      <c r="F21" s="109">
        <v>580</v>
      </c>
      <c r="G21" s="109">
        <v>0</v>
      </c>
      <c r="H21" s="109">
        <v>580</v>
      </c>
      <c r="I21" s="109">
        <v>0</v>
      </c>
      <c r="J21" s="110">
        <v>0</v>
      </c>
    </row>
    <row r="22" spans="1:10">
      <c r="A22" s="486" t="s">
        <v>643</v>
      </c>
      <c r="B22" s="487" t="s">
        <v>612</v>
      </c>
      <c r="C22" s="487" t="s">
        <v>612</v>
      </c>
      <c r="D22" s="108" t="s">
        <v>644</v>
      </c>
      <c r="E22" s="109">
        <v>169650</v>
      </c>
      <c r="F22" s="109">
        <v>391444</v>
      </c>
      <c r="G22" s="109">
        <v>169650</v>
      </c>
      <c r="H22" s="109">
        <v>391444</v>
      </c>
      <c r="I22" s="109">
        <v>0</v>
      </c>
      <c r="J22" s="110">
        <v>0</v>
      </c>
    </row>
    <row r="23" spans="1:10">
      <c r="A23" s="486" t="s">
        <v>643</v>
      </c>
      <c r="B23" s="487" t="s">
        <v>615</v>
      </c>
      <c r="C23" s="487" t="s">
        <v>612</v>
      </c>
      <c r="D23" s="108" t="s">
        <v>645</v>
      </c>
      <c r="E23" s="109">
        <v>9200</v>
      </c>
      <c r="F23" s="109">
        <v>28700</v>
      </c>
      <c r="G23" s="109">
        <v>9200</v>
      </c>
      <c r="H23" s="109">
        <v>28700</v>
      </c>
      <c r="I23" s="109">
        <v>0</v>
      </c>
      <c r="J23" s="110">
        <v>0</v>
      </c>
    </row>
    <row r="24" spans="1:10">
      <c r="A24" s="486" t="s">
        <v>643</v>
      </c>
      <c r="B24" s="487" t="s">
        <v>615</v>
      </c>
      <c r="C24" s="487" t="s">
        <v>615</v>
      </c>
      <c r="D24" s="108" t="s">
        <v>646</v>
      </c>
      <c r="E24" s="109">
        <v>0</v>
      </c>
      <c r="F24" s="109">
        <v>3000</v>
      </c>
      <c r="G24" s="109">
        <v>0</v>
      </c>
      <c r="H24" s="109">
        <v>3000</v>
      </c>
      <c r="I24" s="109">
        <v>0</v>
      </c>
      <c r="J24" s="110">
        <v>0</v>
      </c>
    </row>
    <row r="25" spans="1:10">
      <c r="A25" s="486" t="s">
        <v>643</v>
      </c>
      <c r="B25" s="487" t="s">
        <v>615</v>
      </c>
      <c r="C25" s="487" t="s">
        <v>617</v>
      </c>
      <c r="D25" s="108" t="s">
        <v>647</v>
      </c>
      <c r="E25" s="109">
        <v>9200</v>
      </c>
      <c r="F25" s="109">
        <v>25700</v>
      </c>
      <c r="G25" s="109">
        <v>9200</v>
      </c>
      <c r="H25" s="109">
        <v>25700</v>
      </c>
      <c r="I25" s="109">
        <v>0</v>
      </c>
      <c r="J25" s="110">
        <v>0</v>
      </c>
    </row>
    <row r="26" spans="1:10">
      <c r="A26" s="486" t="s">
        <v>643</v>
      </c>
      <c r="B26" s="487" t="s">
        <v>640</v>
      </c>
      <c r="C26" s="487" t="s">
        <v>612</v>
      </c>
      <c r="D26" s="108" t="s">
        <v>648</v>
      </c>
      <c r="E26" s="109">
        <v>160450</v>
      </c>
      <c r="F26" s="109">
        <v>362744</v>
      </c>
      <c r="G26" s="109">
        <v>160450</v>
      </c>
      <c r="H26" s="109">
        <v>362744</v>
      </c>
      <c r="I26" s="109">
        <v>0</v>
      </c>
      <c r="J26" s="110">
        <v>0</v>
      </c>
    </row>
    <row r="27" spans="1:10">
      <c r="A27" s="486" t="s">
        <v>643</v>
      </c>
      <c r="B27" s="487" t="s">
        <v>640</v>
      </c>
      <c r="C27" s="487" t="s">
        <v>650</v>
      </c>
      <c r="D27" s="108" t="s">
        <v>651</v>
      </c>
      <c r="E27" s="109">
        <v>156210</v>
      </c>
      <c r="F27" s="109">
        <v>310510</v>
      </c>
      <c r="G27" s="109">
        <v>156210</v>
      </c>
      <c r="H27" s="109">
        <v>310510</v>
      </c>
      <c r="I27" s="109">
        <v>0</v>
      </c>
      <c r="J27" s="110">
        <v>0</v>
      </c>
    </row>
    <row r="28" spans="1:10">
      <c r="A28" s="486" t="s">
        <v>643</v>
      </c>
      <c r="B28" s="487" t="s">
        <v>640</v>
      </c>
      <c r="C28" s="487" t="s">
        <v>652</v>
      </c>
      <c r="D28" s="108" t="s">
        <v>653</v>
      </c>
      <c r="E28" s="109">
        <v>4240</v>
      </c>
      <c r="F28" s="109">
        <v>52234</v>
      </c>
      <c r="G28" s="109">
        <v>4240</v>
      </c>
      <c r="H28" s="109">
        <v>52234</v>
      </c>
      <c r="I28" s="109">
        <v>0</v>
      </c>
      <c r="J28" s="110">
        <v>0</v>
      </c>
    </row>
    <row r="29" spans="1:10">
      <c r="A29" s="486" t="s">
        <v>654</v>
      </c>
      <c r="B29" s="487" t="s">
        <v>612</v>
      </c>
      <c r="C29" s="487" t="s">
        <v>612</v>
      </c>
      <c r="D29" s="108" t="s">
        <v>655</v>
      </c>
      <c r="E29" s="109">
        <v>33658</v>
      </c>
      <c r="F29" s="109">
        <v>99728</v>
      </c>
      <c r="G29" s="109">
        <v>33658</v>
      </c>
      <c r="H29" s="109">
        <v>99728</v>
      </c>
      <c r="I29" s="109">
        <v>0</v>
      </c>
      <c r="J29" s="110">
        <v>0</v>
      </c>
    </row>
    <row r="30" spans="1:10">
      <c r="A30" s="486" t="s">
        <v>654</v>
      </c>
      <c r="B30" s="487" t="s">
        <v>615</v>
      </c>
      <c r="C30" s="487" t="s">
        <v>612</v>
      </c>
      <c r="D30" s="108" t="s">
        <v>656</v>
      </c>
      <c r="E30" s="109">
        <v>33658</v>
      </c>
      <c r="F30" s="109">
        <v>99728</v>
      </c>
      <c r="G30" s="109">
        <v>33658</v>
      </c>
      <c r="H30" s="109">
        <v>99728</v>
      </c>
      <c r="I30" s="109">
        <v>0</v>
      </c>
      <c r="J30" s="110">
        <v>0</v>
      </c>
    </row>
    <row r="31" spans="1:10">
      <c r="A31" s="486" t="s">
        <v>654</v>
      </c>
      <c r="B31" s="487" t="s">
        <v>615</v>
      </c>
      <c r="C31" s="487" t="s">
        <v>615</v>
      </c>
      <c r="D31" s="108" t="s">
        <v>657</v>
      </c>
      <c r="E31" s="109">
        <v>16458</v>
      </c>
      <c r="F31" s="109">
        <v>32916</v>
      </c>
      <c r="G31" s="109">
        <v>16458</v>
      </c>
      <c r="H31" s="109">
        <v>32916</v>
      </c>
      <c r="I31" s="109">
        <v>0</v>
      </c>
      <c r="J31" s="110">
        <v>0</v>
      </c>
    </row>
    <row r="32" spans="1:10">
      <c r="A32" s="486" t="s">
        <v>654</v>
      </c>
      <c r="B32" s="487" t="s">
        <v>615</v>
      </c>
      <c r="C32" s="487" t="s">
        <v>640</v>
      </c>
      <c r="D32" s="108" t="s">
        <v>658</v>
      </c>
      <c r="E32" s="109">
        <v>17200</v>
      </c>
      <c r="F32" s="109">
        <v>66812</v>
      </c>
      <c r="G32" s="109">
        <v>17200</v>
      </c>
      <c r="H32" s="109">
        <v>66812</v>
      </c>
      <c r="I32" s="109">
        <v>0</v>
      </c>
      <c r="J32" s="110">
        <v>0</v>
      </c>
    </row>
    <row r="33" spans="1:10">
      <c r="A33" s="486" t="s">
        <v>662</v>
      </c>
      <c r="B33" s="487" t="s">
        <v>612</v>
      </c>
      <c r="C33" s="487" t="s">
        <v>612</v>
      </c>
      <c r="D33" s="108" t="s">
        <v>663</v>
      </c>
      <c r="E33" s="109">
        <v>658803</v>
      </c>
      <c r="F33" s="109">
        <v>1902674</v>
      </c>
      <c r="G33" s="109">
        <v>605889</v>
      </c>
      <c r="H33" s="109">
        <v>1849760</v>
      </c>
      <c r="I33" s="109">
        <v>52914</v>
      </c>
      <c r="J33" s="110">
        <v>52914</v>
      </c>
    </row>
    <row r="34" spans="1:10">
      <c r="A34" s="486" t="s">
        <v>662</v>
      </c>
      <c r="B34" s="487" t="s">
        <v>615</v>
      </c>
      <c r="C34" s="487" t="s">
        <v>612</v>
      </c>
      <c r="D34" s="108" t="s">
        <v>664</v>
      </c>
      <c r="E34" s="109">
        <v>658803</v>
      </c>
      <c r="F34" s="109">
        <v>1902674</v>
      </c>
      <c r="G34" s="109">
        <v>605889</v>
      </c>
      <c r="H34" s="109">
        <v>1849760</v>
      </c>
      <c r="I34" s="109">
        <v>52914</v>
      </c>
      <c r="J34" s="110">
        <v>52914</v>
      </c>
    </row>
    <row r="35" spans="1:10">
      <c r="A35" s="486" t="s">
        <v>662</v>
      </c>
      <c r="B35" s="487" t="s">
        <v>615</v>
      </c>
      <c r="C35" s="487" t="s">
        <v>615</v>
      </c>
      <c r="D35" s="108" t="s">
        <v>665</v>
      </c>
      <c r="E35" s="109">
        <v>0</v>
      </c>
      <c r="F35" s="109">
        <v>1003871</v>
      </c>
      <c r="G35" s="109">
        <v>0</v>
      </c>
      <c r="H35" s="109">
        <v>1003871</v>
      </c>
      <c r="I35" s="109">
        <v>0</v>
      </c>
      <c r="J35" s="110">
        <v>0</v>
      </c>
    </row>
    <row r="36" spans="1:10">
      <c r="A36" s="486" t="s">
        <v>662</v>
      </c>
      <c r="B36" s="487" t="s">
        <v>615</v>
      </c>
      <c r="C36" s="487" t="s">
        <v>617</v>
      </c>
      <c r="D36" s="108" t="s">
        <v>666</v>
      </c>
      <c r="E36" s="109">
        <v>658803</v>
      </c>
      <c r="F36" s="109">
        <v>898803</v>
      </c>
      <c r="G36" s="109">
        <v>605889</v>
      </c>
      <c r="H36" s="109">
        <v>845889</v>
      </c>
      <c r="I36" s="109">
        <v>52914</v>
      </c>
      <c r="J36" s="110">
        <v>52914</v>
      </c>
    </row>
    <row r="37" spans="1:10">
      <c r="A37" s="486" t="s">
        <v>671</v>
      </c>
      <c r="B37" s="487" t="s">
        <v>612</v>
      </c>
      <c r="C37" s="487" t="s">
        <v>612</v>
      </c>
      <c r="D37" s="108" t="s">
        <v>672</v>
      </c>
      <c r="E37" s="109">
        <v>56187</v>
      </c>
      <c r="F37" s="109">
        <v>78709</v>
      </c>
      <c r="G37" s="109">
        <v>56187</v>
      </c>
      <c r="H37" s="109">
        <v>78709</v>
      </c>
      <c r="I37" s="109">
        <v>0</v>
      </c>
      <c r="J37" s="110">
        <v>0</v>
      </c>
    </row>
    <row r="38" spans="1:10">
      <c r="A38" s="486" t="s">
        <v>671</v>
      </c>
      <c r="B38" s="487" t="s">
        <v>617</v>
      </c>
      <c r="C38" s="487" t="s">
        <v>612</v>
      </c>
      <c r="D38" s="108" t="s">
        <v>675</v>
      </c>
      <c r="E38" s="109">
        <v>56187</v>
      </c>
      <c r="F38" s="109">
        <v>78709</v>
      </c>
      <c r="G38" s="109">
        <v>56187</v>
      </c>
      <c r="H38" s="109">
        <v>78709</v>
      </c>
      <c r="I38" s="109">
        <v>0</v>
      </c>
      <c r="J38" s="110">
        <v>0</v>
      </c>
    </row>
    <row r="39" spans="1:10">
      <c r="A39" s="486" t="s">
        <v>671</v>
      </c>
      <c r="B39" s="487" t="s">
        <v>617</v>
      </c>
      <c r="C39" s="487" t="s">
        <v>615</v>
      </c>
      <c r="D39" s="108" t="s">
        <v>676</v>
      </c>
      <c r="E39" s="109">
        <v>6207</v>
      </c>
      <c r="F39" s="109">
        <v>7350</v>
      </c>
      <c r="G39" s="109">
        <v>6207</v>
      </c>
      <c r="H39" s="109">
        <v>7350</v>
      </c>
      <c r="I39" s="109">
        <v>0</v>
      </c>
      <c r="J39" s="110">
        <v>0</v>
      </c>
    </row>
    <row r="40" spans="1:10">
      <c r="A40" s="486" t="s">
        <v>671</v>
      </c>
      <c r="B40" s="487" t="s">
        <v>617</v>
      </c>
      <c r="C40" s="487" t="s">
        <v>635</v>
      </c>
      <c r="D40" s="108" t="s">
        <v>677</v>
      </c>
      <c r="E40" s="109">
        <v>5640</v>
      </c>
      <c r="F40" s="109">
        <v>22338</v>
      </c>
      <c r="G40" s="109">
        <v>5640</v>
      </c>
      <c r="H40" s="109">
        <v>22338</v>
      </c>
      <c r="I40" s="109">
        <v>0</v>
      </c>
      <c r="J40" s="110">
        <v>0</v>
      </c>
    </row>
    <row r="41" spans="1:10">
      <c r="A41" s="486" t="s">
        <v>671</v>
      </c>
      <c r="B41" s="487" t="s">
        <v>617</v>
      </c>
      <c r="C41" s="487" t="s">
        <v>667</v>
      </c>
      <c r="D41" s="108" t="s">
        <v>678</v>
      </c>
      <c r="E41" s="109">
        <v>44340</v>
      </c>
      <c r="F41" s="109">
        <v>49021</v>
      </c>
      <c r="G41" s="109">
        <v>44340</v>
      </c>
      <c r="H41" s="109">
        <v>49021</v>
      </c>
      <c r="I41" s="109">
        <v>0</v>
      </c>
      <c r="J41" s="110">
        <v>0</v>
      </c>
    </row>
    <row r="42" spans="1:10">
      <c r="A42" s="486" t="s">
        <v>612</v>
      </c>
      <c r="B42" s="487" t="s">
        <v>612</v>
      </c>
      <c r="C42" s="487" t="s">
        <v>612</v>
      </c>
      <c r="D42" s="108" t="s">
        <v>679</v>
      </c>
      <c r="E42" s="109">
        <v>0</v>
      </c>
      <c r="F42" s="109">
        <v>0</v>
      </c>
      <c r="G42" s="109">
        <v>0</v>
      </c>
      <c r="H42" s="109">
        <v>0</v>
      </c>
      <c r="I42" s="109">
        <v>0</v>
      </c>
      <c r="J42" s="110">
        <v>0</v>
      </c>
    </row>
    <row r="43" spans="1:10">
      <c r="A43" s="486" t="s">
        <v>612</v>
      </c>
      <c r="B43" s="487" t="s">
        <v>612</v>
      </c>
      <c r="C43" s="487" t="s">
        <v>612</v>
      </c>
      <c r="D43" s="108" t="s">
        <v>683</v>
      </c>
      <c r="E43" s="109">
        <v>0</v>
      </c>
      <c r="F43" s="109">
        <v>0</v>
      </c>
      <c r="G43" s="109">
        <v>0</v>
      </c>
      <c r="H43" s="109">
        <v>0</v>
      </c>
      <c r="I43" s="109">
        <v>0</v>
      </c>
      <c r="J43" s="110">
        <v>0</v>
      </c>
    </row>
    <row r="44" spans="1:10">
      <c r="A44" s="486" t="s">
        <v>612</v>
      </c>
      <c r="B44" s="487" t="s">
        <v>612</v>
      </c>
      <c r="C44" s="487" t="s">
        <v>612</v>
      </c>
      <c r="D44" s="108" t="s">
        <v>684</v>
      </c>
      <c r="E44" s="109">
        <v>12932175</v>
      </c>
      <c r="F44" s="109">
        <v>42894066</v>
      </c>
      <c r="G44" s="109" t="s">
        <v>612</v>
      </c>
      <c r="H44" s="109" t="s">
        <v>612</v>
      </c>
      <c r="I44" s="109" t="s">
        <v>612</v>
      </c>
      <c r="J44" s="110" t="s">
        <v>612</v>
      </c>
    </row>
    <row r="45" spans="1:10">
      <c r="A45"/>
      <c r="B45"/>
      <c r="C45"/>
      <c r="D45"/>
      <c r="E45"/>
      <c r="F45"/>
      <c r="G45"/>
      <c r="H45"/>
      <c r="I45"/>
      <c r="J45"/>
    </row>
    <row r="46" spans="1:10">
      <c r="A46"/>
      <c r="B46"/>
      <c r="C46"/>
      <c r="D46"/>
      <c r="E46"/>
      <c r="F46"/>
      <c r="G46"/>
      <c r="H46"/>
      <c r="I46"/>
      <c r="J46"/>
    </row>
    <row r="47" spans="1:10">
      <c r="A47"/>
      <c r="B47"/>
      <c r="C47"/>
      <c r="D47"/>
      <c r="E47"/>
      <c r="F47"/>
      <c r="G47"/>
      <c r="H47"/>
      <c r="I47"/>
      <c r="J47"/>
    </row>
    <row r="48" spans="1:10">
      <c r="A48" s="1378" t="s">
        <v>602</v>
      </c>
      <c r="B48" s="1379"/>
      <c r="C48" s="1379"/>
      <c r="D48" s="1380"/>
      <c r="E48" s="1378" t="s">
        <v>603</v>
      </c>
      <c r="F48" s="1380"/>
      <c r="G48" s="1378" t="s">
        <v>685</v>
      </c>
      <c r="H48" s="1380"/>
      <c r="I48" s="1378" t="s">
        <v>686</v>
      </c>
      <c r="J48" s="1380"/>
    </row>
    <row r="49" spans="1:10">
      <c r="A49" s="482" t="s">
        <v>606</v>
      </c>
      <c r="B49" s="483" t="s">
        <v>607</v>
      </c>
      <c r="C49" s="483" t="s">
        <v>608</v>
      </c>
      <c r="D49" s="484" t="s">
        <v>609</v>
      </c>
      <c r="E49" s="485" t="s">
        <v>610</v>
      </c>
      <c r="F49" s="485" t="s">
        <v>611</v>
      </c>
      <c r="G49" s="485" t="s">
        <v>610</v>
      </c>
      <c r="H49" s="485" t="s">
        <v>611</v>
      </c>
      <c r="I49" s="485" t="s">
        <v>610</v>
      </c>
      <c r="J49" s="485" t="s">
        <v>611</v>
      </c>
    </row>
    <row r="50" spans="1:10">
      <c r="A50" s="486" t="s">
        <v>612</v>
      </c>
      <c r="B50" s="483" t="s">
        <v>612</v>
      </c>
      <c r="C50" s="483" t="s">
        <v>612</v>
      </c>
      <c r="D50" s="108" t="s">
        <v>613</v>
      </c>
      <c r="E50" s="109">
        <v>30693655</v>
      </c>
      <c r="F50" s="109">
        <v>69561633</v>
      </c>
      <c r="G50" s="109">
        <v>12808617</v>
      </c>
      <c r="H50" s="109">
        <v>30630731</v>
      </c>
      <c r="I50" s="109">
        <v>17885038</v>
      </c>
      <c r="J50" s="110">
        <v>38930902</v>
      </c>
    </row>
    <row r="51" spans="1:10">
      <c r="A51" s="486" t="s">
        <v>612</v>
      </c>
      <c r="B51" s="487" t="s">
        <v>612</v>
      </c>
      <c r="C51" s="487" t="s">
        <v>612</v>
      </c>
      <c r="D51" s="108" t="s">
        <v>614</v>
      </c>
      <c r="E51" s="109">
        <v>13266816</v>
      </c>
      <c r="F51" s="109">
        <v>30838930</v>
      </c>
      <c r="G51" s="109">
        <v>12306217</v>
      </c>
      <c r="H51" s="109">
        <v>29878331</v>
      </c>
      <c r="I51" s="109">
        <v>960599</v>
      </c>
      <c r="J51" s="110">
        <v>960599</v>
      </c>
    </row>
    <row r="52" spans="1:10">
      <c r="A52" s="486" t="s">
        <v>615</v>
      </c>
      <c r="B52" s="487" t="s">
        <v>612</v>
      </c>
      <c r="C52" s="487" t="s">
        <v>612</v>
      </c>
      <c r="D52" s="108" t="s">
        <v>687</v>
      </c>
      <c r="E52" s="109">
        <v>4244836</v>
      </c>
      <c r="F52" s="109">
        <v>14133362</v>
      </c>
      <c r="G52" s="109">
        <v>4244836</v>
      </c>
      <c r="H52" s="109">
        <v>14133362</v>
      </c>
      <c r="I52" s="109">
        <v>0</v>
      </c>
      <c r="J52" s="110">
        <v>0</v>
      </c>
    </row>
    <row r="53" spans="1:10">
      <c r="A53" s="486" t="s">
        <v>615</v>
      </c>
      <c r="B53" s="487" t="s">
        <v>688</v>
      </c>
      <c r="C53" s="487" t="s">
        <v>612</v>
      </c>
      <c r="D53" s="108" t="s">
        <v>689</v>
      </c>
      <c r="E53" s="109">
        <v>1621010</v>
      </c>
      <c r="F53" s="109">
        <v>3801481</v>
      </c>
      <c r="G53" s="109">
        <v>1621010</v>
      </c>
      <c r="H53" s="109">
        <v>3801481</v>
      </c>
      <c r="I53" s="109">
        <v>0</v>
      </c>
      <c r="J53" s="110">
        <v>0</v>
      </c>
    </row>
    <row r="54" spans="1:10">
      <c r="A54" s="486" t="s">
        <v>615</v>
      </c>
      <c r="B54" s="487" t="s">
        <v>688</v>
      </c>
      <c r="C54" s="487" t="s">
        <v>615</v>
      </c>
      <c r="D54" s="108" t="s">
        <v>690</v>
      </c>
      <c r="E54" s="109">
        <v>1411630</v>
      </c>
      <c r="F54" s="109">
        <v>3458865</v>
      </c>
      <c r="G54" s="109">
        <v>1411630</v>
      </c>
      <c r="H54" s="109">
        <v>3458865</v>
      </c>
      <c r="I54" s="109">
        <v>0</v>
      </c>
      <c r="J54" s="110">
        <v>0</v>
      </c>
    </row>
    <row r="55" spans="1:10">
      <c r="A55" s="486" t="s">
        <v>615</v>
      </c>
      <c r="B55" s="487" t="s">
        <v>688</v>
      </c>
      <c r="C55" s="487" t="s">
        <v>617</v>
      </c>
      <c r="D55" s="108" t="s">
        <v>691</v>
      </c>
      <c r="E55" s="109">
        <v>44927</v>
      </c>
      <c r="F55" s="109">
        <v>88424</v>
      </c>
      <c r="G55" s="109">
        <v>44927</v>
      </c>
      <c r="H55" s="109">
        <v>88424</v>
      </c>
      <c r="I55" s="109">
        <v>0</v>
      </c>
      <c r="J55" s="110">
        <v>0</v>
      </c>
    </row>
    <row r="56" spans="1:10">
      <c r="A56" s="486" t="s">
        <v>615</v>
      </c>
      <c r="B56" s="487" t="s">
        <v>688</v>
      </c>
      <c r="C56" s="487" t="s">
        <v>640</v>
      </c>
      <c r="D56" s="108" t="s">
        <v>692</v>
      </c>
      <c r="E56" s="109">
        <v>138970</v>
      </c>
      <c r="F56" s="109">
        <v>192451</v>
      </c>
      <c r="G56" s="109">
        <v>138970</v>
      </c>
      <c r="H56" s="109">
        <v>192451</v>
      </c>
      <c r="I56" s="109">
        <v>0</v>
      </c>
      <c r="J56" s="110">
        <v>0</v>
      </c>
    </row>
    <row r="57" spans="1:10">
      <c r="A57" s="486" t="s">
        <v>615</v>
      </c>
      <c r="B57" s="487" t="s">
        <v>688</v>
      </c>
      <c r="C57" s="487" t="s">
        <v>643</v>
      </c>
      <c r="D57" s="108" t="s">
        <v>694</v>
      </c>
      <c r="E57" s="109">
        <v>25483</v>
      </c>
      <c r="F57" s="109">
        <v>61741</v>
      </c>
      <c r="G57" s="109">
        <v>25483</v>
      </c>
      <c r="H57" s="109">
        <v>61741</v>
      </c>
      <c r="I57" s="109">
        <v>0</v>
      </c>
      <c r="J57" s="110">
        <v>0</v>
      </c>
    </row>
    <row r="58" spans="1:10">
      <c r="A58" s="486" t="s">
        <v>615</v>
      </c>
      <c r="B58" s="487" t="s">
        <v>695</v>
      </c>
      <c r="C58" s="487" t="s">
        <v>612</v>
      </c>
      <c r="D58" s="108" t="s">
        <v>696</v>
      </c>
      <c r="E58" s="109">
        <v>972000</v>
      </c>
      <c r="F58" s="109">
        <v>5868000</v>
      </c>
      <c r="G58" s="109">
        <v>972000</v>
      </c>
      <c r="H58" s="109">
        <v>5868000</v>
      </c>
      <c r="I58" s="109">
        <v>0</v>
      </c>
      <c r="J58" s="110">
        <v>0</v>
      </c>
    </row>
    <row r="59" spans="1:10">
      <c r="A59" s="486" t="s">
        <v>615</v>
      </c>
      <c r="B59" s="487" t="s">
        <v>695</v>
      </c>
      <c r="C59" s="487" t="s">
        <v>615</v>
      </c>
      <c r="D59" s="108" t="s">
        <v>690</v>
      </c>
      <c r="E59" s="109">
        <v>482000</v>
      </c>
      <c r="F59" s="109">
        <v>2653000</v>
      </c>
      <c r="G59" s="109">
        <v>482000</v>
      </c>
      <c r="H59" s="109">
        <v>2653000</v>
      </c>
      <c r="I59" s="109">
        <v>0</v>
      </c>
      <c r="J59" s="110">
        <v>0</v>
      </c>
    </row>
    <row r="60" spans="1:10">
      <c r="A60" s="486" t="s">
        <v>615</v>
      </c>
      <c r="B60" s="487" t="s">
        <v>695</v>
      </c>
      <c r="C60" s="487" t="s">
        <v>617</v>
      </c>
      <c r="D60" s="108" t="s">
        <v>697</v>
      </c>
      <c r="E60" s="109">
        <v>490000</v>
      </c>
      <c r="F60" s="109">
        <v>3215000</v>
      </c>
      <c r="G60" s="109">
        <v>490000</v>
      </c>
      <c r="H60" s="109">
        <v>3215000</v>
      </c>
      <c r="I60" s="109">
        <v>0</v>
      </c>
      <c r="J60" s="110">
        <v>0</v>
      </c>
    </row>
    <row r="61" spans="1:10">
      <c r="A61" s="486" t="s">
        <v>615</v>
      </c>
      <c r="B61" s="487" t="s">
        <v>698</v>
      </c>
      <c r="C61" s="487" t="s">
        <v>612</v>
      </c>
      <c r="D61" s="108" t="s">
        <v>699</v>
      </c>
      <c r="E61" s="109">
        <v>1642061</v>
      </c>
      <c r="F61" s="109">
        <v>4451554</v>
      </c>
      <c r="G61" s="109">
        <v>1642061</v>
      </c>
      <c r="H61" s="109">
        <v>4451554</v>
      </c>
      <c r="I61" s="109">
        <v>0</v>
      </c>
      <c r="J61" s="110">
        <v>0</v>
      </c>
    </row>
    <row r="62" spans="1:10">
      <c r="A62" s="486" t="s">
        <v>615</v>
      </c>
      <c r="B62" s="487" t="s">
        <v>698</v>
      </c>
      <c r="C62" s="487" t="s">
        <v>617</v>
      </c>
      <c r="D62" s="108" t="s">
        <v>700</v>
      </c>
      <c r="E62" s="109">
        <v>1344505</v>
      </c>
      <c r="F62" s="109">
        <v>3752114</v>
      </c>
      <c r="G62" s="109">
        <v>1344505</v>
      </c>
      <c r="H62" s="109">
        <v>3752114</v>
      </c>
      <c r="I62" s="109">
        <v>0</v>
      </c>
      <c r="J62" s="110">
        <v>0</v>
      </c>
    </row>
    <row r="63" spans="1:10">
      <c r="A63" s="486" t="s">
        <v>615</v>
      </c>
      <c r="B63" s="487" t="s">
        <v>698</v>
      </c>
      <c r="C63" s="487" t="s">
        <v>640</v>
      </c>
      <c r="D63" s="108" t="s">
        <v>701</v>
      </c>
      <c r="E63" s="109">
        <v>1821</v>
      </c>
      <c r="F63" s="109">
        <v>9930</v>
      </c>
      <c r="G63" s="109">
        <v>1821</v>
      </c>
      <c r="H63" s="109">
        <v>9930</v>
      </c>
      <c r="I63" s="109">
        <v>0</v>
      </c>
      <c r="J63" s="110">
        <v>0</v>
      </c>
    </row>
    <row r="64" spans="1:10">
      <c r="A64" s="486" t="s">
        <v>615</v>
      </c>
      <c r="B64" s="487" t="s">
        <v>698</v>
      </c>
      <c r="C64" s="487" t="s">
        <v>643</v>
      </c>
      <c r="D64" s="108" t="s">
        <v>703</v>
      </c>
      <c r="E64" s="109">
        <v>106820</v>
      </c>
      <c r="F64" s="109">
        <v>232783</v>
      </c>
      <c r="G64" s="109">
        <v>106820</v>
      </c>
      <c r="H64" s="109">
        <v>232783</v>
      </c>
      <c r="I64" s="109">
        <v>0</v>
      </c>
      <c r="J64" s="110">
        <v>0</v>
      </c>
    </row>
    <row r="65" spans="1:10">
      <c r="A65" s="486" t="s">
        <v>615</v>
      </c>
      <c r="B65" s="487" t="s">
        <v>698</v>
      </c>
      <c r="C65" s="487" t="s">
        <v>650</v>
      </c>
      <c r="D65" s="108" t="s">
        <v>704</v>
      </c>
      <c r="E65" s="109">
        <v>1904</v>
      </c>
      <c r="F65" s="109">
        <v>3065</v>
      </c>
      <c r="G65" s="109">
        <v>1904</v>
      </c>
      <c r="H65" s="109">
        <v>3065</v>
      </c>
      <c r="I65" s="109">
        <v>0</v>
      </c>
      <c r="J65" s="110">
        <v>0</v>
      </c>
    </row>
    <row r="66" spans="1:10">
      <c r="A66" s="486" t="s">
        <v>615</v>
      </c>
      <c r="B66" s="487" t="s">
        <v>698</v>
      </c>
      <c r="C66" s="487" t="s">
        <v>652</v>
      </c>
      <c r="D66" s="108" t="s">
        <v>705</v>
      </c>
      <c r="E66" s="109">
        <v>187011</v>
      </c>
      <c r="F66" s="109">
        <v>453662</v>
      </c>
      <c r="G66" s="109">
        <v>187011</v>
      </c>
      <c r="H66" s="109">
        <v>453662</v>
      </c>
      <c r="I66" s="109">
        <v>0</v>
      </c>
      <c r="J66" s="110">
        <v>0</v>
      </c>
    </row>
    <row r="67" spans="1:10">
      <c r="A67" s="486" t="s">
        <v>615</v>
      </c>
      <c r="B67" s="487" t="s">
        <v>706</v>
      </c>
      <c r="C67" s="487" t="s">
        <v>612</v>
      </c>
      <c r="D67" s="108" t="s">
        <v>707</v>
      </c>
      <c r="E67" s="109">
        <v>9765</v>
      </c>
      <c r="F67" s="109">
        <v>12327</v>
      </c>
      <c r="G67" s="109">
        <v>9765</v>
      </c>
      <c r="H67" s="109">
        <v>12327</v>
      </c>
      <c r="I67" s="109">
        <v>0</v>
      </c>
      <c r="J67" s="110">
        <v>0</v>
      </c>
    </row>
    <row r="68" spans="1:10">
      <c r="A68" s="486" t="s">
        <v>615</v>
      </c>
      <c r="B68" s="487" t="s">
        <v>706</v>
      </c>
      <c r="C68" s="487" t="s">
        <v>617</v>
      </c>
      <c r="D68" s="108" t="s">
        <v>708</v>
      </c>
      <c r="E68" s="109">
        <v>9765</v>
      </c>
      <c r="F68" s="109">
        <v>12327</v>
      </c>
      <c r="G68" s="109">
        <v>9765</v>
      </c>
      <c r="H68" s="109">
        <v>12327</v>
      </c>
      <c r="I68" s="109">
        <v>0</v>
      </c>
      <c r="J68" s="110">
        <v>0</v>
      </c>
    </row>
    <row r="69" spans="1:10">
      <c r="A69" s="486" t="s">
        <v>617</v>
      </c>
      <c r="B69" s="487" t="s">
        <v>612</v>
      </c>
      <c r="C69" s="487" t="s">
        <v>612</v>
      </c>
      <c r="D69" s="108" t="s">
        <v>709</v>
      </c>
      <c r="E69" s="109">
        <v>451721</v>
      </c>
      <c r="F69" s="109">
        <v>1098673</v>
      </c>
      <c r="G69" s="109">
        <v>451721</v>
      </c>
      <c r="H69" s="109">
        <v>1098673</v>
      </c>
      <c r="I69" s="109">
        <v>0</v>
      </c>
      <c r="J69" s="110">
        <v>0</v>
      </c>
    </row>
    <row r="70" spans="1:10">
      <c r="A70" s="486" t="s">
        <v>617</v>
      </c>
      <c r="B70" s="487" t="s">
        <v>710</v>
      </c>
      <c r="C70" s="487" t="s">
        <v>612</v>
      </c>
      <c r="D70" s="108" t="s">
        <v>711</v>
      </c>
      <c r="E70" s="109">
        <v>220318</v>
      </c>
      <c r="F70" s="109">
        <v>527241</v>
      </c>
      <c r="G70" s="109">
        <v>220318</v>
      </c>
      <c r="H70" s="109">
        <v>527241</v>
      </c>
      <c r="I70" s="109">
        <v>0</v>
      </c>
      <c r="J70" s="110">
        <v>0</v>
      </c>
    </row>
    <row r="71" spans="1:10">
      <c r="A71" s="486" t="s">
        <v>617</v>
      </c>
      <c r="B71" s="487" t="s">
        <v>710</v>
      </c>
      <c r="C71" s="487" t="s">
        <v>640</v>
      </c>
      <c r="D71" s="108" t="s">
        <v>713</v>
      </c>
      <c r="E71" s="109">
        <v>220318</v>
      </c>
      <c r="F71" s="109">
        <v>527241</v>
      </c>
      <c r="G71" s="109">
        <v>220318</v>
      </c>
      <c r="H71" s="109">
        <v>527241</v>
      </c>
      <c r="I71" s="109">
        <v>0</v>
      </c>
      <c r="J71" s="110">
        <v>0</v>
      </c>
    </row>
    <row r="72" spans="1:10">
      <c r="A72" s="486" t="s">
        <v>617</v>
      </c>
      <c r="B72" s="487" t="s">
        <v>714</v>
      </c>
      <c r="C72" s="487" t="s">
        <v>612</v>
      </c>
      <c r="D72" s="108" t="s">
        <v>715</v>
      </c>
      <c r="E72" s="109">
        <v>231403</v>
      </c>
      <c r="F72" s="109">
        <v>571432</v>
      </c>
      <c r="G72" s="109">
        <v>231403</v>
      </c>
      <c r="H72" s="109">
        <v>571432</v>
      </c>
      <c r="I72" s="109">
        <v>0</v>
      </c>
      <c r="J72" s="110">
        <v>0</v>
      </c>
    </row>
    <row r="73" spans="1:10">
      <c r="A73" s="486" t="s">
        <v>617</v>
      </c>
      <c r="B73" s="487" t="s">
        <v>714</v>
      </c>
      <c r="C73" s="487" t="s">
        <v>617</v>
      </c>
      <c r="D73" s="108" t="s">
        <v>716</v>
      </c>
      <c r="E73" s="109">
        <v>152413</v>
      </c>
      <c r="F73" s="109">
        <v>407487</v>
      </c>
      <c r="G73" s="109">
        <v>152413</v>
      </c>
      <c r="H73" s="109">
        <v>407487</v>
      </c>
      <c r="I73" s="109">
        <v>0</v>
      </c>
      <c r="J73" s="110">
        <v>0</v>
      </c>
    </row>
    <row r="74" spans="1:10">
      <c r="A74" s="486" t="s">
        <v>617</v>
      </c>
      <c r="B74" s="487" t="s">
        <v>714</v>
      </c>
      <c r="C74" s="487" t="s">
        <v>640</v>
      </c>
      <c r="D74" s="108" t="s">
        <v>705</v>
      </c>
      <c r="E74" s="109">
        <v>78990</v>
      </c>
      <c r="F74" s="109">
        <v>163945</v>
      </c>
      <c r="G74" s="109">
        <v>78990</v>
      </c>
      <c r="H74" s="109">
        <v>163945</v>
      </c>
      <c r="I74" s="109">
        <v>0</v>
      </c>
      <c r="J74" s="110">
        <v>0</v>
      </c>
    </row>
    <row r="75" spans="1:10">
      <c r="A75" s="486" t="s">
        <v>640</v>
      </c>
      <c r="B75" s="487" t="s">
        <v>612</v>
      </c>
      <c r="C75" s="487" t="s">
        <v>612</v>
      </c>
      <c r="D75" s="108" t="s">
        <v>717</v>
      </c>
      <c r="E75" s="109">
        <v>5454345</v>
      </c>
      <c r="F75" s="109">
        <v>8005809</v>
      </c>
      <c r="G75" s="109">
        <v>4493746</v>
      </c>
      <c r="H75" s="109">
        <v>7045210</v>
      </c>
      <c r="I75" s="109">
        <v>960599</v>
      </c>
      <c r="J75" s="110">
        <v>960599</v>
      </c>
    </row>
    <row r="76" spans="1:10">
      <c r="A76" s="486" t="s">
        <v>640</v>
      </c>
      <c r="B76" s="487" t="s">
        <v>718</v>
      </c>
      <c r="C76" s="487" t="s">
        <v>612</v>
      </c>
      <c r="D76" s="108" t="s">
        <v>719</v>
      </c>
      <c r="E76" s="109">
        <v>902112</v>
      </c>
      <c r="F76" s="109">
        <v>1622135</v>
      </c>
      <c r="G76" s="109">
        <v>826993</v>
      </c>
      <c r="H76" s="109">
        <v>1547016</v>
      </c>
      <c r="I76" s="109">
        <v>75119</v>
      </c>
      <c r="J76" s="110">
        <v>75119</v>
      </c>
    </row>
    <row r="77" spans="1:10">
      <c r="A77" s="486" t="s">
        <v>640</v>
      </c>
      <c r="B77" s="487" t="s">
        <v>718</v>
      </c>
      <c r="C77" s="487" t="s">
        <v>617</v>
      </c>
      <c r="D77" s="108" t="s">
        <v>720</v>
      </c>
      <c r="E77" s="109">
        <v>902112</v>
      </c>
      <c r="F77" s="109">
        <v>1622135</v>
      </c>
      <c r="G77" s="109">
        <v>826993</v>
      </c>
      <c r="H77" s="109">
        <v>1547016</v>
      </c>
      <c r="I77" s="109">
        <v>75119</v>
      </c>
      <c r="J77" s="110">
        <v>75119</v>
      </c>
    </row>
    <row r="78" spans="1:10">
      <c r="A78" s="486" t="s">
        <v>640</v>
      </c>
      <c r="B78" s="487" t="s">
        <v>722</v>
      </c>
      <c r="C78" s="487" t="s">
        <v>612</v>
      </c>
      <c r="D78" s="108" t="s">
        <v>723</v>
      </c>
      <c r="E78" s="109">
        <v>7507</v>
      </c>
      <c r="F78" s="109">
        <v>11936</v>
      </c>
      <c r="G78" s="109">
        <v>7507</v>
      </c>
      <c r="H78" s="109">
        <v>11936</v>
      </c>
      <c r="I78" s="109">
        <v>0</v>
      </c>
      <c r="J78" s="110">
        <v>0</v>
      </c>
    </row>
    <row r="79" spans="1:10">
      <c r="A79" s="486" t="s">
        <v>640</v>
      </c>
      <c r="B79" s="487" t="s">
        <v>722</v>
      </c>
      <c r="C79" s="487" t="s">
        <v>640</v>
      </c>
      <c r="D79" s="108" t="s">
        <v>724</v>
      </c>
      <c r="E79" s="109">
        <v>7507</v>
      </c>
      <c r="F79" s="109">
        <v>11936</v>
      </c>
      <c r="G79" s="109">
        <v>7507</v>
      </c>
      <c r="H79" s="109">
        <v>11936</v>
      </c>
      <c r="I79" s="109">
        <v>0</v>
      </c>
      <c r="J79" s="110">
        <v>0</v>
      </c>
    </row>
    <row r="80" spans="1:10">
      <c r="A80" s="486" t="s">
        <v>640</v>
      </c>
      <c r="B80" s="487" t="s">
        <v>725</v>
      </c>
      <c r="C80" s="487" t="s">
        <v>612</v>
      </c>
      <c r="D80" s="108" t="s">
        <v>726</v>
      </c>
      <c r="E80" s="109">
        <v>4544726</v>
      </c>
      <c r="F80" s="109">
        <v>6371738</v>
      </c>
      <c r="G80" s="109">
        <v>3659246</v>
      </c>
      <c r="H80" s="109">
        <v>5486258</v>
      </c>
      <c r="I80" s="109">
        <v>885480</v>
      </c>
      <c r="J80" s="110">
        <v>885480</v>
      </c>
    </row>
    <row r="81" spans="1:10">
      <c r="A81" s="486" t="s">
        <v>640</v>
      </c>
      <c r="B81" s="487" t="s">
        <v>725</v>
      </c>
      <c r="C81" s="487" t="s">
        <v>617</v>
      </c>
      <c r="D81" s="108" t="s">
        <v>727</v>
      </c>
      <c r="E81" s="109">
        <v>1034467</v>
      </c>
      <c r="F81" s="109">
        <v>1814475</v>
      </c>
      <c r="G81" s="109">
        <v>588987</v>
      </c>
      <c r="H81" s="109">
        <v>1368995</v>
      </c>
      <c r="I81" s="109">
        <v>445480</v>
      </c>
      <c r="J81" s="110">
        <v>445480</v>
      </c>
    </row>
    <row r="82" spans="1:10">
      <c r="A82" s="486" t="s">
        <v>640</v>
      </c>
      <c r="B82" s="487" t="s">
        <v>725</v>
      </c>
      <c r="C82" s="487" t="s">
        <v>643</v>
      </c>
      <c r="D82" s="108" t="s">
        <v>729</v>
      </c>
      <c r="E82" s="109">
        <v>3249106</v>
      </c>
      <c r="F82" s="109">
        <v>3929724</v>
      </c>
      <c r="G82" s="109">
        <v>2809106</v>
      </c>
      <c r="H82" s="109">
        <v>3489724</v>
      </c>
      <c r="I82" s="109">
        <v>440000</v>
      </c>
      <c r="J82" s="110">
        <v>440000</v>
      </c>
    </row>
    <row r="83" spans="1:10">
      <c r="A83" s="486" t="s">
        <v>640</v>
      </c>
      <c r="B83" s="487" t="s">
        <v>725</v>
      </c>
      <c r="C83" s="487" t="s">
        <v>650</v>
      </c>
      <c r="D83" s="108" t="s">
        <v>730</v>
      </c>
      <c r="E83" s="109">
        <v>261153</v>
      </c>
      <c r="F83" s="109">
        <v>627539</v>
      </c>
      <c r="G83" s="109">
        <v>261153</v>
      </c>
      <c r="H83" s="109">
        <v>627539</v>
      </c>
      <c r="I83" s="109">
        <v>0</v>
      </c>
      <c r="J83" s="110">
        <v>0</v>
      </c>
    </row>
    <row r="84" spans="1:10">
      <c r="A84" s="486" t="s">
        <v>635</v>
      </c>
      <c r="B84" s="487" t="s">
        <v>612</v>
      </c>
      <c r="C84" s="487" t="s">
        <v>612</v>
      </c>
      <c r="D84" s="108" t="s">
        <v>731</v>
      </c>
      <c r="E84" s="109">
        <v>694594</v>
      </c>
      <c r="F84" s="109">
        <v>1942558</v>
      </c>
      <c r="G84" s="109">
        <v>694594</v>
      </c>
      <c r="H84" s="109">
        <v>1942558</v>
      </c>
      <c r="I84" s="109">
        <v>0</v>
      </c>
      <c r="J84" s="110">
        <v>0</v>
      </c>
    </row>
    <row r="85" spans="1:10">
      <c r="A85" s="486" t="s">
        <v>635</v>
      </c>
      <c r="B85" s="487" t="s">
        <v>732</v>
      </c>
      <c r="C85" s="487" t="s">
        <v>612</v>
      </c>
      <c r="D85" s="108" t="s">
        <v>733</v>
      </c>
      <c r="E85" s="109">
        <v>33936</v>
      </c>
      <c r="F85" s="109">
        <v>74623</v>
      </c>
      <c r="G85" s="109">
        <v>33936</v>
      </c>
      <c r="H85" s="109">
        <v>74623</v>
      </c>
      <c r="I85" s="109">
        <v>0</v>
      </c>
      <c r="J85" s="110">
        <v>0</v>
      </c>
    </row>
    <row r="86" spans="1:10">
      <c r="A86" s="486" t="s">
        <v>635</v>
      </c>
      <c r="B86" s="487" t="s">
        <v>732</v>
      </c>
      <c r="C86" s="487" t="s">
        <v>617</v>
      </c>
      <c r="D86" s="108" t="s">
        <v>734</v>
      </c>
      <c r="E86" s="109">
        <v>33936</v>
      </c>
      <c r="F86" s="109">
        <v>74623</v>
      </c>
      <c r="G86" s="109">
        <v>33936</v>
      </c>
      <c r="H86" s="109">
        <v>74623</v>
      </c>
      <c r="I86" s="109">
        <v>0</v>
      </c>
      <c r="J86" s="110">
        <v>0</v>
      </c>
    </row>
    <row r="87" spans="1:10">
      <c r="A87" s="486" t="s">
        <v>635</v>
      </c>
      <c r="B87" s="487" t="s">
        <v>735</v>
      </c>
      <c r="C87" s="487" t="s">
        <v>612</v>
      </c>
      <c r="D87" s="108" t="s">
        <v>736</v>
      </c>
      <c r="E87" s="109">
        <v>354</v>
      </c>
      <c r="F87" s="109">
        <v>802</v>
      </c>
      <c r="G87" s="109">
        <v>354</v>
      </c>
      <c r="H87" s="109">
        <v>802</v>
      </c>
      <c r="I87" s="109">
        <v>0</v>
      </c>
      <c r="J87" s="110">
        <v>0</v>
      </c>
    </row>
    <row r="88" spans="1:10">
      <c r="A88" s="486" t="s">
        <v>635</v>
      </c>
      <c r="B88" s="487" t="s">
        <v>735</v>
      </c>
      <c r="C88" s="487" t="s">
        <v>617</v>
      </c>
      <c r="D88" s="108" t="s">
        <v>737</v>
      </c>
      <c r="E88" s="109">
        <v>354</v>
      </c>
      <c r="F88" s="109">
        <v>802</v>
      </c>
      <c r="G88" s="109">
        <v>354</v>
      </c>
      <c r="H88" s="109">
        <v>802</v>
      </c>
      <c r="I88" s="109">
        <v>0</v>
      </c>
      <c r="J88" s="110">
        <v>0</v>
      </c>
    </row>
    <row r="89" spans="1:10">
      <c r="A89" s="486" t="s">
        <v>635</v>
      </c>
      <c r="B89" s="487" t="s">
        <v>738</v>
      </c>
      <c r="C89" s="487" t="s">
        <v>612</v>
      </c>
      <c r="D89" s="108" t="s">
        <v>739</v>
      </c>
      <c r="E89" s="109">
        <v>660304</v>
      </c>
      <c r="F89" s="109">
        <v>1867133</v>
      </c>
      <c r="G89" s="109">
        <v>660304</v>
      </c>
      <c r="H89" s="109">
        <v>1867133</v>
      </c>
      <c r="I89" s="109">
        <v>0</v>
      </c>
      <c r="J89" s="110">
        <v>0</v>
      </c>
    </row>
    <row r="90" spans="1:10">
      <c r="A90" s="486" t="s">
        <v>635</v>
      </c>
      <c r="B90" s="487" t="s">
        <v>738</v>
      </c>
      <c r="C90" s="487" t="s">
        <v>617</v>
      </c>
      <c r="D90" s="108" t="s">
        <v>740</v>
      </c>
      <c r="E90" s="109">
        <v>660304</v>
      </c>
      <c r="F90" s="109">
        <v>1867133</v>
      </c>
      <c r="G90" s="109">
        <v>660304</v>
      </c>
      <c r="H90" s="109">
        <v>1867133</v>
      </c>
      <c r="I90" s="109">
        <v>0</v>
      </c>
      <c r="J90" s="110">
        <v>0</v>
      </c>
    </row>
    <row r="91" spans="1:10">
      <c r="A91" s="486" t="s">
        <v>643</v>
      </c>
      <c r="B91" s="487" t="s">
        <v>612</v>
      </c>
      <c r="C91" s="487" t="s">
        <v>612</v>
      </c>
      <c r="D91" s="108" t="s">
        <v>741</v>
      </c>
      <c r="E91" s="109">
        <v>1888674</v>
      </c>
      <c r="F91" s="109">
        <v>4031151</v>
      </c>
      <c r="G91" s="109">
        <v>1888674</v>
      </c>
      <c r="H91" s="109">
        <v>4031151</v>
      </c>
      <c r="I91" s="109">
        <v>0</v>
      </c>
      <c r="J91" s="110">
        <v>0</v>
      </c>
    </row>
    <row r="92" spans="1:10">
      <c r="A92" s="486" t="s">
        <v>643</v>
      </c>
      <c r="B92" s="487" t="s">
        <v>742</v>
      </c>
      <c r="C92" s="487" t="s">
        <v>612</v>
      </c>
      <c r="D92" s="108" t="s">
        <v>743</v>
      </c>
      <c r="E92" s="109">
        <v>1818109</v>
      </c>
      <c r="F92" s="109">
        <v>3903454</v>
      </c>
      <c r="G92" s="109">
        <v>1818109</v>
      </c>
      <c r="H92" s="109">
        <v>3903454</v>
      </c>
      <c r="I92" s="109">
        <v>0</v>
      </c>
      <c r="J92" s="110">
        <v>0</v>
      </c>
    </row>
    <row r="93" spans="1:10">
      <c r="A93" s="486" t="s">
        <v>643</v>
      </c>
      <c r="B93" s="487" t="s">
        <v>742</v>
      </c>
      <c r="C93" s="487" t="s">
        <v>640</v>
      </c>
      <c r="D93" s="108" t="s">
        <v>744</v>
      </c>
      <c r="E93" s="109">
        <v>1818109</v>
      </c>
      <c r="F93" s="109">
        <v>3903454</v>
      </c>
      <c r="G93" s="109">
        <v>1818109</v>
      </c>
      <c r="H93" s="109">
        <v>3903454</v>
      </c>
      <c r="I93" s="109">
        <v>0</v>
      </c>
      <c r="J93" s="110">
        <v>0</v>
      </c>
    </row>
    <row r="94" spans="1:10">
      <c r="A94" s="486" t="s">
        <v>643</v>
      </c>
      <c r="B94" s="487" t="s">
        <v>745</v>
      </c>
      <c r="C94" s="487" t="s">
        <v>612</v>
      </c>
      <c r="D94" s="108" t="s">
        <v>746</v>
      </c>
      <c r="E94" s="109">
        <v>70565</v>
      </c>
      <c r="F94" s="109">
        <v>127697</v>
      </c>
      <c r="G94" s="109">
        <v>70565</v>
      </c>
      <c r="H94" s="109">
        <v>127697</v>
      </c>
      <c r="I94" s="109">
        <v>0</v>
      </c>
      <c r="J94" s="110">
        <v>0</v>
      </c>
    </row>
    <row r="95" spans="1:10">
      <c r="A95" s="486" t="s">
        <v>643</v>
      </c>
      <c r="B95" s="487" t="s">
        <v>745</v>
      </c>
      <c r="C95" s="487" t="s">
        <v>617</v>
      </c>
      <c r="D95" s="108" t="s">
        <v>747</v>
      </c>
      <c r="E95" s="109">
        <v>70565</v>
      </c>
      <c r="F95" s="109">
        <v>127697</v>
      </c>
      <c r="G95" s="109">
        <v>70565</v>
      </c>
      <c r="H95" s="109">
        <v>127697</v>
      </c>
      <c r="I95" s="109">
        <v>0</v>
      </c>
      <c r="J95" s="110">
        <v>0</v>
      </c>
    </row>
    <row r="96" spans="1:10">
      <c r="A96" s="486" t="s">
        <v>650</v>
      </c>
      <c r="B96" s="487" t="s">
        <v>612</v>
      </c>
      <c r="C96" s="487" t="s">
        <v>612</v>
      </c>
      <c r="D96" s="108" t="s">
        <v>748</v>
      </c>
      <c r="E96" s="109">
        <v>532646</v>
      </c>
      <c r="F96" s="109">
        <v>1627377</v>
      </c>
      <c r="G96" s="109">
        <v>532646</v>
      </c>
      <c r="H96" s="109">
        <v>1627377</v>
      </c>
      <c r="I96" s="109">
        <v>0</v>
      </c>
      <c r="J96" s="110">
        <v>0</v>
      </c>
    </row>
    <row r="97" spans="1:10">
      <c r="A97" s="486" t="s">
        <v>650</v>
      </c>
      <c r="B97" s="487" t="s">
        <v>749</v>
      </c>
      <c r="C97" s="487" t="s">
        <v>612</v>
      </c>
      <c r="D97" s="108" t="s">
        <v>750</v>
      </c>
      <c r="E97" s="109">
        <v>532646</v>
      </c>
      <c r="F97" s="109">
        <v>1627377</v>
      </c>
      <c r="G97" s="109">
        <v>532646</v>
      </c>
      <c r="H97" s="109">
        <v>1627377</v>
      </c>
      <c r="I97" s="109">
        <v>0</v>
      </c>
      <c r="J97" s="110">
        <v>0</v>
      </c>
    </row>
    <row r="98" spans="1:10">
      <c r="A98" s="486" t="s">
        <v>650</v>
      </c>
      <c r="B98" s="487" t="s">
        <v>749</v>
      </c>
      <c r="C98" s="487" t="s">
        <v>615</v>
      </c>
      <c r="D98" s="108" t="s">
        <v>751</v>
      </c>
      <c r="E98" s="109">
        <v>532646</v>
      </c>
      <c r="F98" s="109">
        <v>1627377</v>
      </c>
      <c r="G98" s="109">
        <v>532646</v>
      </c>
      <c r="H98" s="109">
        <v>1627377</v>
      </c>
      <c r="I98" s="109">
        <v>0</v>
      </c>
      <c r="J98" s="110">
        <v>0</v>
      </c>
    </row>
    <row r="99" spans="1:10">
      <c r="A99" s="486" t="s">
        <v>612</v>
      </c>
      <c r="B99" s="487" t="s">
        <v>612</v>
      </c>
      <c r="C99" s="487" t="s">
        <v>612</v>
      </c>
      <c r="D99" s="108" t="s">
        <v>679</v>
      </c>
      <c r="E99" s="109">
        <v>17426839</v>
      </c>
      <c r="F99" s="109">
        <v>38722703</v>
      </c>
      <c r="G99" s="109">
        <v>502400</v>
      </c>
      <c r="H99" s="109">
        <v>752400</v>
      </c>
      <c r="I99" s="109">
        <v>16924439</v>
      </c>
      <c r="J99" s="110">
        <v>37970303</v>
      </c>
    </row>
    <row r="100" spans="1:10">
      <c r="A100" s="486" t="s">
        <v>615</v>
      </c>
      <c r="B100" s="487" t="s">
        <v>612</v>
      </c>
      <c r="C100" s="487" t="s">
        <v>612</v>
      </c>
      <c r="D100" s="108" t="s">
        <v>687</v>
      </c>
      <c r="E100" s="109">
        <v>0</v>
      </c>
      <c r="F100" s="109">
        <v>250000</v>
      </c>
      <c r="G100" s="109">
        <v>0</v>
      </c>
      <c r="H100" s="109">
        <v>250000</v>
      </c>
      <c r="I100" s="109">
        <v>0</v>
      </c>
      <c r="J100" s="110">
        <v>0</v>
      </c>
    </row>
    <row r="101" spans="1:10">
      <c r="A101" s="486" t="s">
        <v>615</v>
      </c>
      <c r="B101" s="487" t="s">
        <v>695</v>
      </c>
      <c r="C101" s="487" t="s">
        <v>612</v>
      </c>
      <c r="D101" s="108" t="s">
        <v>696</v>
      </c>
      <c r="E101" s="109">
        <v>0</v>
      </c>
      <c r="F101" s="109">
        <v>250000</v>
      </c>
      <c r="G101" s="109">
        <v>0</v>
      </c>
      <c r="H101" s="109">
        <v>250000</v>
      </c>
      <c r="I101" s="109">
        <v>0</v>
      </c>
      <c r="J101" s="110">
        <v>0</v>
      </c>
    </row>
    <row r="102" spans="1:10">
      <c r="A102" s="486" t="s">
        <v>615</v>
      </c>
      <c r="B102" s="487" t="s">
        <v>695</v>
      </c>
      <c r="C102" s="487" t="s">
        <v>756</v>
      </c>
      <c r="D102" s="108" t="s">
        <v>757</v>
      </c>
      <c r="E102" s="109">
        <v>0</v>
      </c>
      <c r="F102" s="109">
        <v>250000</v>
      </c>
      <c r="G102" s="109">
        <v>0</v>
      </c>
      <c r="H102" s="109">
        <v>250000</v>
      </c>
      <c r="I102" s="109">
        <v>0</v>
      </c>
      <c r="J102" s="110">
        <v>0</v>
      </c>
    </row>
    <row r="103" spans="1:10">
      <c r="A103" s="486" t="s">
        <v>617</v>
      </c>
      <c r="B103" s="487" t="s">
        <v>612</v>
      </c>
      <c r="C103" s="487" t="s">
        <v>612</v>
      </c>
      <c r="D103" s="108" t="s">
        <v>709</v>
      </c>
      <c r="E103" s="109">
        <v>12273120</v>
      </c>
      <c r="F103" s="109">
        <v>12273120</v>
      </c>
      <c r="G103" s="109">
        <v>0</v>
      </c>
      <c r="H103" s="109">
        <v>0</v>
      </c>
      <c r="I103" s="109">
        <v>12273120</v>
      </c>
      <c r="J103" s="110">
        <v>12273120</v>
      </c>
    </row>
    <row r="104" spans="1:10">
      <c r="A104" s="486" t="s">
        <v>617</v>
      </c>
      <c r="B104" s="487" t="s">
        <v>714</v>
      </c>
      <c r="C104" s="487" t="s">
        <v>612</v>
      </c>
      <c r="D104" s="108" t="s">
        <v>715</v>
      </c>
      <c r="E104" s="109">
        <v>12273120</v>
      </c>
      <c r="F104" s="109">
        <v>12273120</v>
      </c>
      <c r="G104" s="109">
        <v>0</v>
      </c>
      <c r="H104" s="109">
        <v>0</v>
      </c>
      <c r="I104" s="109">
        <v>12273120</v>
      </c>
      <c r="J104" s="110">
        <v>12273120</v>
      </c>
    </row>
    <row r="105" spans="1:10">
      <c r="A105" s="486" t="s">
        <v>617</v>
      </c>
      <c r="B105" s="487" t="s">
        <v>714</v>
      </c>
      <c r="C105" s="487" t="s">
        <v>756</v>
      </c>
      <c r="D105" s="108" t="s">
        <v>757</v>
      </c>
      <c r="E105" s="109">
        <v>12273120</v>
      </c>
      <c r="F105" s="109">
        <v>12273120</v>
      </c>
      <c r="G105" s="109">
        <v>0</v>
      </c>
      <c r="H105" s="109">
        <v>0</v>
      </c>
      <c r="I105" s="109">
        <v>12273120</v>
      </c>
      <c r="J105" s="110">
        <v>12273120</v>
      </c>
    </row>
    <row r="106" spans="1:10">
      <c r="A106" s="486" t="s">
        <v>640</v>
      </c>
      <c r="B106" s="487" t="s">
        <v>612</v>
      </c>
      <c r="C106" s="487" t="s">
        <v>612</v>
      </c>
      <c r="D106" s="108" t="s">
        <v>717</v>
      </c>
      <c r="E106" s="109">
        <v>5153719</v>
      </c>
      <c r="F106" s="109">
        <v>26199583</v>
      </c>
      <c r="G106" s="109">
        <v>502400</v>
      </c>
      <c r="H106" s="109">
        <v>502400</v>
      </c>
      <c r="I106" s="109">
        <v>4651319</v>
      </c>
      <c r="J106" s="110">
        <v>25697183</v>
      </c>
    </row>
    <row r="107" spans="1:10">
      <c r="A107" s="486" t="s">
        <v>640</v>
      </c>
      <c r="B107" s="487" t="s">
        <v>725</v>
      </c>
      <c r="C107" s="487" t="s">
        <v>612</v>
      </c>
      <c r="D107" s="108" t="s">
        <v>726</v>
      </c>
      <c r="E107" s="109">
        <v>5153719</v>
      </c>
      <c r="F107" s="109">
        <v>26199583</v>
      </c>
      <c r="G107" s="109">
        <v>502400</v>
      </c>
      <c r="H107" s="109">
        <v>502400</v>
      </c>
      <c r="I107" s="109">
        <v>4651319</v>
      </c>
      <c r="J107" s="110">
        <v>25697183</v>
      </c>
    </row>
    <row r="108" spans="1:10">
      <c r="A108" s="486" t="s">
        <v>640</v>
      </c>
      <c r="B108" s="487" t="s">
        <v>725</v>
      </c>
      <c r="C108" s="487" t="s">
        <v>654</v>
      </c>
      <c r="D108" s="108" t="s">
        <v>758</v>
      </c>
      <c r="E108" s="109">
        <v>5153719</v>
      </c>
      <c r="F108" s="109">
        <v>26199583</v>
      </c>
      <c r="G108" s="109">
        <v>502400</v>
      </c>
      <c r="H108" s="109">
        <v>502400</v>
      </c>
      <c r="I108" s="109">
        <v>4651319</v>
      </c>
      <c r="J108" s="110">
        <v>25697183</v>
      </c>
    </row>
    <row r="109" spans="1:10">
      <c r="A109" s="486" t="s">
        <v>612</v>
      </c>
      <c r="B109" s="487" t="s">
        <v>612</v>
      </c>
      <c r="C109" s="487" t="s">
        <v>612</v>
      </c>
      <c r="D109" s="108" t="s">
        <v>760</v>
      </c>
      <c r="E109" s="109">
        <v>148487</v>
      </c>
      <c r="F109" s="109">
        <v>148487</v>
      </c>
      <c r="G109" s="109">
        <v>148487</v>
      </c>
      <c r="H109" s="109">
        <v>148487</v>
      </c>
      <c r="I109" s="109">
        <v>0</v>
      </c>
      <c r="J109" s="110">
        <v>0</v>
      </c>
    </row>
    <row r="110" spans="1:10">
      <c r="A110" s="486" t="s">
        <v>612</v>
      </c>
      <c r="B110" s="487" t="s">
        <v>612</v>
      </c>
      <c r="C110" s="487" t="s">
        <v>612</v>
      </c>
      <c r="D110" s="108" t="s">
        <v>761</v>
      </c>
      <c r="E110" s="109">
        <v>148487</v>
      </c>
      <c r="F110" s="109">
        <v>148487</v>
      </c>
      <c r="G110" s="109">
        <v>148487</v>
      </c>
      <c r="H110" s="109">
        <v>148487</v>
      </c>
      <c r="I110" s="109">
        <v>0</v>
      </c>
      <c r="J110" s="110">
        <v>0</v>
      </c>
    </row>
    <row r="111" spans="1:10">
      <c r="A111" s="486" t="s">
        <v>612</v>
      </c>
      <c r="B111" s="487" t="s">
        <v>612</v>
      </c>
      <c r="C111" s="487" t="s">
        <v>612</v>
      </c>
      <c r="D111" s="108" t="s">
        <v>762</v>
      </c>
      <c r="E111" s="109">
        <v>0</v>
      </c>
      <c r="F111" s="109">
        <v>0</v>
      </c>
      <c r="G111" s="109">
        <v>0</v>
      </c>
      <c r="H111" s="109">
        <v>0</v>
      </c>
      <c r="I111" s="109">
        <v>0</v>
      </c>
      <c r="J111" s="110">
        <v>0</v>
      </c>
    </row>
    <row r="112" spans="1:10">
      <c r="A112" s="486" t="s">
        <v>612</v>
      </c>
      <c r="B112" s="487" t="s">
        <v>612</v>
      </c>
      <c r="C112" s="487" t="s">
        <v>612</v>
      </c>
      <c r="D112" s="108" t="s">
        <v>763</v>
      </c>
      <c r="E112" s="109">
        <v>30842142</v>
      </c>
      <c r="F112" s="109">
        <v>69710120</v>
      </c>
      <c r="G112" s="109" t="s">
        <v>612</v>
      </c>
      <c r="H112" s="109" t="s">
        <v>612</v>
      </c>
      <c r="I112" s="109" t="s">
        <v>612</v>
      </c>
      <c r="J112" s="110" t="s">
        <v>612</v>
      </c>
    </row>
    <row r="113" spans="1:10">
      <c r="A113" s="486" t="s">
        <v>612</v>
      </c>
      <c r="B113" s="487" t="s">
        <v>612</v>
      </c>
      <c r="C113" s="487" t="s">
        <v>612</v>
      </c>
      <c r="D113" s="108" t="s">
        <v>612</v>
      </c>
      <c r="E113" s="109" t="s">
        <v>612</v>
      </c>
      <c r="F113" s="109" t="s">
        <v>612</v>
      </c>
      <c r="G113" s="109" t="s">
        <v>612</v>
      </c>
      <c r="H113" s="109" t="s">
        <v>612</v>
      </c>
      <c r="I113" s="109" t="s">
        <v>612</v>
      </c>
      <c r="J113" s="110" t="s">
        <v>612</v>
      </c>
    </row>
    <row r="114" spans="1:10">
      <c r="A114" s="486" t="s">
        <v>612</v>
      </c>
      <c r="B114" s="487" t="s">
        <v>612</v>
      </c>
      <c r="C114" s="487" t="s">
        <v>612</v>
      </c>
      <c r="D114" s="108" t="s">
        <v>764</v>
      </c>
      <c r="E114" s="109">
        <v>175516028</v>
      </c>
      <c r="F114" s="109" t="s">
        <v>612</v>
      </c>
      <c r="G114" s="109" t="s">
        <v>612</v>
      </c>
      <c r="H114" s="109" t="s">
        <v>612</v>
      </c>
      <c r="I114" s="109" t="s">
        <v>612</v>
      </c>
      <c r="J114" s="110" t="s">
        <v>612</v>
      </c>
    </row>
    <row r="115" spans="1:10">
      <c r="A115" s="486" t="s">
        <v>612</v>
      </c>
      <c r="B115" s="487" t="s">
        <v>612</v>
      </c>
      <c r="C115" s="487" t="s">
        <v>612</v>
      </c>
      <c r="D115" s="108" t="s">
        <v>765</v>
      </c>
      <c r="E115" s="109">
        <v>157606061</v>
      </c>
      <c r="F115" s="109" t="s">
        <v>612</v>
      </c>
      <c r="G115" s="109" t="s">
        <v>612</v>
      </c>
      <c r="H115" s="109" t="s">
        <v>612</v>
      </c>
      <c r="I115" s="109" t="s">
        <v>612</v>
      </c>
      <c r="J115" s="110" t="s">
        <v>612</v>
      </c>
    </row>
    <row r="116" spans="1:10">
      <c r="A116" s="486" t="s">
        <v>612</v>
      </c>
      <c r="B116" s="487" t="s">
        <v>612</v>
      </c>
      <c r="C116" s="487" t="s">
        <v>612</v>
      </c>
      <c r="D116" s="108" t="s">
        <v>766</v>
      </c>
      <c r="E116" s="109">
        <v>3858612</v>
      </c>
      <c r="F116" s="109" t="s">
        <v>612</v>
      </c>
      <c r="G116" s="109" t="s">
        <v>612</v>
      </c>
      <c r="H116" s="109" t="s">
        <v>612</v>
      </c>
      <c r="I116" s="109" t="s">
        <v>612</v>
      </c>
      <c r="J116" s="110" t="s">
        <v>612</v>
      </c>
    </row>
    <row r="117" spans="1:10">
      <c r="A117" s="486" t="s">
        <v>612</v>
      </c>
      <c r="B117" s="487" t="s">
        <v>612</v>
      </c>
      <c r="C117" s="487" t="s">
        <v>612</v>
      </c>
      <c r="D117" s="108" t="s">
        <v>767</v>
      </c>
      <c r="E117" s="109">
        <v>161464673</v>
      </c>
      <c r="F117" s="109" t="s">
        <v>612</v>
      </c>
      <c r="G117" s="109" t="s">
        <v>612</v>
      </c>
      <c r="H117" s="109" t="s">
        <v>612</v>
      </c>
      <c r="I117" s="109" t="s">
        <v>612</v>
      </c>
      <c r="J117" s="110" t="s">
        <v>612</v>
      </c>
    </row>
    <row r="118" spans="1:10" ht="72.599999999999994" customHeight="1">
      <c r="A118" s="1381" t="s">
        <v>1424</v>
      </c>
      <c r="B118" s="1381" t="s">
        <v>612</v>
      </c>
      <c r="C118" s="1381" t="s">
        <v>612</v>
      </c>
      <c r="D118" s="1381" t="s">
        <v>612</v>
      </c>
      <c r="E118" s="1381" t="s">
        <v>612</v>
      </c>
      <c r="F118" s="1381" t="s">
        <v>612</v>
      </c>
      <c r="G118" s="1381" t="s">
        <v>612</v>
      </c>
      <c r="H118" s="1381" t="s">
        <v>612</v>
      </c>
      <c r="I118" s="1381" t="s">
        <v>612</v>
      </c>
      <c r="J118" s="1381" t="s">
        <v>612</v>
      </c>
    </row>
    <row r="119" spans="1:10">
      <c r="A119"/>
      <c r="B119"/>
      <c r="C119"/>
      <c r="D119"/>
      <c r="E119"/>
      <c r="F119"/>
      <c r="G119"/>
      <c r="H119"/>
      <c r="I119"/>
      <c r="J119"/>
    </row>
    <row r="120" spans="1:10">
      <c r="A120"/>
      <c r="B120"/>
      <c r="C120"/>
      <c r="D120"/>
      <c r="E120"/>
      <c r="F120"/>
      <c r="G120"/>
      <c r="H120"/>
      <c r="I120"/>
      <c r="J120"/>
    </row>
    <row r="121" spans="1:10">
      <c r="A121"/>
      <c r="B121"/>
      <c r="C121"/>
      <c r="D121"/>
      <c r="E121"/>
      <c r="F121"/>
      <c r="G121"/>
      <c r="H121"/>
      <c r="I121"/>
      <c r="J121"/>
    </row>
    <row r="122" spans="1:10">
      <c r="A122"/>
      <c r="B122"/>
      <c r="C122"/>
      <c r="D122"/>
      <c r="E122"/>
      <c r="F122"/>
      <c r="G122"/>
      <c r="H122"/>
      <c r="I122"/>
      <c r="J122"/>
    </row>
    <row r="123" spans="1:10">
      <c r="A123"/>
      <c r="B123"/>
      <c r="C123"/>
      <c r="D123"/>
      <c r="E123"/>
      <c r="F123"/>
      <c r="G123"/>
      <c r="H123"/>
      <c r="I123"/>
      <c r="J123"/>
    </row>
    <row r="124" spans="1:10">
      <c r="A124"/>
      <c r="B124"/>
      <c r="C124"/>
      <c r="D124"/>
      <c r="E124"/>
      <c r="F124"/>
      <c r="G124"/>
      <c r="H124"/>
      <c r="I124"/>
      <c r="J124"/>
    </row>
    <row r="125" spans="1:10">
      <c r="A125"/>
      <c r="B125"/>
      <c r="C125"/>
      <c r="D125"/>
      <c r="E125"/>
      <c r="F125"/>
      <c r="G125"/>
      <c r="H125"/>
      <c r="I125"/>
      <c r="J125"/>
    </row>
    <row r="126" spans="1:10">
      <c r="A126"/>
      <c r="B126"/>
      <c r="C126"/>
      <c r="D126"/>
      <c r="E126"/>
      <c r="F126"/>
      <c r="G126"/>
      <c r="H126"/>
      <c r="I126"/>
      <c r="J126"/>
    </row>
    <row r="127" spans="1:10">
      <c r="A127"/>
      <c r="B127"/>
      <c r="C127"/>
      <c r="D127"/>
      <c r="E127"/>
      <c r="F127"/>
      <c r="G127"/>
      <c r="H127"/>
      <c r="I127"/>
      <c r="J127"/>
    </row>
    <row r="128" spans="1:10">
      <c r="A128"/>
      <c r="B128"/>
      <c r="C128"/>
      <c r="D128"/>
      <c r="E128"/>
      <c r="F128"/>
      <c r="G128"/>
      <c r="H128"/>
      <c r="I128"/>
      <c r="J128"/>
    </row>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row r="2303" customFormat="1"/>
    <row r="2304" customFormat="1"/>
    <row r="2305" customFormat="1"/>
    <row r="2306" customFormat="1"/>
    <row r="2307" customFormat="1"/>
    <row r="2308" customFormat="1"/>
    <row r="2309" customFormat="1"/>
    <row r="2310" customFormat="1"/>
    <row r="2311" customFormat="1"/>
    <row r="2312" customFormat="1"/>
    <row r="2313" customFormat="1"/>
    <row r="2314" customFormat="1"/>
    <row r="2315" customFormat="1"/>
    <row r="2316" customFormat="1"/>
    <row r="2317" customFormat="1"/>
    <row r="2318" customFormat="1"/>
    <row r="2319" customFormat="1"/>
    <row r="2320" customFormat="1"/>
    <row r="2321" customFormat="1"/>
    <row r="2322" customFormat="1"/>
    <row r="2323" customFormat="1"/>
    <row r="2324" customFormat="1"/>
    <row r="2325" customFormat="1"/>
    <row r="2326" customFormat="1"/>
    <row r="2327" customFormat="1"/>
    <row r="2328" customFormat="1"/>
    <row r="2329" customFormat="1"/>
    <row r="2330" customFormat="1"/>
    <row r="2331" customFormat="1"/>
    <row r="2332" customFormat="1"/>
    <row r="2333" customFormat="1"/>
    <row r="2334" customFormat="1"/>
    <row r="2335" customFormat="1"/>
    <row r="2336" customFormat="1"/>
    <row r="2337" customFormat="1"/>
    <row r="2338" customFormat="1"/>
    <row r="2339" customFormat="1"/>
    <row r="2340" customFormat="1"/>
    <row r="2341" customFormat="1"/>
    <row r="2342" customFormat="1"/>
    <row r="2343" customFormat="1"/>
    <row r="2344" customFormat="1"/>
    <row r="2345" customFormat="1"/>
    <row r="2346" customFormat="1"/>
    <row r="2347" customFormat="1"/>
    <row r="2348" customFormat="1"/>
    <row r="2349" customFormat="1"/>
    <row r="2350" customFormat="1"/>
    <row r="2351" customFormat="1"/>
    <row r="2352" customFormat="1"/>
    <row r="2353" customFormat="1"/>
    <row r="2354" customFormat="1"/>
    <row r="2355" customFormat="1"/>
    <row r="2356" customFormat="1"/>
    <row r="2357" customFormat="1"/>
    <row r="2358" customFormat="1"/>
    <row r="2359" customFormat="1"/>
    <row r="2360" customFormat="1"/>
    <row r="2361" customFormat="1"/>
    <row r="2362" customFormat="1"/>
    <row r="2363" customFormat="1"/>
    <row r="2364" customFormat="1"/>
    <row r="2365" customFormat="1"/>
    <row r="2366" customFormat="1"/>
    <row r="2367" customFormat="1"/>
    <row r="2368" customFormat="1"/>
    <row r="2369" customFormat="1"/>
    <row r="2370" customFormat="1"/>
    <row r="2371" customFormat="1"/>
    <row r="2372" customFormat="1"/>
    <row r="2373" customFormat="1"/>
    <row r="2374" customFormat="1"/>
    <row r="2375" customFormat="1"/>
    <row r="2376" customFormat="1"/>
    <row r="2377" customFormat="1"/>
    <row r="2378" customFormat="1"/>
    <row r="2379" customFormat="1"/>
    <row r="2380" customFormat="1"/>
    <row r="2381" customFormat="1"/>
    <row r="2382" customFormat="1"/>
    <row r="2383" customFormat="1"/>
    <row r="2384" customFormat="1"/>
    <row r="2385" customFormat="1"/>
    <row r="2386" customFormat="1"/>
    <row r="2387" customFormat="1"/>
    <row r="2388" customFormat="1"/>
    <row r="2389" customFormat="1"/>
    <row r="2390" customFormat="1"/>
    <row r="2391" customFormat="1"/>
    <row r="2392" customFormat="1"/>
    <row r="2393" customFormat="1"/>
    <row r="2394" customFormat="1"/>
    <row r="2395" customFormat="1"/>
    <row r="2396" customFormat="1"/>
    <row r="2397" customFormat="1"/>
    <row r="2398" customFormat="1"/>
    <row r="2399" customFormat="1"/>
    <row r="2400" customFormat="1"/>
    <row r="2401" customFormat="1"/>
    <row r="2402" customFormat="1"/>
    <row r="2403" customFormat="1"/>
    <row r="2404" customFormat="1"/>
    <row r="2405" customFormat="1"/>
    <row r="2406" customFormat="1"/>
    <row r="2407" customFormat="1"/>
    <row r="2408" customFormat="1"/>
    <row r="2409" customFormat="1"/>
    <row r="2410" customFormat="1"/>
    <row r="2411" customFormat="1"/>
    <row r="2412" customFormat="1"/>
    <row r="2413" customFormat="1"/>
    <row r="2414" customFormat="1"/>
    <row r="2415" customFormat="1"/>
    <row r="2416" customFormat="1"/>
    <row r="2417" customFormat="1"/>
    <row r="2418" customFormat="1"/>
    <row r="2419" customFormat="1"/>
    <row r="2420" customFormat="1"/>
    <row r="2421" customFormat="1"/>
    <row r="2422" customFormat="1"/>
    <row r="2423" customFormat="1"/>
    <row r="2424" customFormat="1"/>
    <row r="2425" customFormat="1"/>
    <row r="2426" customFormat="1"/>
    <row r="2427" customFormat="1"/>
    <row r="2428" customFormat="1"/>
    <row r="2429" customFormat="1"/>
    <row r="2430" customFormat="1"/>
    <row r="2431" customFormat="1"/>
    <row r="2432" customFormat="1"/>
    <row r="2433" customFormat="1"/>
    <row r="2434" customFormat="1"/>
    <row r="2435" customFormat="1"/>
    <row r="2436" customFormat="1"/>
    <row r="2437" customFormat="1"/>
    <row r="2438" customFormat="1"/>
    <row r="2439" customFormat="1"/>
    <row r="2440" customFormat="1"/>
    <row r="2441" customFormat="1"/>
    <row r="2442" customFormat="1"/>
    <row r="2443" customFormat="1"/>
    <row r="2444" customFormat="1"/>
    <row r="2445" customFormat="1"/>
    <row r="2446" customFormat="1"/>
    <row r="2447" customFormat="1"/>
    <row r="2448" customFormat="1"/>
    <row r="2449" customFormat="1"/>
    <row r="2450" customFormat="1"/>
    <row r="2451" customFormat="1"/>
    <row r="2452" customFormat="1"/>
    <row r="2453" customFormat="1"/>
    <row r="2454" customFormat="1"/>
    <row r="2455" customFormat="1"/>
    <row r="2456" customFormat="1"/>
    <row r="2457" customFormat="1"/>
    <row r="2458" customFormat="1"/>
    <row r="2459" customFormat="1"/>
    <row r="2460" customFormat="1"/>
    <row r="2461" customFormat="1"/>
    <row r="2462" customFormat="1"/>
    <row r="2463" customFormat="1"/>
    <row r="2464" customFormat="1"/>
    <row r="2465" customFormat="1"/>
    <row r="2466" customFormat="1"/>
    <row r="2467" customFormat="1"/>
    <row r="2468" customFormat="1"/>
    <row r="2469" customFormat="1"/>
    <row r="2470" customFormat="1"/>
    <row r="2471" customFormat="1"/>
    <row r="2472" customFormat="1"/>
    <row r="2473" customFormat="1"/>
    <row r="2474" customFormat="1"/>
    <row r="2475" customFormat="1"/>
    <row r="2476" customFormat="1"/>
    <row r="2477" customFormat="1"/>
    <row r="2478" customFormat="1"/>
    <row r="2479" customFormat="1"/>
    <row r="2480" customFormat="1"/>
    <row r="2481" customFormat="1"/>
    <row r="2482" customFormat="1"/>
    <row r="2483" customFormat="1"/>
    <row r="2484" customFormat="1"/>
    <row r="2485" customFormat="1"/>
    <row r="2486" customFormat="1"/>
    <row r="2487" customFormat="1"/>
    <row r="2488" customFormat="1"/>
    <row r="2489" customFormat="1"/>
    <row r="2490" customFormat="1"/>
    <row r="2491" customFormat="1"/>
    <row r="2492" customFormat="1"/>
    <row r="2493" customFormat="1"/>
    <row r="2494" customFormat="1"/>
    <row r="2495" customFormat="1"/>
    <row r="2496" customFormat="1"/>
    <row r="2497" customFormat="1"/>
    <row r="2498" customFormat="1"/>
    <row r="2499" customFormat="1"/>
    <row r="2500" customFormat="1"/>
    <row r="2501" customFormat="1"/>
    <row r="2502" customFormat="1"/>
    <row r="2503" customFormat="1"/>
    <row r="2504" customFormat="1"/>
    <row r="2505" customFormat="1"/>
    <row r="2506" customFormat="1"/>
    <row r="2507" customFormat="1"/>
    <row r="2508" customFormat="1"/>
    <row r="2509" customFormat="1"/>
    <row r="2510" customFormat="1"/>
    <row r="2511" customFormat="1"/>
    <row r="2512" customFormat="1"/>
    <row r="2513" customFormat="1"/>
    <row r="2514" customFormat="1"/>
    <row r="2515" customFormat="1"/>
    <row r="2516" customFormat="1"/>
    <row r="2517" customFormat="1"/>
    <row r="2518" customFormat="1"/>
    <row r="2519" customFormat="1"/>
    <row r="2520" customFormat="1"/>
    <row r="2521" customFormat="1"/>
    <row r="2522" customFormat="1"/>
    <row r="2523" customFormat="1"/>
    <row r="2524" customFormat="1"/>
    <row r="2525" customFormat="1"/>
    <row r="2526" customFormat="1"/>
    <row r="2527" customFormat="1"/>
    <row r="2528" customFormat="1"/>
    <row r="2529" customFormat="1"/>
    <row r="2530" customFormat="1"/>
    <row r="2531" customFormat="1"/>
    <row r="2532" customFormat="1"/>
    <row r="2533" customFormat="1"/>
    <row r="2534" customFormat="1"/>
    <row r="2535" customFormat="1"/>
    <row r="2536" customFormat="1"/>
    <row r="2537" customFormat="1"/>
    <row r="2538" customFormat="1"/>
    <row r="2539" customFormat="1"/>
    <row r="2540" customFormat="1"/>
    <row r="2541" customFormat="1"/>
    <row r="2542" customFormat="1"/>
    <row r="2543" customFormat="1"/>
    <row r="2544" customFormat="1"/>
    <row r="2545" customFormat="1"/>
    <row r="2546" customFormat="1"/>
    <row r="2547" customFormat="1"/>
    <row r="2548" customFormat="1"/>
    <row r="2549" customFormat="1"/>
    <row r="2550" customFormat="1"/>
    <row r="2551" customFormat="1"/>
    <row r="2552" customFormat="1"/>
    <row r="2553" customFormat="1"/>
    <row r="2554" customFormat="1"/>
    <row r="2555" customFormat="1"/>
  </sheetData>
  <mergeCells count="10">
    <mergeCell ref="A118:J118"/>
    <mergeCell ref="K1:L1"/>
    <mergeCell ref="A1:D1"/>
    <mergeCell ref="E1:F1"/>
    <mergeCell ref="G1:H1"/>
    <mergeCell ref="I1:J1"/>
    <mergeCell ref="A48:D48"/>
    <mergeCell ref="E48:F48"/>
    <mergeCell ref="G48:H48"/>
    <mergeCell ref="I48:J48"/>
  </mergeCells>
  <phoneticPr fontId="18" type="noConversion"/>
  <hyperlinks>
    <hyperlink ref="K1" location="預告統計資料發布時間表!A1" display="回發布時間表"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1858"/>
  <sheetViews>
    <sheetView workbookViewId="0">
      <selection activeCell="K1" sqref="K1:L1"/>
    </sheetView>
  </sheetViews>
  <sheetFormatPr defaultRowHeight="16.2"/>
  <cols>
    <col min="1" max="1" width="4.77734375" style="107" customWidth="1"/>
    <col min="2" max="3" width="6.21875" style="111" customWidth="1"/>
    <col min="4" max="4" width="31.88671875" style="112" customWidth="1"/>
    <col min="5" max="5" width="15.6640625" style="113" customWidth="1"/>
    <col min="6" max="6" width="14.33203125" style="113" customWidth="1"/>
    <col min="7" max="7" width="13.77734375" style="113" customWidth="1"/>
    <col min="8" max="8" width="13" style="113" customWidth="1"/>
    <col min="9" max="9" width="14.109375" style="113" customWidth="1"/>
    <col min="10" max="10" width="15.88671875" style="114" customWidth="1"/>
    <col min="257" max="257" width="4.77734375" customWidth="1"/>
    <col min="258" max="259" width="6.21875" customWidth="1"/>
    <col min="260" max="260" width="31.88671875" customWidth="1"/>
    <col min="261" max="261" width="15.6640625" customWidth="1"/>
    <col min="262" max="262" width="14.33203125" customWidth="1"/>
    <col min="263" max="263" width="13.77734375" customWidth="1"/>
    <col min="264" max="264" width="13" customWidth="1"/>
    <col min="265" max="265" width="14.109375" customWidth="1"/>
    <col min="266" max="266" width="15.88671875" customWidth="1"/>
    <col min="513" max="513" width="4.77734375" customWidth="1"/>
    <col min="514" max="515" width="6.21875" customWidth="1"/>
    <col min="516" max="516" width="31.88671875" customWidth="1"/>
    <col min="517" max="517" width="15.6640625" customWidth="1"/>
    <col min="518" max="518" width="14.33203125" customWidth="1"/>
    <col min="519" max="519" width="13.77734375" customWidth="1"/>
    <col min="520" max="520" width="13" customWidth="1"/>
    <col min="521" max="521" width="14.109375" customWidth="1"/>
    <col min="522" max="522" width="15.88671875" customWidth="1"/>
    <col min="769" max="769" width="4.77734375" customWidth="1"/>
    <col min="770" max="771" width="6.21875" customWidth="1"/>
    <col min="772" max="772" width="31.88671875" customWidth="1"/>
    <col min="773" max="773" width="15.6640625" customWidth="1"/>
    <col min="774" max="774" width="14.33203125" customWidth="1"/>
    <col min="775" max="775" width="13.77734375" customWidth="1"/>
    <col min="776" max="776" width="13" customWidth="1"/>
    <col min="777" max="777" width="14.109375" customWidth="1"/>
    <col min="778" max="778" width="15.88671875" customWidth="1"/>
    <col min="1025" max="1025" width="4.77734375" customWidth="1"/>
    <col min="1026" max="1027" width="6.21875" customWidth="1"/>
    <col min="1028" max="1028" width="31.88671875" customWidth="1"/>
    <col min="1029" max="1029" width="15.6640625" customWidth="1"/>
    <col min="1030" max="1030" width="14.33203125" customWidth="1"/>
    <col min="1031" max="1031" width="13.77734375" customWidth="1"/>
    <col min="1032" max="1032" width="13" customWidth="1"/>
    <col min="1033" max="1033" width="14.109375" customWidth="1"/>
    <col min="1034" max="1034" width="15.88671875" customWidth="1"/>
    <col min="1281" max="1281" width="4.77734375" customWidth="1"/>
    <col min="1282" max="1283" width="6.21875" customWidth="1"/>
    <col min="1284" max="1284" width="31.88671875" customWidth="1"/>
    <col min="1285" max="1285" width="15.6640625" customWidth="1"/>
    <col min="1286" max="1286" width="14.33203125" customWidth="1"/>
    <col min="1287" max="1287" width="13.77734375" customWidth="1"/>
    <col min="1288" max="1288" width="13" customWidth="1"/>
    <col min="1289" max="1289" width="14.109375" customWidth="1"/>
    <col min="1290" max="1290" width="15.88671875" customWidth="1"/>
    <col min="1537" max="1537" width="4.77734375" customWidth="1"/>
    <col min="1538" max="1539" width="6.21875" customWidth="1"/>
    <col min="1540" max="1540" width="31.88671875" customWidth="1"/>
    <col min="1541" max="1541" width="15.6640625" customWidth="1"/>
    <col min="1542" max="1542" width="14.33203125" customWidth="1"/>
    <col min="1543" max="1543" width="13.77734375" customWidth="1"/>
    <col min="1544" max="1544" width="13" customWidth="1"/>
    <col min="1545" max="1545" width="14.109375" customWidth="1"/>
    <col min="1546" max="1546" width="15.88671875" customWidth="1"/>
    <col min="1793" max="1793" width="4.77734375" customWidth="1"/>
    <col min="1794" max="1795" width="6.21875" customWidth="1"/>
    <col min="1796" max="1796" width="31.88671875" customWidth="1"/>
    <col min="1797" max="1797" width="15.6640625" customWidth="1"/>
    <col min="1798" max="1798" width="14.33203125" customWidth="1"/>
    <col min="1799" max="1799" width="13.77734375" customWidth="1"/>
    <col min="1800" max="1800" width="13" customWidth="1"/>
    <col min="1801" max="1801" width="14.109375" customWidth="1"/>
    <col min="1802" max="1802" width="15.88671875" customWidth="1"/>
    <col min="2049" max="2049" width="4.77734375" customWidth="1"/>
    <col min="2050" max="2051" width="6.21875" customWidth="1"/>
    <col min="2052" max="2052" width="31.88671875" customWidth="1"/>
    <col min="2053" max="2053" width="15.6640625" customWidth="1"/>
    <col min="2054" max="2054" width="14.33203125" customWidth="1"/>
    <col min="2055" max="2055" width="13.77734375" customWidth="1"/>
    <col min="2056" max="2056" width="13" customWidth="1"/>
    <col min="2057" max="2057" width="14.109375" customWidth="1"/>
    <col min="2058" max="2058" width="15.88671875" customWidth="1"/>
    <col min="2305" max="2305" width="4.77734375" customWidth="1"/>
    <col min="2306" max="2307" width="6.21875" customWidth="1"/>
    <col min="2308" max="2308" width="31.88671875" customWidth="1"/>
    <col min="2309" max="2309" width="15.6640625" customWidth="1"/>
    <col min="2310" max="2310" width="14.33203125" customWidth="1"/>
    <col min="2311" max="2311" width="13.77734375" customWidth="1"/>
    <col min="2312" max="2312" width="13" customWidth="1"/>
    <col min="2313" max="2313" width="14.109375" customWidth="1"/>
    <col min="2314" max="2314" width="15.88671875" customWidth="1"/>
    <col min="2561" max="2561" width="4.77734375" customWidth="1"/>
    <col min="2562" max="2563" width="6.21875" customWidth="1"/>
    <col min="2564" max="2564" width="31.88671875" customWidth="1"/>
    <col min="2565" max="2565" width="15.6640625" customWidth="1"/>
    <col min="2566" max="2566" width="14.33203125" customWidth="1"/>
    <col min="2567" max="2567" width="13.77734375" customWidth="1"/>
    <col min="2568" max="2568" width="13" customWidth="1"/>
    <col min="2569" max="2569" width="14.109375" customWidth="1"/>
    <col min="2570" max="2570" width="15.88671875" customWidth="1"/>
    <col min="2817" max="2817" width="4.77734375" customWidth="1"/>
    <col min="2818" max="2819" width="6.21875" customWidth="1"/>
    <col min="2820" max="2820" width="31.88671875" customWidth="1"/>
    <col min="2821" max="2821" width="15.6640625" customWidth="1"/>
    <col min="2822" max="2822" width="14.33203125" customWidth="1"/>
    <col min="2823" max="2823" width="13.77734375" customWidth="1"/>
    <col min="2824" max="2824" width="13" customWidth="1"/>
    <col min="2825" max="2825" width="14.109375" customWidth="1"/>
    <col min="2826" max="2826" width="15.88671875" customWidth="1"/>
    <col min="3073" max="3073" width="4.77734375" customWidth="1"/>
    <col min="3074" max="3075" width="6.21875" customWidth="1"/>
    <col min="3076" max="3076" width="31.88671875" customWidth="1"/>
    <col min="3077" max="3077" width="15.6640625" customWidth="1"/>
    <col min="3078" max="3078" width="14.33203125" customWidth="1"/>
    <col min="3079" max="3079" width="13.77734375" customWidth="1"/>
    <col min="3080" max="3080" width="13" customWidth="1"/>
    <col min="3081" max="3081" width="14.109375" customWidth="1"/>
    <col min="3082" max="3082" width="15.88671875" customWidth="1"/>
    <col min="3329" max="3329" width="4.77734375" customWidth="1"/>
    <col min="3330" max="3331" width="6.21875" customWidth="1"/>
    <col min="3332" max="3332" width="31.88671875" customWidth="1"/>
    <col min="3333" max="3333" width="15.6640625" customWidth="1"/>
    <col min="3334" max="3334" width="14.33203125" customWidth="1"/>
    <col min="3335" max="3335" width="13.77734375" customWidth="1"/>
    <col min="3336" max="3336" width="13" customWidth="1"/>
    <col min="3337" max="3337" width="14.109375" customWidth="1"/>
    <col min="3338" max="3338" width="15.88671875" customWidth="1"/>
    <col min="3585" max="3585" width="4.77734375" customWidth="1"/>
    <col min="3586" max="3587" width="6.21875" customWidth="1"/>
    <col min="3588" max="3588" width="31.88671875" customWidth="1"/>
    <col min="3589" max="3589" width="15.6640625" customWidth="1"/>
    <col min="3590" max="3590" width="14.33203125" customWidth="1"/>
    <col min="3591" max="3591" width="13.77734375" customWidth="1"/>
    <col min="3592" max="3592" width="13" customWidth="1"/>
    <col min="3593" max="3593" width="14.109375" customWidth="1"/>
    <col min="3594" max="3594" width="15.88671875" customWidth="1"/>
    <col min="3841" max="3841" width="4.77734375" customWidth="1"/>
    <col min="3842" max="3843" width="6.21875" customWidth="1"/>
    <col min="3844" max="3844" width="31.88671875" customWidth="1"/>
    <col min="3845" max="3845" width="15.6640625" customWidth="1"/>
    <col min="3846" max="3846" width="14.33203125" customWidth="1"/>
    <col min="3847" max="3847" width="13.77734375" customWidth="1"/>
    <col min="3848" max="3848" width="13" customWidth="1"/>
    <col min="3849" max="3849" width="14.109375" customWidth="1"/>
    <col min="3850" max="3850" width="15.88671875" customWidth="1"/>
    <col min="4097" max="4097" width="4.77734375" customWidth="1"/>
    <col min="4098" max="4099" width="6.21875" customWidth="1"/>
    <col min="4100" max="4100" width="31.88671875" customWidth="1"/>
    <col min="4101" max="4101" width="15.6640625" customWidth="1"/>
    <col min="4102" max="4102" width="14.33203125" customWidth="1"/>
    <col min="4103" max="4103" width="13.77734375" customWidth="1"/>
    <col min="4104" max="4104" width="13" customWidth="1"/>
    <col min="4105" max="4105" width="14.109375" customWidth="1"/>
    <col min="4106" max="4106" width="15.88671875" customWidth="1"/>
    <col min="4353" max="4353" width="4.77734375" customWidth="1"/>
    <col min="4354" max="4355" width="6.21875" customWidth="1"/>
    <col min="4356" max="4356" width="31.88671875" customWidth="1"/>
    <col min="4357" max="4357" width="15.6640625" customWidth="1"/>
    <col min="4358" max="4358" width="14.33203125" customWidth="1"/>
    <col min="4359" max="4359" width="13.77734375" customWidth="1"/>
    <col min="4360" max="4360" width="13" customWidth="1"/>
    <col min="4361" max="4361" width="14.109375" customWidth="1"/>
    <col min="4362" max="4362" width="15.88671875" customWidth="1"/>
    <col min="4609" max="4609" width="4.77734375" customWidth="1"/>
    <col min="4610" max="4611" width="6.21875" customWidth="1"/>
    <col min="4612" max="4612" width="31.88671875" customWidth="1"/>
    <col min="4613" max="4613" width="15.6640625" customWidth="1"/>
    <col min="4614" max="4614" width="14.33203125" customWidth="1"/>
    <col min="4615" max="4615" width="13.77734375" customWidth="1"/>
    <col min="4616" max="4616" width="13" customWidth="1"/>
    <col min="4617" max="4617" width="14.109375" customWidth="1"/>
    <col min="4618" max="4618" width="15.88671875" customWidth="1"/>
    <col min="4865" max="4865" width="4.77734375" customWidth="1"/>
    <col min="4866" max="4867" width="6.21875" customWidth="1"/>
    <col min="4868" max="4868" width="31.88671875" customWidth="1"/>
    <col min="4869" max="4869" width="15.6640625" customWidth="1"/>
    <col min="4870" max="4870" width="14.33203125" customWidth="1"/>
    <col min="4871" max="4871" width="13.77734375" customWidth="1"/>
    <col min="4872" max="4872" width="13" customWidth="1"/>
    <col min="4873" max="4873" width="14.109375" customWidth="1"/>
    <col min="4874" max="4874" width="15.88671875" customWidth="1"/>
    <col min="5121" max="5121" width="4.77734375" customWidth="1"/>
    <col min="5122" max="5123" width="6.21875" customWidth="1"/>
    <col min="5124" max="5124" width="31.88671875" customWidth="1"/>
    <col min="5125" max="5125" width="15.6640625" customWidth="1"/>
    <col min="5126" max="5126" width="14.33203125" customWidth="1"/>
    <col min="5127" max="5127" width="13.77734375" customWidth="1"/>
    <col min="5128" max="5128" width="13" customWidth="1"/>
    <col min="5129" max="5129" width="14.109375" customWidth="1"/>
    <col min="5130" max="5130" width="15.88671875" customWidth="1"/>
    <col min="5377" max="5377" width="4.77734375" customWidth="1"/>
    <col min="5378" max="5379" width="6.21875" customWidth="1"/>
    <col min="5380" max="5380" width="31.88671875" customWidth="1"/>
    <col min="5381" max="5381" width="15.6640625" customWidth="1"/>
    <col min="5382" max="5382" width="14.33203125" customWidth="1"/>
    <col min="5383" max="5383" width="13.77734375" customWidth="1"/>
    <col min="5384" max="5384" width="13" customWidth="1"/>
    <col min="5385" max="5385" width="14.109375" customWidth="1"/>
    <col min="5386" max="5386" width="15.88671875" customWidth="1"/>
    <col min="5633" max="5633" width="4.77734375" customWidth="1"/>
    <col min="5634" max="5635" width="6.21875" customWidth="1"/>
    <col min="5636" max="5636" width="31.88671875" customWidth="1"/>
    <col min="5637" max="5637" width="15.6640625" customWidth="1"/>
    <col min="5638" max="5638" width="14.33203125" customWidth="1"/>
    <col min="5639" max="5639" width="13.77734375" customWidth="1"/>
    <col min="5640" max="5640" width="13" customWidth="1"/>
    <col min="5641" max="5641" width="14.109375" customWidth="1"/>
    <col min="5642" max="5642" width="15.88671875" customWidth="1"/>
    <col min="5889" max="5889" width="4.77734375" customWidth="1"/>
    <col min="5890" max="5891" width="6.21875" customWidth="1"/>
    <col min="5892" max="5892" width="31.88671875" customWidth="1"/>
    <col min="5893" max="5893" width="15.6640625" customWidth="1"/>
    <col min="5894" max="5894" width="14.33203125" customWidth="1"/>
    <col min="5895" max="5895" width="13.77734375" customWidth="1"/>
    <col min="5896" max="5896" width="13" customWidth="1"/>
    <col min="5897" max="5897" width="14.109375" customWidth="1"/>
    <col min="5898" max="5898" width="15.88671875" customWidth="1"/>
    <col min="6145" max="6145" width="4.77734375" customWidth="1"/>
    <col min="6146" max="6147" width="6.21875" customWidth="1"/>
    <col min="6148" max="6148" width="31.88671875" customWidth="1"/>
    <col min="6149" max="6149" width="15.6640625" customWidth="1"/>
    <col min="6150" max="6150" width="14.33203125" customWidth="1"/>
    <col min="6151" max="6151" width="13.77734375" customWidth="1"/>
    <col min="6152" max="6152" width="13" customWidth="1"/>
    <col min="6153" max="6153" width="14.109375" customWidth="1"/>
    <col min="6154" max="6154" width="15.88671875" customWidth="1"/>
    <col min="6401" max="6401" width="4.77734375" customWidth="1"/>
    <col min="6402" max="6403" width="6.21875" customWidth="1"/>
    <col min="6404" max="6404" width="31.88671875" customWidth="1"/>
    <col min="6405" max="6405" width="15.6640625" customWidth="1"/>
    <col min="6406" max="6406" width="14.33203125" customWidth="1"/>
    <col min="6407" max="6407" width="13.77734375" customWidth="1"/>
    <col min="6408" max="6408" width="13" customWidth="1"/>
    <col min="6409" max="6409" width="14.109375" customWidth="1"/>
    <col min="6410" max="6410" width="15.88671875" customWidth="1"/>
    <col min="6657" max="6657" width="4.77734375" customWidth="1"/>
    <col min="6658" max="6659" width="6.21875" customWidth="1"/>
    <col min="6660" max="6660" width="31.88671875" customWidth="1"/>
    <col min="6661" max="6661" width="15.6640625" customWidth="1"/>
    <col min="6662" max="6662" width="14.33203125" customWidth="1"/>
    <col min="6663" max="6663" width="13.77734375" customWidth="1"/>
    <col min="6664" max="6664" width="13" customWidth="1"/>
    <col min="6665" max="6665" width="14.109375" customWidth="1"/>
    <col min="6666" max="6666" width="15.88671875" customWidth="1"/>
    <col min="6913" max="6913" width="4.77734375" customWidth="1"/>
    <col min="6914" max="6915" width="6.21875" customWidth="1"/>
    <col min="6916" max="6916" width="31.88671875" customWidth="1"/>
    <col min="6917" max="6917" width="15.6640625" customWidth="1"/>
    <col min="6918" max="6918" width="14.33203125" customWidth="1"/>
    <col min="6919" max="6919" width="13.77734375" customWidth="1"/>
    <col min="6920" max="6920" width="13" customWidth="1"/>
    <col min="6921" max="6921" width="14.109375" customWidth="1"/>
    <col min="6922" max="6922" width="15.88671875" customWidth="1"/>
    <col min="7169" max="7169" width="4.77734375" customWidth="1"/>
    <col min="7170" max="7171" width="6.21875" customWidth="1"/>
    <col min="7172" max="7172" width="31.88671875" customWidth="1"/>
    <col min="7173" max="7173" width="15.6640625" customWidth="1"/>
    <col min="7174" max="7174" width="14.33203125" customWidth="1"/>
    <col min="7175" max="7175" width="13.77734375" customWidth="1"/>
    <col min="7176" max="7176" width="13" customWidth="1"/>
    <col min="7177" max="7177" width="14.109375" customWidth="1"/>
    <col min="7178" max="7178" width="15.88671875" customWidth="1"/>
    <col min="7425" max="7425" width="4.77734375" customWidth="1"/>
    <col min="7426" max="7427" width="6.21875" customWidth="1"/>
    <col min="7428" max="7428" width="31.88671875" customWidth="1"/>
    <col min="7429" max="7429" width="15.6640625" customWidth="1"/>
    <col min="7430" max="7430" width="14.33203125" customWidth="1"/>
    <col min="7431" max="7431" width="13.77734375" customWidth="1"/>
    <col min="7432" max="7432" width="13" customWidth="1"/>
    <col min="7433" max="7433" width="14.109375" customWidth="1"/>
    <col min="7434" max="7434" width="15.88671875" customWidth="1"/>
    <col min="7681" max="7681" width="4.77734375" customWidth="1"/>
    <col min="7682" max="7683" width="6.21875" customWidth="1"/>
    <col min="7684" max="7684" width="31.88671875" customWidth="1"/>
    <col min="7685" max="7685" width="15.6640625" customWidth="1"/>
    <col min="7686" max="7686" width="14.33203125" customWidth="1"/>
    <col min="7687" max="7687" width="13.77734375" customWidth="1"/>
    <col min="7688" max="7688" width="13" customWidth="1"/>
    <col min="7689" max="7689" width="14.109375" customWidth="1"/>
    <col min="7690" max="7690" width="15.88671875" customWidth="1"/>
    <col min="7937" max="7937" width="4.77734375" customWidth="1"/>
    <col min="7938" max="7939" width="6.21875" customWidth="1"/>
    <col min="7940" max="7940" width="31.88671875" customWidth="1"/>
    <col min="7941" max="7941" width="15.6640625" customWidth="1"/>
    <col min="7942" max="7942" width="14.33203125" customWidth="1"/>
    <col min="7943" max="7943" width="13.77734375" customWidth="1"/>
    <col min="7944" max="7944" width="13" customWidth="1"/>
    <col min="7945" max="7945" width="14.109375" customWidth="1"/>
    <col min="7946" max="7946" width="15.88671875" customWidth="1"/>
    <col min="8193" max="8193" width="4.77734375" customWidth="1"/>
    <col min="8194" max="8195" width="6.21875" customWidth="1"/>
    <col min="8196" max="8196" width="31.88671875" customWidth="1"/>
    <col min="8197" max="8197" width="15.6640625" customWidth="1"/>
    <col min="8198" max="8198" width="14.33203125" customWidth="1"/>
    <col min="8199" max="8199" width="13.77734375" customWidth="1"/>
    <col min="8200" max="8200" width="13" customWidth="1"/>
    <col min="8201" max="8201" width="14.109375" customWidth="1"/>
    <col min="8202" max="8202" width="15.88671875" customWidth="1"/>
    <col min="8449" max="8449" width="4.77734375" customWidth="1"/>
    <col min="8450" max="8451" width="6.21875" customWidth="1"/>
    <col min="8452" max="8452" width="31.88671875" customWidth="1"/>
    <col min="8453" max="8453" width="15.6640625" customWidth="1"/>
    <col min="8454" max="8454" width="14.33203125" customWidth="1"/>
    <col min="8455" max="8455" width="13.77734375" customWidth="1"/>
    <col min="8456" max="8456" width="13" customWidth="1"/>
    <col min="8457" max="8457" width="14.109375" customWidth="1"/>
    <col min="8458" max="8458" width="15.88671875" customWidth="1"/>
    <col min="8705" max="8705" width="4.77734375" customWidth="1"/>
    <col min="8706" max="8707" width="6.21875" customWidth="1"/>
    <col min="8708" max="8708" width="31.88671875" customWidth="1"/>
    <col min="8709" max="8709" width="15.6640625" customWidth="1"/>
    <col min="8710" max="8710" width="14.33203125" customWidth="1"/>
    <col min="8711" max="8711" width="13.77734375" customWidth="1"/>
    <col min="8712" max="8712" width="13" customWidth="1"/>
    <col min="8713" max="8713" width="14.109375" customWidth="1"/>
    <col min="8714" max="8714" width="15.88671875" customWidth="1"/>
    <col min="8961" max="8961" width="4.77734375" customWidth="1"/>
    <col min="8962" max="8963" width="6.21875" customWidth="1"/>
    <col min="8964" max="8964" width="31.88671875" customWidth="1"/>
    <col min="8965" max="8965" width="15.6640625" customWidth="1"/>
    <col min="8966" max="8966" width="14.33203125" customWidth="1"/>
    <col min="8967" max="8967" width="13.77734375" customWidth="1"/>
    <col min="8968" max="8968" width="13" customWidth="1"/>
    <col min="8969" max="8969" width="14.109375" customWidth="1"/>
    <col min="8970" max="8970" width="15.88671875" customWidth="1"/>
    <col min="9217" max="9217" width="4.77734375" customWidth="1"/>
    <col min="9218" max="9219" width="6.21875" customWidth="1"/>
    <col min="9220" max="9220" width="31.88671875" customWidth="1"/>
    <col min="9221" max="9221" width="15.6640625" customWidth="1"/>
    <col min="9222" max="9222" width="14.33203125" customWidth="1"/>
    <col min="9223" max="9223" width="13.77734375" customWidth="1"/>
    <col min="9224" max="9224" width="13" customWidth="1"/>
    <col min="9225" max="9225" width="14.109375" customWidth="1"/>
    <col min="9226" max="9226" width="15.88671875" customWidth="1"/>
    <col min="9473" max="9473" width="4.77734375" customWidth="1"/>
    <col min="9474" max="9475" width="6.21875" customWidth="1"/>
    <col min="9476" max="9476" width="31.88671875" customWidth="1"/>
    <col min="9477" max="9477" width="15.6640625" customWidth="1"/>
    <col min="9478" max="9478" width="14.33203125" customWidth="1"/>
    <col min="9479" max="9479" width="13.77734375" customWidth="1"/>
    <col min="9480" max="9480" width="13" customWidth="1"/>
    <col min="9481" max="9481" width="14.109375" customWidth="1"/>
    <col min="9482" max="9482" width="15.88671875" customWidth="1"/>
    <col min="9729" max="9729" width="4.77734375" customWidth="1"/>
    <col min="9730" max="9731" width="6.21875" customWidth="1"/>
    <col min="9732" max="9732" width="31.88671875" customWidth="1"/>
    <col min="9733" max="9733" width="15.6640625" customWidth="1"/>
    <col min="9734" max="9734" width="14.33203125" customWidth="1"/>
    <col min="9735" max="9735" width="13.77734375" customWidth="1"/>
    <col min="9736" max="9736" width="13" customWidth="1"/>
    <col min="9737" max="9737" width="14.109375" customWidth="1"/>
    <col min="9738" max="9738" width="15.88671875" customWidth="1"/>
    <col min="9985" max="9985" width="4.77734375" customWidth="1"/>
    <col min="9986" max="9987" width="6.21875" customWidth="1"/>
    <col min="9988" max="9988" width="31.88671875" customWidth="1"/>
    <col min="9989" max="9989" width="15.6640625" customWidth="1"/>
    <col min="9990" max="9990" width="14.33203125" customWidth="1"/>
    <col min="9991" max="9991" width="13.77734375" customWidth="1"/>
    <col min="9992" max="9992" width="13" customWidth="1"/>
    <col min="9993" max="9993" width="14.109375" customWidth="1"/>
    <col min="9994" max="9994" width="15.88671875" customWidth="1"/>
    <col min="10241" max="10241" width="4.77734375" customWidth="1"/>
    <col min="10242" max="10243" width="6.21875" customWidth="1"/>
    <col min="10244" max="10244" width="31.88671875" customWidth="1"/>
    <col min="10245" max="10245" width="15.6640625" customWidth="1"/>
    <col min="10246" max="10246" width="14.33203125" customWidth="1"/>
    <col min="10247" max="10247" width="13.77734375" customWidth="1"/>
    <col min="10248" max="10248" width="13" customWidth="1"/>
    <col min="10249" max="10249" width="14.109375" customWidth="1"/>
    <col min="10250" max="10250" width="15.88671875" customWidth="1"/>
    <col min="10497" max="10497" width="4.77734375" customWidth="1"/>
    <col min="10498" max="10499" width="6.21875" customWidth="1"/>
    <col min="10500" max="10500" width="31.88671875" customWidth="1"/>
    <col min="10501" max="10501" width="15.6640625" customWidth="1"/>
    <col min="10502" max="10502" width="14.33203125" customWidth="1"/>
    <col min="10503" max="10503" width="13.77734375" customWidth="1"/>
    <col min="10504" max="10504" width="13" customWidth="1"/>
    <col min="10505" max="10505" width="14.109375" customWidth="1"/>
    <col min="10506" max="10506" width="15.88671875" customWidth="1"/>
    <col min="10753" max="10753" width="4.77734375" customWidth="1"/>
    <col min="10754" max="10755" width="6.21875" customWidth="1"/>
    <col min="10756" max="10756" width="31.88671875" customWidth="1"/>
    <col min="10757" max="10757" width="15.6640625" customWidth="1"/>
    <col min="10758" max="10758" width="14.33203125" customWidth="1"/>
    <col min="10759" max="10759" width="13.77734375" customWidth="1"/>
    <col min="10760" max="10760" width="13" customWidth="1"/>
    <col min="10761" max="10761" width="14.109375" customWidth="1"/>
    <col min="10762" max="10762" width="15.88671875" customWidth="1"/>
    <col min="11009" max="11009" width="4.77734375" customWidth="1"/>
    <col min="11010" max="11011" width="6.21875" customWidth="1"/>
    <col min="11012" max="11012" width="31.88671875" customWidth="1"/>
    <col min="11013" max="11013" width="15.6640625" customWidth="1"/>
    <col min="11014" max="11014" width="14.33203125" customWidth="1"/>
    <col min="11015" max="11015" width="13.77734375" customWidth="1"/>
    <col min="11016" max="11016" width="13" customWidth="1"/>
    <col min="11017" max="11017" width="14.109375" customWidth="1"/>
    <col min="11018" max="11018" width="15.88671875" customWidth="1"/>
    <col min="11265" max="11265" width="4.77734375" customWidth="1"/>
    <col min="11266" max="11267" width="6.21875" customWidth="1"/>
    <col min="11268" max="11268" width="31.88671875" customWidth="1"/>
    <col min="11269" max="11269" width="15.6640625" customWidth="1"/>
    <col min="11270" max="11270" width="14.33203125" customWidth="1"/>
    <col min="11271" max="11271" width="13.77734375" customWidth="1"/>
    <col min="11272" max="11272" width="13" customWidth="1"/>
    <col min="11273" max="11273" width="14.109375" customWidth="1"/>
    <col min="11274" max="11274" width="15.88671875" customWidth="1"/>
    <col min="11521" max="11521" width="4.77734375" customWidth="1"/>
    <col min="11522" max="11523" width="6.21875" customWidth="1"/>
    <col min="11524" max="11524" width="31.88671875" customWidth="1"/>
    <col min="11525" max="11525" width="15.6640625" customWidth="1"/>
    <col min="11526" max="11526" width="14.33203125" customWidth="1"/>
    <col min="11527" max="11527" width="13.77734375" customWidth="1"/>
    <col min="11528" max="11528" width="13" customWidth="1"/>
    <col min="11529" max="11529" width="14.109375" customWidth="1"/>
    <col min="11530" max="11530" width="15.88671875" customWidth="1"/>
    <col min="11777" max="11777" width="4.77734375" customWidth="1"/>
    <col min="11778" max="11779" width="6.21875" customWidth="1"/>
    <col min="11780" max="11780" width="31.88671875" customWidth="1"/>
    <col min="11781" max="11781" width="15.6640625" customWidth="1"/>
    <col min="11782" max="11782" width="14.33203125" customWidth="1"/>
    <col min="11783" max="11783" width="13.77734375" customWidth="1"/>
    <col min="11784" max="11784" width="13" customWidth="1"/>
    <col min="11785" max="11785" width="14.109375" customWidth="1"/>
    <col min="11786" max="11786" width="15.88671875" customWidth="1"/>
    <col min="12033" max="12033" width="4.77734375" customWidth="1"/>
    <col min="12034" max="12035" width="6.21875" customWidth="1"/>
    <col min="12036" max="12036" width="31.88671875" customWidth="1"/>
    <col min="12037" max="12037" width="15.6640625" customWidth="1"/>
    <col min="12038" max="12038" width="14.33203125" customWidth="1"/>
    <col min="12039" max="12039" width="13.77734375" customWidth="1"/>
    <col min="12040" max="12040" width="13" customWidth="1"/>
    <col min="12041" max="12041" width="14.109375" customWidth="1"/>
    <col min="12042" max="12042" width="15.88671875" customWidth="1"/>
    <col min="12289" max="12289" width="4.77734375" customWidth="1"/>
    <col min="12290" max="12291" width="6.21875" customWidth="1"/>
    <col min="12292" max="12292" width="31.88671875" customWidth="1"/>
    <col min="12293" max="12293" width="15.6640625" customWidth="1"/>
    <col min="12294" max="12294" width="14.33203125" customWidth="1"/>
    <col min="12295" max="12295" width="13.77734375" customWidth="1"/>
    <col min="12296" max="12296" width="13" customWidth="1"/>
    <col min="12297" max="12297" width="14.109375" customWidth="1"/>
    <col min="12298" max="12298" width="15.88671875" customWidth="1"/>
    <col min="12545" max="12545" width="4.77734375" customWidth="1"/>
    <col min="12546" max="12547" width="6.21875" customWidth="1"/>
    <col min="12548" max="12548" width="31.88671875" customWidth="1"/>
    <col min="12549" max="12549" width="15.6640625" customWidth="1"/>
    <col min="12550" max="12550" width="14.33203125" customWidth="1"/>
    <col min="12551" max="12551" width="13.77734375" customWidth="1"/>
    <col min="12552" max="12552" width="13" customWidth="1"/>
    <col min="12553" max="12553" width="14.109375" customWidth="1"/>
    <col min="12554" max="12554" width="15.88671875" customWidth="1"/>
    <col min="12801" max="12801" width="4.77734375" customWidth="1"/>
    <col min="12802" max="12803" width="6.21875" customWidth="1"/>
    <col min="12804" max="12804" width="31.88671875" customWidth="1"/>
    <col min="12805" max="12805" width="15.6640625" customWidth="1"/>
    <col min="12806" max="12806" width="14.33203125" customWidth="1"/>
    <col min="12807" max="12807" width="13.77734375" customWidth="1"/>
    <col min="12808" max="12808" width="13" customWidth="1"/>
    <col min="12809" max="12809" width="14.109375" customWidth="1"/>
    <col min="12810" max="12810" width="15.88671875" customWidth="1"/>
    <col min="13057" max="13057" width="4.77734375" customWidth="1"/>
    <col min="13058" max="13059" width="6.21875" customWidth="1"/>
    <col min="13060" max="13060" width="31.88671875" customWidth="1"/>
    <col min="13061" max="13061" width="15.6640625" customWidth="1"/>
    <col min="13062" max="13062" width="14.33203125" customWidth="1"/>
    <col min="13063" max="13063" width="13.77734375" customWidth="1"/>
    <col min="13064" max="13064" width="13" customWidth="1"/>
    <col min="13065" max="13065" width="14.109375" customWidth="1"/>
    <col min="13066" max="13066" width="15.88671875" customWidth="1"/>
    <col min="13313" max="13313" width="4.77734375" customWidth="1"/>
    <col min="13314" max="13315" width="6.21875" customWidth="1"/>
    <col min="13316" max="13316" width="31.88671875" customWidth="1"/>
    <col min="13317" max="13317" width="15.6640625" customWidth="1"/>
    <col min="13318" max="13318" width="14.33203125" customWidth="1"/>
    <col min="13319" max="13319" width="13.77734375" customWidth="1"/>
    <col min="13320" max="13320" width="13" customWidth="1"/>
    <col min="13321" max="13321" width="14.109375" customWidth="1"/>
    <col min="13322" max="13322" width="15.88671875" customWidth="1"/>
    <col min="13569" max="13569" width="4.77734375" customWidth="1"/>
    <col min="13570" max="13571" width="6.21875" customWidth="1"/>
    <col min="13572" max="13572" width="31.88671875" customWidth="1"/>
    <col min="13573" max="13573" width="15.6640625" customWidth="1"/>
    <col min="13574" max="13574" width="14.33203125" customWidth="1"/>
    <col min="13575" max="13575" width="13.77734375" customWidth="1"/>
    <col min="13576" max="13576" width="13" customWidth="1"/>
    <col min="13577" max="13577" width="14.109375" customWidth="1"/>
    <col min="13578" max="13578" width="15.88671875" customWidth="1"/>
    <col min="13825" max="13825" width="4.77734375" customWidth="1"/>
    <col min="13826" max="13827" width="6.21875" customWidth="1"/>
    <col min="13828" max="13828" width="31.88671875" customWidth="1"/>
    <col min="13829" max="13829" width="15.6640625" customWidth="1"/>
    <col min="13830" max="13830" width="14.33203125" customWidth="1"/>
    <col min="13831" max="13831" width="13.77734375" customWidth="1"/>
    <col min="13832" max="13832" width="13" customWidth="1"/>
    <col min="13833" max="13833" width="14.109375" customWidth="1"/>
    <col min="13834" max="13834" width="15.88671875" customWidth="1"/>
    <col min="14081" max="14081" width="4.77734375" customWidth="1"/>
    <col min="14082" max="14083" width="6.21875" customWidth="1"/>
    <col min="14084" max="14084" width="31.88671875" customWidth="1"/>
    <col min="14085" max="14085" width="15.6640625" customWidth="1"/>
    <col min="14086" max="14086" width="14.33203125" customWidth="1"/>
    <col min="14087" max="14087" width="13.77734375" customWidth="1"/>
    <col min="14088" max="14088" width="13" customWidth="1"/>
    <col min="14089" max="14089" width="14.109375" customWidth="1"/>
    <col min="14090" max="14090" width="15.88671875" customWidth="1"/>
    <col min="14337" max="14337" width="4.77734375" customWidth="1"/>
    <col min="14338" max="14339" width="6.21875" customWidth="1"/>
    <col min="14340" max="14340" width="31.88671875" customWidth="1"/>
    <col min="14341" max="14341" width="15.6640625" customWidth="1"/>
    <col min="14342" max="14342" width="14.33203125" customWidth="1"/>
    <col min="14343" max="14343" width="13.77734375" customWidth="1"/>
    <col min="14344" max="14344" width="13" customWidth="1"/>
    <col min="14345" max="14345" width="14.109375" customWidth="1"/>
    <col min="14346" max="14346" width="15.88671875" customWidth="1"/>
    <col min="14593" max="14593" width="4.77734375" customWidth="1"/>
    <col min="14594" max="14595" width="6.21875" customWidth="1"/>
    <col min="14596" max="14596" width="31.88671875" customWidth="1"/>
    <col min="14597" max="14597" width="15.6640625" customWidth="1"/>
    <col min="14598" max="14598" width="14.33203125" customWidth="1"/>
    <col min="14599" max="14599" width="13.77734375" customWidth="1"/>
    <col min="14600" max="14600" width="13" customWidth="1"/>
    <col min="14601" max="14601" width="14.109375" customWidth="1"/>
    <col min="14602" max="14602" width="15.88671875" customWidth="1"/>
    <col min="14849" max="14849" width="4.77734375" customWidth="1"/>
    <col min="14850" max="14851" width="6.21875" customWidth="1"/>
    <col min="14852" max="14852" width="31.88671875" customWidth="1"/>
    <col min="14853" max="14853" width="15.6640625" customWidth="1"/>
    <col min="14854" max="14854" width="14.33203125" customWidth="1"/>
    <col min="14855" max="14855" width="13.77734375" customWidth="1"/>
    <col min="14856" max="14856" width="13" customWidth="1"/>
    <col min="14857" max="14857" width="14.109375" customWidth="1"/>
    <col min="14858" max="14858" width="15.88671875" customWidth="1"/>
    <col min="15105" max="15105" width="4.77734375" customWidth="1"/>
    <col min="15106" max="15107" width="6.21875" customWidth="1"/>
    <col min="15108" max="15108" width="31.88671875" customWidth="1"/>
    <col min="15109" max="15109" width="15.6640625" customWidth="1"/>
    <col min="15110" max="15110" width="14.33203125" customWidth="1"/>
    <col min="15111" max="15111" width="13.77734375" customWidth="1"/>
    <col min="15112" max="15112" width="13" customWidth="1"/>
    <col min="15113" max="15113" width="14.109375" customWidth="1"/>
    <col min="15114" max="15114" width="15.88671875" customWidth="1"/>
    <col min="15361" max="15361" width="4.77734375" customWidth="1"/>
    <col min="15362" max="15363" width="6.21875" customWidth="1"/>
    <col min="15364" max="15364" width="31.88671875" customWidth="1"/>
    <col min="15365" max="15365" width="15.6640625" customWidth="1"/>
    <col min="15366" max="15366" width="14.33203125" customWidth="1"/>
    <col min="15367" max="15367" width="13.77734375" customWidth="1"/>
    <col min="15368" max="15368" width="13" customWidth="1"/>
    <col min="15369" max="15369" width="14.109375" customWidth="1"/>
    <col min="15370" max="15370" width="15.88671875" customWidth="1"/>
    <col min="15617" max="15617" width="4.77734375" customWidth="1"/>
    <col min="15618" max="15619" width="6.21875" customWidth="1"/>
    <col min="15620" max="15620" width="31.88671875" customWidth="1"/>
    <col min="15621" max="15621" width="15.6640625" customWidth="1"/>
    <col min="15622" max="15622" width="14.33203125" customWidth="1"/>
    <col min="15623" max="15623" width="13.77734375" customWidth="1"/>
    <col min="15624" max="15624" width="13" customWidth="1"/>
    <col min="15625" max="15625" width="14.109375" customWidth="1"/>
    <col min="15626" max="15626" width="15.88671875" customWidth="1"/>
    <col min="15873" max="15873" width="4.77734375" customWidth="1"/>
    <col min="15874" max="15875" width="6.21875" customWidth="1"/>
    <col min="15876" max="15876" width="31.88671875" customWidth="1"/>
    <col min="15877" max="15877" width="15.6640625" customWidth="1"/>
    <col min="15878" max="15878" width="14.33203125" customWidth="1"/>
    <col min="15879" max="15879" width="13.77734375" customWidth="1"/>
    <col min="15880" max="15880" width="13" customWidth="1"/>
    <col min="15881" max="15881" width="14.109375" customWidth="1"/>
    <col min="15882" max="15882" width="15.88671875" customWidth="1"/>
    <col min="16129" max="16129" width="4.77734375" customWidth="1"/>
    <col min="16130" max="16131" width="6.21875" customWidth="1"/>
    <col min="16132" max="16132" width="31.88671875" customWidth="1"/>
    <col min="16133" max="16133" width="15.6640625" customWidth="1"/>
    <col min="16134" max="16134" width="14.33203125" customWidth="1"/>
    <col min="16135" max="16135" width="13.77734375" customWidth="1"/>
    <col min="16136" max="16136" width="13" customWidth="1"/>
    <col min="16137" max="16137" width="14.109375" customWidth="1"/>
    <col min="16138" max="16138" width="15.88671875" customWidth="1"/>
  </cols>
  <sheetData>
    <row r="1" spans="1:12" s="102" customFormat="1" ht="16.5" customHeight="1">
      <c r="A1" s="1378" t="s">
        <v>602</v>
      </c>
      <c r="B1" s="1379"/>
      <c r="C1" s="1379"/>
      <c r="D1" s="1380"/>
      <c r="E1" s="1378" t="s">
        <v>603</v>
      </c>
      <c r="F1" s="1380"/>
      <c r="G1" s="1378" t="s">
        <v>604</v>
      </c>
      <c r="H1" s="1380"/>
      <c r="I1" s="1378" t="s">
        <v>605</v>
      </c>
      <c r="J1" s="1380"/>
      <c r="K1" s="1372" t="s">
        <v>86</v>
      </c>
      <c r="L1" s="1372"/>
    </row>
    <row r="2" spans="1:12" s="102" customFormat="1" ht="16.5" customHeight="1">
      <c r="A2" s="482" t="s">
        <v>606</v>
      </c>
      <c r="B2" s="483" t="s">
        <v>607</v>
      </c>
      <c r="C2" s="483" t="s">
        <v>608</v>
      </c>
      <c r="D2" s="484" t="s">
        <v>609</v>
      </c>
      <c r="E2" s="485" t="s">
        <v>610</v>
      </c>
      <c r="F2" s="485" t="s">
        <v>611</v>
      </c>
      <c r="G2" s="485" t="s">
        <v>610</v>
      </c>
      <c r="H2" s="485" t="s">
        <v>611</v>
      </c>
      <c r="I2" s="485" t="s">
        <v>610</v>
      </c>
      <c r="J2" s="485" t="s">
        <v>611</v>
      </c>
    </row>
    <row r="3" spans="1:12" s="102" customFormat="1">
      <c r="A3" s="486" t="s">
        <v>612</v>
      </c>
      <c r="B3" s="483" t="s">
        <v>612</v>
      </c>
      <c r="C3" s="483" t="s">
        <v>612</v>
      </c>
      <c r="D3" s="108" t="s">
        <v>613</v>
      </c>
      <c r="E3" s="109">
        <v>13169293</v>
      </c>
      <c r="F3" s="109">
        <v>56063359</v>
      </c>
      <c r="G3" s="109">
        <v>12706511</v>
      </c>
      <c r="H3" s="109">
        <v>55547663</v>
      </c>
      <c r="I3" s="109">
        <v>462782</v>
      </c>
      <c r="J3" s="110">
        <v>515696</v>
      </c>
    </row>
    <row r="4" spans="1:12">
      <c r="A4" s="486" t="s">
        <v>612</v>
      </c>
      <c r="B4" s="487" t="s">
        <v>612</v>
      </c>
      <c r="C4" s="487" t="s">
        <v>612</v>
      </c>
      <c r="D4" s="108" t="s">
        <v>614</v>
      </c>
      <c r="E4" s="109">
        <v>13169293</v>
      </c>
      <c r="F4" s="109">
        <v>56063359</v>
      </c>
      <c r="G4" s="109">
        <v>12706511</v>
      </c>
      <c r="H4" s="109">
        <v>55547663</v>
      </c>
      <c r="I4" s="109">
        <v>462782</v>
      </c>
      <c r="J4" s="110">
        <v>515696</v>
      </c>
    </row>
    <row r="5" spans="1:12">
      <c r="A5" s="486" t="s">
        <v>615</v>
      </c>
      <c r="B5" s="487" t="s">
        <v>612</v>
      </c>
      <c r="C5" s="487" t="s">
        <v>612</v>
      </c>
      <c r="D5" s="108" t="s">
        <v>616</v>
      </c>
      <c r="E5" s="109">
        <v>11887748</v>
      </c>
      <c r="F5" s="109">
        <v>51586772</v>
      </c>
      <c r="G5" s="109">
        <v>11887748</v>
      </c>
      <c r="H5" s="109">
        <v>51586772</v>
      </c>
      <c r="I5" s="109">
        <v>0</v>
      </c>
      <c r="J5" s="110">
        <v>0</v>
      </c>
    </row>
    <row r="6" spans="1:12">
      <c r="A6" s="486" t="s">
        <v>615</v>
      </c>
      <c r="B6" s="487" t="s">
        <v>617</v>
      </c>
      <c r="C6" s="487" t="s">
        <v>612</v>
      </c>
      <c r="D6" s="108" t="s">
        <v>618</v>
      </c>
      <c r="E6" s="109">
        <v>98276</v>
      </c>
      <c r="F6" s="109">
        <v>98276</v>
      </c>
      <c r="G6" s="109">
        <v>98276</v>
      </c>
      <c r="H6" s="109">
        <v>98276</v>
      </c>
      <c r="I6" s="109">
        <v>0</v>
      </c>
      <c r="J6" s="110">
        <v>0</v>
      </c>
    </row>
    <row r="7" spans="1:12">
      <c r="A7" s="486" t="s">
        <v>615</v>
      </c>
      <c r="B7" s="487" t="s">
        <v>617</v>
      </c>
      <c r="C7" s="487" t="s">
        <v>615</v>
      </c>
      <c r="D7" s="108" t="s">
        <v>1459</v>
      </c>
      <c r="E7" s="109">
        <v>98276</v>
      </c>
      <c r="F7" s="109">
        <v>98276</v>
      </c>
      <c r="G7" s="109">
        <v>98276</v>
      </c>
      <c r="H7" s="109">
        <v>98276</v>
      </c>
      <c r="I7" s="109">
        <v>0</v>
      </c>
      <c r="J7" s="110">
        <v>0</v>
      </c>
    </row>
    <row r="8" spans="1:12">
      <c r="A8" s="486" t="s">
        <v>615</v>
      </c>
      <c r="B8" s="487" t="s">
        <v>620</v>
      </c>
      <c r="C8" s="487" t="s">
        <v>612</v>
      </c>
      <c r="D8" s="108" t="s">
        <v>621</v>
      </c>
      <c r="E8" s="109">
        <v>4636</v>
      </c>
      <c r="F8" s="109">
        <v>28868</v>
      </c>
      <c r="G8" s="109">
        <v>4636</v>
      </c>
      <c r="H8" s="109">
        <v>28868</v>
      </c>
      <c r="I8" s="109">
        <v>0</v>
      </c>
      <c r="J8" s="110">
        <v>0</v>
      </c>
    </row>
    <row r="9" spans="1:12">
      <c r="A9" s="486" t="s">
        <v>615</v>
      </c>
      <c r="B9" s="487" t="s">
        <v>620</v>
      </c>
      <c r="C9" s="487" t="s">
        <v>615</v>
      </c>
      <c r="D9" s="108" t="s">
        <v>622</v>
      </c>
      <c r="E9" s="109">
        <v>4636</v>
      </c>
      <c r="F9" s="109">
        <v>28868</v>
      </c>
      <c r="G9" s="109">
        <v>4636</v>
      </c>
      <c r="H9" s="109">
        <v>28868</v>
      </c>
      <c r="I9" s="109">
        <v>0</v>
      </c>
      <c r="J9" s="110">
        <v>0</v>
      </c>
    </row>
    <row r="10" spans="1:12">
      <c r="A10" s="486" t="s">
        <v>615</v>
      </c>
      <c r="B10" s="487" t="s">
        <v>623</v>
      </c>
      <c r="C10" s="487" t="s">
        <v>612</v>
      </c>
      <c r="D10" s="108" t="s">
        <v>624</v>
      </c>
      <c r="E10" s="109">
        <v>9480</v>
      </c>
      <c r="F10" s="109">
        <v>30774</v>
      </c>
      <c r="G10" s="109">
        <v>9480</v>
      </c>
      <c r="H10" s="109">
        <v>30774</v>
      </c>
      <c r="I10" s="109">
        <v>0</v>
      </c>
      <c r="J10" s="110">
        <v>0</v>
      </c>
    </row>
    <row r="11" spans="1:12">
      <c r="A11" s="486" t="s">
        <v>615</v>
      </c>
      <c r="B11" s="487" t="s">
        <v>623</v>
      </c>
      <c r="C11" s="487" t="s">
        <v>615</v>
      </c>
      <c r="D11" s="108" t="s">
        <v>625</v>
      </c>
      <c r="E11" s="109">
        <v>9480</v>
      </c>
      <c r="F11" s="109">
        <v>30774</v>
      </c>
      <c r="G11" s="109">
        <v>9480</v>
      </c>
      <c r="H11" s="109">
        <v>30774</v>
      </c>
      <c r="I11" s="109">
        <v>0</v>
      </c>
      <c r="J11" s="110">
        <v>0</v>
      </c>
    </row>
    <row r="12" spans="1:12">
      <c r="A12" s="486" t="s">
        <v>615</v>
      </c>
      <c r="B12" s="487" t="s">
        <v>626</v>
      </c>
      <c r="C12" s="487" t="s">
        <v>612</v>
      </c>
      <c r="D12" s="108" t="s">
        <v>627</v>
      </c>
      <c r="E12" s="109">
        <v>28383</v>
      </c>
      <c r="F12" s="109">
        <v>80042</v>
      </c>
      <c r="G12" s="109">
        <v>28383</v>
      </c>
      <c r="H12" s="109">
        <v>80042</v>
      </c>
      <c r="I12" s="109">
        <v>0</v>
      </c>
      <c r="J12" s="110">
        <v>0</v>
      </c>
    </row>
    <row r="13" spans="1:12">
      <c r="A13" s="486" t="s">
        <v>615</v>
      </c>
      <c r="B13" s="487" t="s">
        <v>626</v>
      </c>
      <c r="C13" s="487" t="s">
        <v>615</v>
      </c>
      <c r="D13" s="108" t="s">
        <v>628</v>
      </c>
      <c r="E13" s="109">
        <v>28383</v>
      </c>
      <c r="F13" s="109">
        <v>80042</v>
      </c>
      <c r="G13" s="109">
        <v>28383</v>
      </c>
      <c r="H13" s="109">
        <v>80042</v>
      </c>
      <c r="I13" s="109">
        <v>0</v>
      </c>
      <c r="J13" s="110">
        <v>0</v>
      </c>
    </row>
    <row r="14" spans="1:12">
      <c r="A14" s="486" t="s">
        <v>615</v>
      </c>
      <c r="B14" s="487" t="s">
        <v>629</v>
      </c>
      <c r="C14" s="487" t="s">
        <v>612</v>
      </c>
      <c r="D14" s="108" t="s">
        <v>630</v>
      </c>
      <c r="E14" s="109">
        <v>13723</v>
      </c>
      <c r="F14" s="109">
        <v>34873</v>
      </c>
      <c r="G14" s="109">
        <v>13723</v>
      </c>
      <c r="H14" s="109">
        <v>34873</v>
      </c>
      <c r="I14" s="109">
        <v>0</v>
      </c>
      <c r="J14" s="110">
        <v>0</v>
      </c>
    </row>
    <row r="15" spans="1:12">
      <c r="A15" s="486" t="s">
        <v>615</v>
      </c>
      <c r="B15" s="487" t="s">
        <v>629</v>
      </c>
      <c r="C15" s="487" t="s">
        <v>615</v>
      </c>
      <c r="D15" s="108" t="s">
        <v>631</v>
      </c>
      <c r="E15" s="109">
        <v>13723</v>
      </c>
      <c r="F15" s="109">
        <v>34873</v>
      </c>
      <c r="G15" s="109">
        <v>13723</v>
      </c>
      <c r="H15" s="109">
        <v>34873</v>
      </c>
      <c r="I15" s="109">
        <v>0</v>
      </c>
      <c r="J15" s="110">
        <v>0</v>
      </c>
    </row>
    <row r="16" spans="1:12">
      <c r="A16" s="486" t="s">
        <v>615</v>
      </c>
      <c r="B16" s="487" t="s">
        <v>632</v>
      </c>
      <c r="C16" s="487" t="s">
        <v>612</v>
      </c>
      <c r="D16" s="108" t="s">
        <v>633</v>
      </c>
      <c r="E16" s="109">
        <v>11733250</v>
      </c>
      <c r="F16" s="109">
        <v>51313939</v>
      </c>
      <c r="G16" s="109">
        <v>11733250</v>
      </c>
      <c r="H16" s="109">
        <v>51313939</v>
      </c>
      <c r="I16" s="109">
        <v>0</v>
      </c>
      <c r="J16" s="110">
        <v>0</v>
      </c>
    </row>
    <row r="17" spans="1:10">
      <c r="A17" s="486" t="s">
        <v>615</v>
      </c>
      <c r="B17" s="487" t="s">
        <v>632</v>
      </c>
      <c r="C17" s="487" t="s">
        <v>615</v>
      </c>
      <c r="D17" s="108" t="s">
        <v>634</v>
      </c>
      <c r="E17" s="109">
        <v>11733250</v>
      </c>
      <c r="F17" s="109">
        <v>51313939</v>
      </c>
      <c r="G17" s="109">
        <v>11733250</v>
      </c>
      <c r="H17" s="109">
        <v>51313939</v>
      </c>
      <c r="I17" s="109">
        <v>0</v>
      </c>
      <c r="J17" s="110">
        <v>0</v>
      </c>
    </row>
    <row r="18" spans="1:10">
      <c r="A18" s="486" t="s">
        <v>635</v>
      </c>
      <c r="B18" s="487" t="s">
        <v>612</v>
      </c>
      <c r="C18" s="487" t="s">
        <v>612</v>
      </c>
      <c r="D18" s="108" t="s">
        <v>636</v>
      </c>
      <c r="E18" s="109">
        <v>-4894</v>
      </c>
      <c r="F18" s="109">
        <v>717593</v>
      </c>
      <c r="G18" s="109">
        <v>-4894</v>
      </c>
      <c r="H18" s="109">
        <v>717593</v>
      </c>
      <c r="I18" s="109">
        <v>0</v>
      </c>
      <c r="J18" s="110">
        <v>0</v>
      </c>
    </row>
    <row r="19" spans="1:10">
      <c r="A19" s="486" t="s">
        <v>635</v>
      </c>
      <c r="B19" s="487" t="s">
        <v>615</v>
      </c>
      <c r="C19" s="487" t="s">
        <v>612</v>
      </c>
      <c r="D19" s="108" t="s">
        <v>637</v>
      </c>
      <c r="E19" s="109">
        <v>-4894</v>
      </c>
      <c r="F19" s="109">
        <v>717013</v>
      </c>
      <c r="G19" s="109">
        <v>-4894</v>
      </c>
      <c r="H19" s="109">
        <v>717013</v>
      </c>
      <c r="I19" s="109">
        <v>0</v>
      </c>
      <c r="J19" s="110">
        <v>0</v>
      </c>
    </row>
    <row r="20" spans="1:10">
      <c r="A20" s="486" t="s">
        <v>635</v>
      </c>
      <c r="B20" s="487" t="s">
        <v>615</v>
      </c>
      <c r="C20" s="487" t="s">
        <v>615</v>
      </c>
      <c r="D20" s="108" t="s">
        <v>638</v>
      </c>
      <c r="E20" s="109">
        <v>-5096</v>
      </c>
      <c r="F20" s="109">
        <v>716760</v>
      </c>
      <c r="G20" s="109">
        <v>-5096</v>
      </c>
      <c r="H20" s="109">
        <v>716760</v>
      </c>
      <c r="I20" s="109">
        <v>0</v>
      </c>
      <c r="J20" s="110">
        <v>0</v>
      </c>
    </row>
    <row r="21" spans="1:10">
      <c r="A21" s="486" t="s">
        <v>635</v>
      </c>
      <c r="B21" s="487" t="s">
        <v>615</v>
      </c>
      <c r="C21" s="487" t="s">
        <v>617</v>
      </c>
      <c r="D21" s="108" t="s">
        <v>639</v>
      </c>
      <c r="E21" s="109">
        <v>202</v>
      </c>
      <c r="F21" s="109">
        <v>253</v>
      </c>
      <c r="G21" s="109">
        <v>202</v>
      </c>
      <c r="H21" s="109">
        <v>253</v>
      </c>
      <c r="I21" s="109">
        <v>0</v>
      </c>
      <c r="J21" s="110">
        <v>0</v>
      </c>
    </row>
    <row r="22" spans="1:10">
      <c r="A22" s="486" t="s">
        <v>635</v>
      </c>
      <c r="B22" s="487" t="s">
        <v>640</v>
      </c>
      <c r="C22" s="487" t="s">
        <v>612</v>
      </c>
      <c r="D22" s="108" t="s">
        <v>641</v>
      </c>
      <c r="E22" s="109">
        <v>0</v>
      </c>
      <c r="F22" s="109">
        <v>580</v>
      </c>
      <c r="G22" s="109">
        <v>0</v>
      </c>
      <c r="H22" s="109">
        <v>580</v>
      </c>
      <c r="I22" s="109">
        <v>0</v>
      </c>
      <c r="J22" s="110">
        <v>0</v>
      </c>
    </row>
    <row r="23" spans="1:10">
      <c r="A23" s="486" t="s">
        <v>635</v>
      </c>
      <c r="B23" s="487" t="s">
        <v>640</v>
      </c>
      <c r="C23" s="487" t="s">
        <v>615</v>
      </c>
      <c r="D23" s="108" t="s">
        <v>642</v>
      </c>
      <c r="E23" s="109">
        <v>0</v>
      </c>
      <c r="F23" s="109">
        <v>580</v>
      </c>
      <c r="G23" s="109">
        <v>0</v>
      </c>
      <c r="H23" s="109">
        <v>580</v>
      </c>
      <c r="I23" s="109">
        <v>0</v>
      </c>
      <c r="J23" s="110">
        <v>0</v>
      </c>
    </row>
    <row r="24" spans="1:10">
      <c r="A24" s="486" t="s">
        <v>643</v>
      </c>
      <c r="B24" s="487" t="s">
        <v>612</v>
      </c>
      <c r="C24" s="487" t="s">
        <v>612</v>
      </c>
      <c r="D24" s="108" t="s">
        <v>644</v>
      </c>
      <c r="E24" s="109">
        <v>586702</v>
      </c>
      <c r="F24" s="109">
        <v>978146</v>
      </c>
      <c r="G24" s="109">
        <v>586702</v>
      </c>
      <c r="H24" s="109">
        <v>978146</v>
      </c>
      <c r="I24" s="109">
        <v>0</v>
      </c>
      <c r="J24" s="110">
        <v>0</v>
      </c>
    </row>
    <row r="25" spans="1:10">
      <c r="A25" s="486" t="s">
        <v>643</v>
      </c>
      <c r="B25" s="487" t="s">
        <v>615</v>
      </c>
      <c r="C25" s="487" t="s">
        <v>612</v>
      </c>
      <c r="D25" s="108" t="s">
        <v>645</v>
      </c>
      <c r="E25" s="109">
        <v>312850</v>
      </c>
      <c r="F25" s="109">
        <v>341550</v>
      </c>
      <c r="G25" s="109">
        <v>312850</v>
      </c>
      <c r="H25" s="109">
        <v>341550</v>
      </c>
      <c r="I25" s="109">
        <v>0</v>
      </c>
      <c r="J25" s="110">
        <v>0</v>
      </c>
    </row>
    <row r="26" spans="1:10">
      <c r="A26" s="486" t="s">
        <v>643</v>
      </c>
      <c r="B26" s="487" t="s">
        <v>615</v>
      </c>
      <c r="C26" s="487" t="s">
        <v>615</v>
      </c>
      <c r="D26" s="108" t="s">
        <v>646</v>
      </c>
      <c r="E26" s="109">
        <v>305000</v>
      </c>
      <c r="F26" s="109">
        <v>308000</v>
      </c>
      <c r="G26" s="109">
        <v>305000</v>
      </c>
      <c r="H26" s="109">
        <v>308000</v>
      </c>
      <c r="I26" s="109">
        <v>0</v>
      </c>
      <c r="J26" s="110">
        <v>0</v>
      </c>
    </row>
    <row r="27" spans="1:10">
      <c r="A27" s="486" t="s">
        <v>643</v>
      </c>
      <c r="B27" s="487" t="s">
        <v>615</v>
      </c>
      <c r="C27" s="487" t="s">
        <v>617</v>
      </c>
      <c r="D27" s="108" t="s">
        <v>647</v>
      </c>
      <c r="E27" s="109">
        <v>7850</v>
      </c>
      <c r="F27" s="109">
        <v>33550</v>
      </c>
      <c r="G27" s="109">
        <v>7850</v>
      </c>
      <c r="H27" s="109">
        <v>33550</v>
      </c>
      <c r="I27" s="109">
        <v>0</v>
      </c>
      <c r="J27" s="110">
        <v>0</v>
      </c>
    </row>
    <row r="28" spans="1:10">
      <c r="A28" s="486" t="s">
        <v>643</v>
      </c>
      <c r="B28" s="487" t="s">
        <v>640</v>
      </c>
      <c r="C28" s="487" t="s">
        <v>612</v>
      </c>
      <c r="D28" s="108" t="s">
        <v>648</v>
      </c>
      <c r="E28" s="109">
        <v>273852</v>
      </c>
      <c r="F28" s="109">
        <v>636596</v>
      </c>
      <c r="G28" s="109">
        <v>273852</v>
      </c>
      <c r="H28" s="109">
        <v>636596</v>
      </c>
      <c r="I28" s="109">
        <v>0</v>
      </c>
      <c r="J28" s="110">
        <v>0</v>
      </c>
    </row>
    <row r="29" spans="1:10">
      <c r="A29" s="486" t="s">
        <v>643</v>
      </c>
      <c r="B29" s="487" t="s">
        <v>640</v>
      </c>
      <c r="C29" s="487" t="s">
        <v>650</v>
      </c>
      <c r="D29" s="108" t="s">
        <v>651</v>
      </c>
      <c r="E29" s="109">
        <v>150680</v>
      </c>
      <c r="F29" s="109">
        <v>461190</v>
      </c>
      <c r="G29" s="109">
        <v>150680</v>
      </c>
      <c r="H29" s="109">
        <v>461190</v>
      </c>
      <c r="I29" s="109">
        <v>0</v>
      </c>
      <c r="J29" s="110">
        <v>0</v>
      </c>
    </row>
    <row r="30" spans="1:10">
      <c r="A30" s="486" t="s">
        <v>643</v>
      </c>
      <c r="B30" s="487" t="s">
        <v>640</v>
      </c>
      <c r="C30" s="487" t="s">
        <v>652</v>
      </c>
      <c r="D30" s="108" t="s">
        <v>653</v>
      </c>
      <c r="E30" s="109">
        <v>123172</v>
      </c>
      <c r="F30" s="109">
        <v>175406</v>
      </c>
      <c r="G30" s="109">
        <v>123172</v>
      </c>
      <c r="H30" s="109">
        <v>175406</v>
      </c>
      <c r="I30" s="109">
        <v>0</v>
      </c>
      <c r="J30" s="110">
        <v>0</v>
      </c>
    </row>
    <row r="31" spans="1:10">
      <c r="A31" s="486" t="s">
        <v>654</v>
      </c>
      <c r="B31" s="487" t="s">
        <v>612</v>
      </c>
      <c r="C31" s="487" t="s">
        <v>612</v>
      </c>
      <c r="D31" s="108" t="s">
        <v>655</v>
      </c>
      <c r="E31" s="109">
        <v>34778</v>
      </c>
      <c r="F31" s="109">
        <v>134506</v>
      </c>
      <c r="G31" s="109">
        <v>34778</v>
      </c>
      <c r="H31" s="109">
        <v>134506</v>
      </c>
      <c r="I31" s="109">
        <v>0</v>
      </c>
      <c r="J31" s="110">
        <v>0</v>
      </c>
    </row>
    <row r="32" spans="1:10">
      <c r="A32" s="486" t="s">
        <v>654</v>
      </c>
      <c r="B32" s="487" t="s">
        <v>615</v>
      </c>
      <c r="C32" s="487" t="s">
        <v>612</v>
      </c>
      <c r="D32" s="108" t="s">
        <v>656</v>
      </c>
      <c r="E32" s="109">
        <v>34778</v>
      </c>
      <c r="F32" s="109">
        <v>134506</v>
      </c>
      <c r="G32" s="109">
        <v>34778</v>
      </c>
      <c r="H32" s="109">
        <v>134506</v>
      </c>
      <c r="I32" s="109">
        <v>0</v>
      </c>
      <c r="J32" s="110">
        <v>0</v>
      </c>
    </row>
    <row r="33" spans="1:10">
      <c r="A33" s="486" t="s">
        <v>654</v>
      </c>
      <c r="B33" s="487" t="s">
        <v>615</v>
      </c>
      <c r="C33" s="487" t="s">
        <v>615</v>
      </c>
      <c r="D33" s="108" t="s">
        <v>657</v>
      </c>
      <c r="E33" s="109">
        <v>16458</v>
      </c>
      <c r="F33" s="109">
        <v>49374</v>
      </c>
      <c r="G33" s="109">
        <v>16458</v>
      </c>
      <c r="H33" s="109">
        <v>49374</v>
      </c>
      <c r="I33" s="109">
        <v>0</v>
      </c>
      <c r="J33" s="110">
        <v>0</v>
      </c>
    </row>
    <row r="34" spans="1:10">
      <c r="A34" s="486" t="s">
        <v>654</v>
      </c>
      <c r="B34" s="487" t="s">
        <v>615</v>
      </c>
      <c r="C34" s="487" t="s">
        <v>640</v>
      </c>
      <c r="D34" s="108" t="s">
        <v>658</v>
      </c>
      <c r="E34" s="109">
        <v>18320</v>
      </c>
      <c r="F34" s="109">
        <v>85132</v>
      </c>
      <c r="G34" s="109">
        <v>18320</v>
      </c>
      <c r="H34" s="109">
        <v>85132</v>
      </c>
      <c r="I34" s="109">
        <v>0</v>
      </c>
      <c r="J34" s="110">
        <v>0</v>
      </c>
    </row>
    <row r="35" spans="1:10">
      <c r="A35" s="486" t="s">
        <v>662</v>
      </c>
      <c r="B35" s="487" t="s">
        <v>612</v>
      </c>
      <c r="C35" s="487" t="s">
        <v>612</v>
      </c>
      <c r="D35" s="108" t="s">
        <v>663</v>
      </c>
      <c r="E35" s="109">
        <v>652282</v>
      </c>
      <c r="F35" s="109">
        <v>2554956</v>
      </c>
      <c r="G35" s="109">
        <v>189500</v>
      </c>
      <c r="H35" s="109">
        <v>2039260</v>
      </c>
      <c r="I35" s="109">
        <v>462782</v>
      </c>
      <c r="J35" s="110">
        <v>515696</v>
      </c>
    </row>
    <row r="36" spans="1:10">
      <c r="A36" s="486" t="s">
        <v>662</v>
      </c>
      <c r="B36" s="487" t="s">
        <v>615</v>
      </c>
      <c r="C36" s="487" t="s">
        <v>612</v>
      </c>
      <c r="D36" s="108" t="s">
        <v>664</v>
      </c>
      <c r="E36" s="109">
        <v>652282</v>
      </c>
      <c r="F36" s="109">
        <v>2554956</v>
      </c>
      <c r="G36" s="109">
        <v>189500</v>
      </c>
      <c r="H36" s="109">
        <v>2039260</v>
      </c>
      <c r="I36" s="109">
        <v>462782</v>
      </c>
      <c r="J36" s="110">
        <v>515696</v>
      </c>
    </row>
    <row r="37" spans="1:10">
      <c r="A37" s="486" t="s">
        <v>662</v>
      </c>
      <c r="B37" s="487" t="s">
        <v>615</v>
      </c>
      <c r="C37" s="487" t="s">
        <v>615</v>
      </c>
      <c r="D37" s="108" t="s">
        <v>665</v>
      </c>
      <c r="E37" s="109">
        <v>0</v>
      </c>
      <c r="F37" s="109">
        <v>1003871</v>
      </c>
      <c r="G37" s="109">
        <v>0</v>
      </c>
      <c r="H37" s="109">
        <v>1003871</v>
      </c>
      <c r="I37" s="109">
        <v>0</v>
      </c>
      <c r="J37" s="110">
        <v>0</v>
      </c>
    </row>
    <row r="38" spans="1:10">
      <c r="A38" s="486" t="s">
        <v>662</v>
      </c>
      <c r="B38" s="487" t="s">
        <v>615</v>
      </c>
      <c r="C38" s="487" t="s">
        <v>617</v>
      </c>
      <c r="D38" s="108" t="s">
        <v>666</v>
      </c>
      <c r="E38" s="109">
        <v>652282</v>
      </c>
      <c r="F38" s="109">
        <v>1551085</v>
      </c>
      <c r="G38" s="109">
        <v>189500</v>
      </c>
      <c r="H38" s="109">
        <v>1035389</v>
      </c>
      <c r="I38" s="109">
        <v>462782</v>
      </c>
      <c r="J38" s="110">
        <v>515696</v>
      </c>
    </row>
    <row r="39" spans="1:10">
      <c r="A39" s="486" t="s">
        <v>671</v>
      </c>
      <c r="B39" s="487" t="s">
        <v>612</v>
      </c>
      <c r="C39" s="487" t="s">
        <v>612</v>
      </c>
      <c r="D39" s="108" t="s">
        <v>672</v>
      </c>
      <c r="E39" s="109">
        <v>12677</v>
      </c>
      <c r="F39" s="109">
        <v>91386</v>
      </c>
      <c r="G39" s="109">
        <v>12677</v>
      </c>
      <c r="H39" s="109">
        <v>91386</v>
      </c>
      <c r="I39" s="109">
        <v>0</v>
      </c>
      <c r="J39" s="110">
        <v>0</v>
      </c>
    </row>
    <row r="40" spans="1:10">
      <c r="A40" s="486" t="s">
        <v>671</v>
      </c>
      <c r="B40" s="487" t="s">
        <v>617</v>
      </c>
      <c r="C40" s="487" t="s">
        <v>612</v>
      </c>
      <c r="D40" s="108" t="s">
        <v>675</v>
      </c>
      <c r="E40" s="109">
        <v>12677</v>
      </c>
      <c r="F40" s="109">
        <v>91386</v>
      </c>
      <c r="G40" s="109">
        <v>12677</v>
      </c>
      <c r="H40" s="109">
        <v>91386</v>
      </c>
      <c r="I40" s="109">
        <v>0</v>
      </c>
      <c r="J40" s="110">
        <v>0</v>
      </c>
    </row>
    <row r="41" spans="1:10">
      <c r="A41" s="486" t="s">
        <v>671</v>
      </c>
      <c r="B41" s="487" t="s">
        <v>617</v>
      </c>
      <c r="C41" s="487" t="s">
        <v>615</v>
      </c>
      <c r="D41" s="108" t="s">
        <v>676</v>
      </c>
      <c r="E41" s="109">
        <v>-773</v>
      </c>
      <c r="F41" s="109">
        <v>6577</v>
      </c>
      <c r="G41" s="109">
        <v>-773</v>
      </c>
      <c r="H41" s="109">
        <v>6577</v>
      </c>
      <c r="I41" s="109">
        <v>0</v>
      </c>
      <c r="J41" s="110">
        <v>0</v>
      </c>
    </row>
    <row r="42" spans="1:10">
      <c r="A42" s="486" t="s">
        <v>671</v>
      </c>
      <c r="B42" s="487" t="s">
        <v>617</v>
      </c>
      <c r="C42" s="487" t="s">
        <v>635</v>
      </c>
      <c r="D42" s="108" t="s">
        <v>677</v>
      </c>
      <c r="E42" s="109">
        <v>13450</v>
      </c>
      <c r="F42" s="109">
        <v>35788</v>
      </c>
      <c r="G42" s="109">
        <v>13450</v>
      </c>
      <c r="H42" s="109">
        <v>35788</v>
      </c>
      <c r="I42" s="109">
        <v>0</v>
      </c>
      <c r="J42" s="110">
        <v>0</v>
      </c>
    </row>
    <row r="43" spans="1:10">
      <c r="A43" s="486" t="s">
        <v>671</v>
      </c>
      <c r="B43" s="487" t="s">
        <v>617</v>
      </c>
      <c r="C43" s="487" t="s">
        <v>667</v>
      </c>
      <c r="D43" s="108" t="s">
        <v>678</v>
      </c>
      <c r="E43" s="109">
        <v>0</v>
      </c>
      <c r="F43" s="109">
        <v>49021</v>
      </c>
      <c r="G43" s="109">
        <v>0</v>
      </c>
      <c r="H43" s="109">
        <v>49021</v>
      </c>
      <c r="I43" s="109">
        <v>0</v>
      </c>
      <c r="J43" s="110">
        <v>0</v>
      </c>
    </row>
    <row r="44" spans="1:10">
      <c r="A44" s="486" t="s">
        <v>612</v>
      </c>
      <c r="B44" s="487" t="s">
        <v>612</v>
      </c>
      <c r="C44" s="487" t="s">
        <v>612</v>
      </c>
      <c r="D44" s="108" t="s">
        <v>679</v>
      </c>
      <c r="E44" s="109">
        <v>0</v>
      </c>
      <c r="F44" s="109">
        <v>0</v>
      </c>
      <c r="G44" s="109">
        <v>0</v>
      </c>
      <c r="H44" s="109">
        <v>0</v>
      </c>
      <c r="I44" s="109">
        <v>0</v>
      </c>
      <c r="J44" s="110">
        <v>0</v>
      </c>
    </row>
    <row r="45" spans="1:10">
      <c r="A45" s="486" t="s">
        <v>612</v>
      </c>
      <c r="B45" s="487" t="s">
        <v>612</v>
      </c>
      <c r="C45" s="487" t="s">
        <v>612</v>
      </c>
      <c r="D45" s="108" t="s">
        <v>683</v>
      </c>
      <c r="E45" s="109">
        <v>0</v>
      </c>
      <c r="F45" s="109">
        <v>0</v>
      </c>
      <c r="G45" s="109">
        <v>0</v>
      </c>
      <c r="H45" s="109">
        <v>0</v>
      </c>
      <c r="I45" s="109">
        <v>0</v>
      </c>
      <c r="J45" s="110">
        <v>0</v>
      </c>
    </row>
    <row r="46" spans="1:10">
      <c r="A46" s="486" t="s">
        <v>612</v>
      </c>
      <c r="B46" s="487" t="s">
        <v>612</v>
      </c>
      <c r="C46" s="487" t="s">
        <v>612</v>
      </c>
      <c r="D46" s="108" t="s">
        <v>684</v>
      </c>
      <c r="E46" s="109">
        <v>13169293</v>
      </c>
      <c r="F46" s="109">
        <v>56063359</v>
      </c>
      <c r="G46" s="109" t="s">
        <v>612</v>
      </c>
      <c r="H46" s="109" t="s">
        <v>612</v>
      </c>
      <c r="I46" s="109" t="s">
        <v>612</v>
      </c>
      <c r="J46" s="110" t="s">
        <v>612</v>
      </c>
    </row>
    <row r="47" spans="1:10">
      <c r="A47" s="493"/>
      <c r="B47" s="494"/>
      <c r="C47" s="494"/>
      <c r="D47" s="495"/>
      <c r="E47" s="496"/>
      <c r="F47" s="496"/>
      <c r="G47" s="496"/>
      <c r="H47" s="496"/>
      <c r="I47" s="496"/>
      <c r="J47" s="497"/>
    </row>
    <row r="48" spans="1:10">
      <c r="A48" s="493"/>
      <c r="B48" s="494"/>
      <c r="C48" s="494"/>
      <c r="D48" s="495"/>
      <c r="E48" s="496"/>
      <c r="F48" s="496"/>
      <c r="G48" s="496"/>
      <c r="H48" s="496"/>
      <c r="I48" s="496"/>
      <c r="J48" s="497"/>
    </row>
    <row r="49" spans="1:10">
      <c r="A49" s="493"/>
      <c r="B49" s="494"/>
      <c r="C49" s="494"/>
      <c r="D49" s="495"/>
      <c r="E49" s="496"/>
      <c r="F49" s="496"/>
      <c r="G49" s="496"/>
      <c r="H49" s="496"/>
      <c r="I49" s="496"/>
      <c r="J49" s="497"/>
    </row>
    <row r="50" spans="1:10">
      <c r="A50" s="1378" t="s">
        <v>602</v>
      </c>
      <c r="B50" s="1379"/>
      <c r="C50" s="1379"/>
      <c r="D50" s="1380"/>
      <c r="E50" s="1378" t="s">
        <v>603</v>
      </c>
      <c r="F50" s="1380"/>
      <c r="G50" s="1378" t="s">
        <v>685</v>
      </c>
      <c r="H50" s="1380"/>
      <c r="I50" s="1378" t="s">
        <v>686</v>
      </c>
      <c r="J50" s="1380"/>
    </row>
    <row r="51" spans="1:10">
      <c r="A51" s="482" t="s">
        <v>606</v>
      </c>
      <c r="B51" s="483" t="s">
        <v>607</v>
      </c>
      <c r="C51" s="483" t="s">
        <v>608</v>
      </c>
      <c r="D51" s="484" t="s">
        <v>609</v>
      </c>
      <c r="E51" s="485" t="s">
        <v>610</v>
      </c>
      <c r="F51" s="485" t="s">
        <v>611</v>
      </c>
      <c r="G51" s="485" t="s">
        <v>610</v>
      </c>
      <c r="H51" s="485" t="s">
        <v>611</v>
      </c>
      <c r="I51" s="485" t="s">
        <v>610</v>
      </c>
      <c r="J51" s="485" t="s">
        <v>611</v>
      </c>
    </row>
    <row r="52" spans="1:10">
      <c r="A52" s="486" t="s">
        <v>612</v>
      </c>
      <c r="B52" s="483" t="s">
        <v>612</v>
      </c>
      <c r="C52" s="483" t="s">
        <v>612</v>
      </c>
      <c r="D52" s="108" t="s">
        <v>613</v>
      </c>
      <c r="E52" s="109">
        <v>14078012</v>
      </c>
      <c r="F52" s="109">
        <v>83639645</v>
      </c>
      <c r="G52" s="109">
        <v>8939150</v>
      </c>
      <c r="H52" s="109">
        <v>39569881</v>
      </c>
      <c r="I52" s="109">
        <v>5138862</v>
      </c>
      <c r="J52" s="110">
        <v>44069764</v>
      </c>
    </row>
    <row r="53" spans="1:10">
      <c r="A53" s="486" t="s">
        <v>612</v>
      </c>
      <c r="B53" s="487" t="s">
        <v>612</v>
      </c>
      <c r="C53" s="487" t="s">
        <v>612</v>
      </c>
      <c r="D53" s="108" t="s">
        <v>614</v>
      </c>
      <c r="E53" s="109">
        <v>9788526</v>
      </c>
      <c r="F53" s="109">
        <v>40627456</v>
      </c>
      <c r="G53" s="109">
        <v>8433385</v>
      </c>
      <c r="H53" s="109">
        <v>38311716</v>
      </c>
      <c r="I53" s="109">
        <v>1355141</v>
      </c>
      <c r="J53" s="110">
        <v>2315740</v>
      </c>
    </row>
    <row r="54" spans="1:10">
      <c r="A54" s="486" t="s">
        <v>615</v>
      </c>
      <c r="B54" s="487" t="s">
        <v>612</v>
      </c>
      <c r="C54" s="487" t="s">
        <v>612</v>
      </c>
      <c r="D54" s="108" t="s">
        <v>687</v>
      </c>
      <c r="E54" s="109">
        <v>4705799</v>
      </c>
      <c r="F54" s="109">
        <v>18839161</v>
      </c>
      <c r="G54" s="109">
        <v>3943716</v>
      </c>
      <c r="H54" s="109">
        <v>18077078</v>
      </c>
      <c r="I54" s="109">
        <v>762083</v>
      </c>
      <c r="J54" s="110">
        <v>762083</v>
      </c>
    </row>
    <row r="55" spans="1:10">
      <c r="A55" s="486" t="s">
        <v>615</v>
      </c>
      <c r="B55" s="487" t="s">
        <v>688</v>
      </c>
      <c r="C55" s="487" t="s">
        <v>612</v>
      </c>
      <c r="D55" s="108" t="s">
        <v>689</v>
      </c>
      <c r="E55" s="109">
        <v>2188514</v>
      </c>
      <c r="F55" s="109">
        <v>5989995</v>
      </c>
      <c r="G55" s="109">
        <v>1426431</v>
      </c>
      <c r="H55" s="109">
        <v>5227912</v>
      </c>
      <c r="I55" s="109">
        <v>762083</v>
      </c>
      <c r="J55" s="110">
        <v>762083</v>
      </c>
    </row>
    <row r="56" spans="1:10">
      <c r="A56" s="486" t="s">
        <v>615</v>
      </c>
      <c r="B56" s="487" t="s">
        <v>688</v>
      </c>
      <c r="C56" s="487" t="s">
        <v>615</v>
      </c>
      <c r="D56" s="108" t="s">
        <v>690</v>
      </c>
      <c r="E56" s="109">
        <v>1325036</v>
      </c>
      <c r="F56" s="109">
        <v>4783901</v>
      </c>
      <c r="G56" s="109">
        <v>1325036</v>
      </c>
      <c r="H56" s="109">
        <v>4783901</v>
      </c>
      <c r="I56" s="109">
        <v>0</v>
      </c>
      <c r="J56" s="110">
        <v>0</v>
      </c>
    </row>
    <row r="57" spans="1:10">
      <c r="A57" s="486" t="s">
        <v>615</v>
      </c>
      <c r="B57" s="487" t="s">
        <v>688</v>
      </c>
      <c r="C57" s="487" t="s">
        <v>617</v>
      </c>
      <c r="D57" s="108" t="s">
        <v>691</v>
      </c>
      <c r="E57" s="109">
        <v>58823</v>
      </c>
      <c r="F57" s="109">
        <v>147247</v>
      </c>
      <c r="G57" s="109">
        <v>58823</v>
      </c>
      <c r="H57" s="109">
        <v>147247</v>
      </c>
      <c r="I57" s="109">
        <v>0</v>
      </c>
      <c r="J57" s="110">
        <v>0</v>
      </c>
    </row>
    <row r="58" spans="1:10">
      <c r="A58" s="486" t="s">
        <v>615</v>
      </c>
      <c r="B58" s="487" t="s">
        <v>688</v>
      </c>
      <c r="C58" s="487" t="s">
        <v>640</v>
      </c>
      <c r="D58" s="108" t="s">
        <v>692</v>
      </c>
      <c r="E58" s="109">
        <v>16878</v>
      </c>
      <c r="F58" s="109">
        <v>209329</v>
      </c>
      <c r="G58" s="109">
        <v>16878</v>
      </c>
      <c r="H58" s="109">
        <v>209329</v>
      </c>
      <c r="I58" s="109">
        <v>0</v>
      </c>
      <c r="J58" s="110">
        <v>0</v>
      </c>
    </row>
    <row r="59" spans="1:10">
      <c r="A59" s="486" t="s">
        <v>615</v>
      </c>
      <c r="B59" s="487" t="s">
        <v>688</v>
      </c>
      <c r="C59" s="487" t="s">
        <v>643</v>
      </c>
      <c r="D59" s="108" t="s">
        <v>694</v>
      </c>
      <c r="E59" s="109">
        <v>787777</v>
      </c>
      <c r="F59" s="109">
        <v>849518</v>
      </c>
      <c r="G59" s="109">
        <v>25694</v>
      </c>
      <c r="H59" s="109">
        <v>87435</v>
      </c>
      <c r="I59" s="109">
        <v>762083</v>
      </c>
      <c r="J59" s="110">
        <v>762083</v>
      </c>
    </row>
    <row r="60" spans="1:10">
      <c r="A60" s="486" t="s">
        <v>615</v>
      </c>
      <c r="B60" s="487" t="s">
        <v>695</v>
      </c>
      <c r="C60" s="487" t="s">
        <v>612</v>
      </c>
      <c r="D60" s="108" t="s">
        <v>696</v>
      </c>
      <c r="E60" s="109">
        <v>1064000</v>
      </c>
      <c r="F60" s="109">
        <v>6932000</v>
      </c>
      <c r="G60" s="109">
        <v>1064000</v>
      </c>
      <c r="H60" s="109">
        <v>6932000</v>
      </c>
      <c r="I60" s="109">
        <v>0</v>
      </c>
      <c r="J60" s="110">
        <v>0</v>
      </c>
    </row>
    <row r="61" spans="1:10">
      <c r="A61" s="486" t="s">
        <v>615</v>
      </c>
      <c r="B61" s="487" t="s">
        <v>695</v>
      </c>
      <c r="C61" s="487" t="s">
        <v>615</v>
      </c>
      <c r="D61" s="108" t="s">
        <v>690</v>
      </c>
      <c r="E61" s="109">
        <v>515000</v>
      </c>
      <c r="F61" s="109">
        <v>3168000</v>
      </c>
      <c r="G61" s="109">
        <v>515000</v>
      </c>
      <c r="H61" s="109">
        <v>3168000</v>
      </c>
      <c r="I61" s="109">
        <v>0</v>
      </c>
      <c r="J61" s="110">
        <v>0</v>
      </c>
    </row>
    <row r="62" spans="1:10">
      <c r="A62" s="486" t="s">
        <v>615</v>
      </c>
      <c r="B62" s="487" t="s">
        <v>695</v>
      </c>
      <c r="C62" s="487" t="s">
        <v>617</v>
      </c>
      <c r="D62" s="108" t="s">
        <v>697</v>
      </c>
      <c r="E62" s="109">
        <v>549000</v>
      </c>
      <c r="F62" s="109">
        <v>3764000</v>
      </c>
      <c r="G62" s="109">
        <v>549000</v>
      </c>
      <c r="H62" s="109">
        <v>3764000</v>
      </c>
      <c r="I62" s="109">
        <v>0</v>
      </c>
      <c r="J62" s="110">
        <v>0</v>
      </c>
    </row>
    <row r="63" spans="1:10">
      <c r="A63" s="486" t="s">
        <v>615</v>
      </c>
      <c r="B63" s="487" t="s">
        <v>698</v>
      </c>
      <c r="C63" s="487" t="s">
        <v>612</v>
      </c>
      <c r="D63" s="108" t="s">
        <v>699</v>
      </c>
      <c r="E63" s="109">
        <v>1452647</v>
      </c>
      <c r="F63" s="109">
        <v>5904201</v>
      </c>
      <c r="G63" s="109">
        <v>1452647</v>
      </c>
      <c r="H63" s="109">
        <v>5904201</v>
      </c>
      <c r="I63" s="109">
        <v>0</v>
      </c>
      <c r="J63" s="110">
        <v>0</v>
      </c>
    </row>
    <row r="64" spans="1:10">
      <c r="A64" s="486" t="s">
        <v>615</v>
      </c>
      <c r="B64" s="487" t="s">
        <v>698</v>
      </c>
      <c r="C64" s="487" t="s">
        <v>617</v>
      </c>
      <c r="D64" s="108" t="s">
        <v>700</v>
      </c>
      <c r="E64" s="109">
        <v>1015238</v>
      </c>
      <c r="F64" s="109">
        <v>4767352</v>
      </c>
      <c r="G64" s="109">
        <v>1015238</v>
      </c>
      <c r="H64" s="109">
        <v>4767352</v>
      </c>
      <c r="I64" s="109">
        <v>0</v>
      </c>
      <c r="J64" s="110">
        <v>0</v>
      </c>
    </row>
    <row r="65" spans="1:10">
      <c r="A65" s="486" t="s">
        <v>615</v>
      </c>
      <c r="B65" s="487" t="s">
        <v>698</v>
      </c>
      <c r="C65" s="487" t="s">
        <v>640</v>
      </c>
      <c r="D65" s="108" t="s">
        <v>701</v>
      </c>
      <c r="E65" s="109">
        <v>7184</v>
      </c>
      <c r="F65" s="109">
        <v>17114</v>
      </c>
      <c r="G65" s="109">
        <v>7184</v>
      </c>
      <c r="H65" s="109">
        <v>17114</v>
      </c>
      <c r="I65" s="109">
        <v>0</v>
      </c>
      <c r="J65" s="110">
        <v>0</v>
      </c>
    </row>
    <row r="66" spans="1:10">
      <c r="A66" s="486" t="s">
        <v>615</v>
      </c>
      <c r="B66" s="487" t="s">
        <v>698</v>
      </c>
      <c r="C66" s="487" t="s">
        <v>635</v>
      </c>
      <c r="D66" s="108" t="s">
        <v>702</v>
      </c>
      <c r="E66" s="109">
        <v>174</v>
      </c>
      <c r="F66" s="109">
        <v>174</v>
      </c>
      <c r="G66" s="109">
        <v>174</v>
      </c>
      <c r="H66" s="109">
        <v>174</v>
      </c>
      <c r="I66" s="109">
        <v>0</v>
      </c>
      <c r="J66" s="110">
        <v>0</v>
      </c>
    </row>
    <row r="67" spans="1:10">
      <c r="A67" s="486" t="s">
        <v>615</v>
      </c>
      <c r="B67" s="487" t="s">
        <v>698</v>
      </c>
      <c r="C67" s="487" t="s">
        <v>643</v>
      </c>
      <c r="D67" s="108" t="s">
        <v>703</v>
      </c>
      <c r="E67" s="109">
        <v>134231</v>
      </c>
      <c r="F67" s="109">
        <v>367014</v>
      </c>
      <c r="G67" s="109">
        <v>134231</v>
      </c>
      <c r="H67" s="109">
        <v>367014</v>
      </c>
      <c r="I67" s="109">
        <v>0</v>
      </c>
      <c r="J67" s="110">
        <v>0</v>
      </c>
    </row>
    <row r="68" spans="1:10">
      <c r="A68" s="486" t="s">
        <v>615</v>
      </c>
      <c r="B68" s="487" t="s">
        <v>698</v>
      </c>
      <c r="C68" s="487" t="s">
        <v>650</v>
      </c>
      <c r="D68" s="108" t="s">
        <v>704</v>
      </c>
      <c r="E68" s="109">
        <v>161161</v>
      </c>
      <c r="F68" s="109">
        <v>164226</v>
      </c>
      <c r="G68" s="109">
        <v>161161</v>
      </c>
      <c r="H68" s="109">
        <v>164226</v>
      </c>
      <c r="I68" s="109">
        <v>0</v>
      </c>
      <c r="J68" s="110">
        <v>0</v>
      </c>
    </row>
    <row r="69" spans="1:10">
      <c r="A69" s="486" t="s">
        <v>615</v>
      </c>
      <c r="B69" s="487" t="s">
        <v>698</v>
      </c>
      <c r="C69" s="487" t="s">
        <v>652</v>
      </c>
      <c r="D69" s="108" t="s">
        <v>705</v>
      </c>
      <c r="E69" s="109">
        <v>134659</v>
      </c>
      <c r="F69" s="109">
        <v>588321</v>
      </c>
      <c r="G69" s="109">
        <v>134659</v>
      </c>
      <c r="H69" s="109">
        <v>588321</v>
      </c>
      <c r="I69" s="109">
        <v>0</v>
      </c>
      <c r="J69" s="110">
        <v>0</v>
      </c>
    </row>
    <row r="70" spans="1:10">
      <c r="A70" s="486" t="s">
        <v>615</v>
      </c>
      <c r="B70" s="487" t="s">
        <v>706</v>
      </c>
      <c r="C70" s="487" t="s">
        <v>612</v>
      </c>
      <c r="D70" s="108" t="s">
        <v>707</v>
      </c>
      <c r="E70" s="109">
        <v>638</v>
      </c>
      <c r="F70" s="109">
        <v>12965</v>
      </c>
      <c r="G70" s="109">
        <v>638</v>
      </c>
      <c r="H70" s="109">
        <v>12965</v>
      </c>
      <c r="I70" s="109">
        <v>0</v>
      </c>
      <c r="J70" s="110">
        <v>0</v>
      </c>
    </row>
    <row r="71" spans="1:10">
      <c r="A71" s="486" t="s">
        <v>615</v>
      </c>
      <c r="B71" s="487" t="s">
        <v>706</v>
      </c>
      <c r="C71" s="487" t="s">
        <v>617</v>
      </c>
      <c r="D71" s="108" t="s">
        <v>708</v>
      </c>
      <c r="E71" s="109">
        <v>638</v>
      </c>
      <c r="F71" s="109">
        <v>12965</v>
      </c>
      <c r="G71" s="109">
        <v>638</v>
      </c>
      <c r="H71" s="109">
        <v>12965</v>
      </c>
      <c r="I71" s="109">
        <v>0</v>
      </c>
      <c r="J71" s="110">
        <v>0</v>
      </c>
    </row>
    <row r="72" spans="1:10">
      <c r="A72" s="486" t="s">
        <v>617</v>
      </c>
      <c r="B72" s="487" t="s">
        <v>612</v>
      </c>
      <c r="C72" s="487" t="s">
        <v>612</v>
      </c>
      <c r="D72" s="108" t="s">
        <v>709</v>
      </c>
      <c r="E72" s="109">
        <v>421530</v>
      </c>
      <c r="F72" s="109">
        <v>1520203</v>
      </c>
      <c r="G72" s="109">
        <v>421530</v>
      </c>
      <c r="H72" s="109">
        <v>1520203</v>
      </c>
      <c r="I72" s="109">
        <v>0</v>
      </c>
      <c r="J72" s="110">
        <v>0</v>
      </c>
    </row>
    <row r="73" spans="1:10">
      <c r="A73" s="486" t="s">
        <v>617</v>
      </c>
      <c r="B73" s="487" t="s">
        <v>710</v>
      </c>
      <c r="C73" s="487" t="s">
        <v>612</v>
      </c>
      <c r="D73" s="108" t="s">
        <v>711</v>
      </c>
      <c r="E73" s="109">
        <v>176246</v>
      </c>
      <c r="F73" s="109">
        <v>703487</v>
      </c>
      <c r="G73" s="109">
        <v>176246</v>
      </c>
      <c r="H73" s="109">
        <v>703487</v>
      </c>
      <c r="I73" s="109">
        <v>0</v>
      </c>
      <c r="J73" s="110">
        <v>0</v>
      </c>
    </row>
    <row r="74" spans="1:10">
      <c r="A74" s="486" t="s">
        <v>617</v>
      </c>
      <c r="B74" s="487" t="s">
        <v>710</v>
      </c>
      <c r="C74" s="487" t="s">
        <v>617</v>
      </c>
      <c r="D74" s="108" t="s">
        <v>712</v>
      </c>
      <c r="E74" s="109">
        <v>41324</v>
      </c>
      <c r="F74" s="109">
        <v>41324</v>
      </c>
      <c r="G74" s="109">
        <v>41324</v>
      </c>
      <c r="H74" s="109">
        <v>41324</v>
      </c>
      <c r="I74" s="109">
        <v>0</v>
      </c>
      <c r="J74" s="110">
        <v>0</v>
      </c>
    </row>
    <row r="75" spans="1:10">
      <c r="A75" s="486" t="s">
        <v>617</v>
      </c>
      <c r="B75" s="487" t="s">
        <v>710</v>
      </c>
      <c r="C75" s="487" t="s">
        <v>640</v>
      </c>
      <c r="D75" s="108" t="s">
        <v>713</v>
      </c>
      <c r="E75" s="109">
        <v>134922</v>
      </c>
      <c r="F75" s="109">
        <v>662163</v>
      </c>
      <c r="G75" s="109">
        <v>134922</v>
      </c>
      <c r="H75" s="109">
        <v>662163</v>
      </c>
      <c r="I75" s="109">
        <v>0</v>
      </c>
      <c r="J75" s="110">
        <v>0</v>
      </c>
    </row>
    <row r="76" spans="1:10">
      <c r="A76" s="486" t="s">
        <v>617</v>
      </c>
      <c r="B76" s="487" t="s">
        <v>714</v>
      </c>
      <c r="C76" s="487" t="s">
        <v>612</v>
      </c>
      <c r="D76" s="108" t="s">
        <v>715</v>
      </c>
      <c r="E76" s="109">
        <v>245284</v>
      </c>
      <c r="F76" s="109">
        <v>816716</v>
      </c>
      <c r="G76" s="109">
        <v>245284</v>
      </c>
      <c r="H76" s="109">
        <v>816716</v>
      </c>
      <c r="I76" s="109">
        <v>0</v>
      </c>
      <c r="J76" s="110">
        <v>0</v>
      </c>
    </row>
    <row r="77" spans="1:10">
      <c r="A77" s="486" t="s">
        <v>617</v>
      </c>
      <c r="B77" s="487" t="s">
        <v>714</v>
      </c>
      <c r="C77" s="487" t="s">
        <v>617</v>
      </c>
      <c r="D77" s="108" t="s">
        <v>716</v>
      </c>
      <c r="E77" s="109">
        <v>121795</v>
      </c>
      <c r="F77" s="109">
        <v>529282</v>
      </c>
      <c r="G77" s="109">
        <v>121795</v>
      </c>
      <c r="H77" s="109">
        <v>529282</v>
      </c>
      <c r="I77" s="109">
        <v>0</v>
      </c>
      <c r="J77" s="110">
        <v>0</v>
      </c>
    </row>
    <row r="78" spans="1:10">
      <c r="A78" s="486" t="s">
        <v>617</v>
      </c>
      <c r="B78" s="487" t="s">
        <v>714</v>
      </c>
      <c r="C78" s="487" t="s">
        <v>640</v>
      </c>
      <c r="D78" s="108" t="s">
        <v>705</v>
      </c>
      <c r="E78" s="109">
        <v>123489</v>
      </c>
      <c r="F78" s="109">
        <v>287434</v>
      </c>
      <c r="G78" s="109">
        <v>123489</v>
      </c>
      <c r="H78" s="109">
        <v>287434</v>
      </c>
      <c r="I78" s="109">
        <v>0</v>
      </c>
      <c r="J78" s="110">
        <v>0</v>
      </c>
    </row>
    <row r="79" spans="1:10">
      <c r="A79" s="486" t="s">
        <v>640</v>
      </c>
      <c r="B79" s="487" t="s">
        <v>612</v>
      </c>
      <c r="C79" s="487" t="s">
        <v>612</v>
      </c>
      <c r="D79" s="108" t="s">
        <v>717</v>
      </c>
      <c r="E79" s="109">
        <v>2239291</v>
      </c>
      <c r="F79" s="109">
        <v>10245100</v>
      </c>
      <c r="G79" s="109">
        <v>1646233</v>
      </c>
      <c r="H79" s="109">
        <v>8691443</v>
      </c>
      <c r="I79" s="109">
        <v>593058</v>
      </c>
      <c r="J79" s="110">
        <v>1553657</v>
      </c>
    </row>
    <row r="80" spans="1:10">
      <c r="A80" s="486" t="s">
        <v>640</v>
      </c>
      <c r="B80" s="487" t="s">
        <v>718</v>
      </c>
      <c r="C80" s="487" t="s">
        <v>612</v>
      </c>
      <c r="D80" s="108" t="s">
        <v>719</v>
      </c>
      <c r="E80" s="109">
        <v>407812</v>
      </c>
      <c r="F80" s="109">
        <v>2029947</v>
      </c>
      <c r="G80" s="109">
        <v>365600</v>
      </c>
      <c r="H80" s="109">
        <v>1912616</v>
      </c>
      <c r="I80" s="109">
        <v>42212</v>
      </c>
      <c r="J80" s="110">
        <v>117331</v>
      </c>
    </row>
    <row r="81" spans="1:10">
      <c r="A81" s="486" t="s">
        <v>640</v>
      </c>
      <c r="B81" s="487" t="s">
        <v>718</v>
      </c>
      <c r="C81" s="487" t="s">
        <v>617</v>
      </c>
      <c r="D81" s="108" t="s">
        <v>720</v>
      </c>
      <c r="E81" s="109">
        <v>407812</v>
      </c>
      <c r="F81" s="109">
        <v>2029947</v>
      </c>
      <c r="G81" s="109">
        <v>365600</v>
      </c>
      <c r="H81" s="109">
        <v>1912616</v>
      </c>
      <c r="I81" s="109">
        <v>42212</v>
      </c>
      <c r="J81" s="110">
        <v>117331</v>
      </c>
    </row>
    <row r="82" spans="1:10">
      <c r="A82" s="486" t="s">
        <v>640</v>
      </c>
      <c r="B82" s="487" t="s">
        <v>722</v>
      </c>
      <c r="C82" s="487" t="s">
        <v>612</v>
      </c>
      <c r="D82" s="108" t="s">
        <v>723</v>
      </c>
      <c r="E82" s="109">
        <v>7002</v>
      </c>
      <c r="F82" s="109">
        <v>18938</v>
      </c>
      <c r="G82" s="109">
        <v>7002</v>
      </c>
      <c r="H82" s="109">
        <v>18938</v>
      </c>
      <c r="I82" s="109">
        <v>0</v>
      </c>
      <c r="J82" s="110">
        <v>0</v>
      </c>
    </row>
    <row r="83" spans="1:10">
      <c r="A83" s="486" t="s">
        <v>640</v>
      </c>
      <c r="B83" s="487" t="s">
        <v>722</v>
      </c>
      <c r="C83" s="487" t="s">
        <v>640</v>
      </c>
      <c r="D83" s="108" t="s">
        <v>724</v>
      </c>
      <c r="E83" s="109">
        <v>7002</v>
      </c>
      <c r="F83" s="109">
        <v>18938</v>
      </c>
      <c r="G83" s="109">
        <v>7002</v>
      </c>
      <c r="H83" s="109">
        <v>18938</v>
      </c>
      <c r="I83" s="109">
        <v>0</v>
      </c>
      <c r="J83" s="110">
        <v>0</v>
      </c>
    </row>
    <row r="84" spans="1:10">
      <c r="A84" s="486" t="s">
        <v>640</v>
      </c>
      <c r="B84" s="487" t="s">
        <v>725</v>
      </c>
      <c r="C84" s="487" t="s">
        <v>612</v>
      </c>
      <c r="D84" s="108" t="s">
        <v>726</v>
      </c>
      <c r="E84" s="109">
        <v>1824477</v>
      </c>
      <c r="F84" s="109">
        <v>8196215</v>
      </c>
      <c r="G84" s="109">
        <v>1273631</v>
      </c>
      <c r="H84" s="109">
        <v>6759889</v>
      </c>
      <c r="I84" s="109">
        <v>550846</v>
      </c>
      <c r="J84" s="110">
        <v>1436326</v>
      </c>
    </row>
    <row r="85" spans="1:10">
      <c r="A85" s="486" t="s">
        <v>640</v>
      </c>
      <c r="B85" s="487" t="s">
        <v>725</v>
      </c>
      <c r="C85" s="487" t="s">
        <v>617</v>
      </c>
      <c r="D85" s="108" t="s">
        <v>727</v>
      </c>
      <c r="E85" s="109">
        <v>498984</v>
      </c>
      <c r="F85" s="109">
        <v>2313459</v>
      </c>
      <c r="G85" s="109">
        <v>498138</v>
      </c>
      <c r="H85" s="109">
        <v>1867133</v>
      </c>
      <c r="I85" s="109">
        <v>846</v>
      </c>
      <c r="J85" s="110">
        <v>446326</v>
      </c>
    </row>
    <row r="86" spans="1:10">
      <c r="A86" s="486" t="s">
        <v>640</v>
      </c>
      <c r="B86" s="487" t="s">
        <v>725</v>
      </c>
      <c r="C86" s="487" t="s">
        <v>643</v>
      </c>
      <c r="D86" s="108" t="s">
        <v>729</v>
      </c>
      <c r="E86" s="109">
        <v>1140544</v>
      </c>
      <c r="F86" s="109">
        <v>5070268</v>
      </c>
      <c r="G86" s="109">
        <v>590544</v>
      </c>
      <c r="H86" s="109">
        <v>4080268</v>
      </c>
      <c r="I86" s="109">
        <v>550000</v>
      </c>
      <c r="J86" s="110">
        <v>990000</v>
      </c>
    </row>
    <row r="87" spans="1:10">
      <c r="A87" s="486" t="s">
        <v>640</v>
      </c>
      <c r="B87" s="487" t="s">
        <v>725</v>
      </c>
      <c r="C87" s="487" t="s">
        <v>650</v>
      </c>
      <c r="D87" s="108" t="s">
        <v>730</v>
      </c>
      <c r="E87" s="109">
        <v>184949</v>
      </c>
      <c r="F87" s="109">
        <v>812488</v>
      </c>
      <c r="G87" s="109">
        <v>184949</v>
      </c>
      <c r="H87" s="109">
        <v>812488</v>
      </c>
      <c r="I87" s="109">
        <v>0</v>
      </c>
      <c r="J87" s="110">
        <v>0</v>
      </c>
    </row>
    <row r="88" spans="1:10">
      <c r="A88" s="486" t="s">
        <v>635</v>
      </c>
      <c r="B88" s="487" t="s">
        <v>612</v>
      </c>
      <c r="C88" s="487" t="s">
        <v>612</v>
      </c>
      <c r="D88" s="108" t="s">
        <v>731</v>
      </c>
      <c r="E88" s="109">
        <v>383668</v>
      </c>
      <c r="F88" s="109">
        <v>2326226</v>
      </c>
      <c r="G88" s="109">
        <v>383668</v>
      </c>
      <c r="H88" s="109">
        <v>2326226</v>
      </c>
      <c r="I88" s="109">
        <v>0</v>
      </c>
      <c r="J88" s="110">
        <v>0</v>
      </c>
    </row>
    <row r="89" spans="1:10">
      <c r="A89" s="486" t="s">
        <v>635</v>
      </c>
      <c r="B89" s="487" t="s">
        <v>732</v>
      </c>
      <c r="C89" s="487" t="s">
        <v>612</v>
      </c>
      <c r="D89" s="108" t="s">
        <v>733</v>
      </c>
      <c r="E89" s="109">
        <v>34051</v>
      </c>
      <c r="F89" s="109">
        <v>108674</v>
      </c>
      <c r="G89" s="109">
        <v>34051</v>
      </c>
      <c r="H89" s="109">
        <v>108674</v>
      </c>
      <c r="I89" s="109">
        <v>0</v>
      </c>
      <c r="J89" s="110">
        <v>0</v>
      </c>
    </row>
    <row r="90" spans="1:10">
      <c r="A90" s="486" t="s">
        <v>635</v>
      </c>
      <c r="B90" s="487" t="s">
        <v>732</v>
      </c>
      <c r="C90" s="487" t="s">
        <v>617</v>
      </c>
      <c r="D90" s="108" t="s">
        <v>734</v>
      </c>
      <c r="E90" s="109">
        <v>34051</v>
      </c>
      <c r="F90" s="109">
        <v>108674</v>
      </c>
      <c r="G90" s="109">
        <v>34051</v>
      </c>
      <c r="H90" s="109">
        <v>108674</v>
      </c>
      <c r="I90" s="109">
        <v>0</v>
      </c>
      <c r="J90" s="110">
        <v>0</v>
      </c>
    </row>
    <row r="91" spans="1:10">
      <c r="A91" s="486" t="s">
        <v>635</v>
      </c>
      <c r="B91" s="487" t="s">
        <v>735</v>
      </c>
      <c r="C91" s="487" t="s">
        <v>612</v>
      </c>
      <c r="D91" s="108" t="s">
        <v>736</v>
      </c>
      <c r="E91" s="109">
        <v>346</v>
      </c>
      <c r="F91" s="109">
        <v>1148</v>
      </c>
      <c r="G91" s="109">
        <v>346</v>
      </c>
      <c r="H91" s="109">
        <v>1148</v>
      </c>
      <c r="I91" s="109">
        <v>0</v>
      </c>
      <c r="J91" s="110">
        <v>0</v>
      </c>
    </row>
    <row r="92" spans="1:10">
      <c r="A92" s="486" t="s">
        <v>635</v>
      </c>
      <c r="B92" s="487" t="s">
        <v>735</v>
      </c>
      <c r="C92" s="487" t="s">
        <v>617</v>
      </c>
      <c r="D92" s="108" t="s">
        <v>737</v>
      </c>
      <c r="E92" s="109">
        <v>346</v>
      </c>
      <c r="F92" s="109">
        <v>1148</v>
      </c>
      <c r="G92" s="109">
        <v>346</v>
      </c>
      <c r="H92" s="109">
        <v>1148</v>
      </c>
      <c r="I92" s="109">
        <v>0</v>
      </c>
      <c r="J92" s="110">
        <v>0</v>
      </c>
    </row>
    <row r="93" spans="1:10">
      <c r="A93" s="486" t="s">
        <v>635</v>
      </c>
      <c r="B93" s="487" t="s">
        <v>738</v>
      </c>
      <c r="C93" s="487" t="s">
        <v>612</v>
      </c>
      <c r="D93" s="108" t="s">
        <v>739</v>
      </c>
      <c r="E93" s="109">
        <v>349271</v>
      </c>
      <c r="F93" s="109">
        <v>2216404</v>
      </c>
      <c r="G93" s="109">
        <v>349271</v>
      </c>
      <c r="H93" s="109">
        <v>2216404</v>
      </c>
      <c r="I93" s="109">
        <v>0</v>
      </c>
      <c r="J93" s="110">
        <v>0</v>
      </c>
    </row>
    <row r="94" spans="1:10">
      <c r="A94" s="486" t="s">
        <v>635</v>
      </c>
      <c r="B94" s="487" t="s">
        <v>738</v>
      </c>
      <c r="C94" s="487" t="s">
        <v>617</v>
      </c>
      <c r="D94" s="108" t="s">
        <v>740</v>
      </c>
      <c r="E94" s="109">
        <v>349271</v>
      </c>
      <c r="F94" s="109">
        <v>2216404</v>
      </c>
      <c r="G94" s="109">
        <v>349271</v>
      </c>
      <c r="H94" s="109">
        <v>2216404</v>
      </c>
      <c r="I94" s="109">
        <v>0</v>
      </c>
      <c r="J94" s="110">
        <v>0</v>
      </c>
    </row>
    <row r="95" spans="1:10">
      <c r="A95" s="486" t="s">
        <v>643</v>
      </c>
      <c r="B95" s="487" t="s">
        <v>612</v>
      </c>
      <c r="C95" s="487" t="s">
        <v>612</v>
      </c>
      <c r="D95" s="108" t="s">
        <v>741</v>
      </c>
      <c r="E95" s="109">
        <v>926254</v>
      </c>
      <c r="F95" s="109">
        <v>4957405</v>
      </c>
      <c r="G95" s="109">
        <v>926254</v>
      </c>
      <c r="H95" s="109">
        <v>4957405</v>
      </c>
      <c r="I95" s="109">
        <v>0</v>
      </c>
      <c r="J95" s="110">
        <v>0</v>
      </c>
    </row>
    <row r="96" spans="1:10">
      <c r="A96" s="486" t="s">
        <v>643</v>
      </c>
      <c r="B96" s="487" t="s">
        <v>742</v>
      </c>
      <c r="C96" s="487" t="s">
        <v>612</v>
      </c>
      <c r="D96" s="108" t="s">
        <v>743</v>
      </c>
      <c r="E96" s="109">
        <v>861429</v>
      </c>
      <c r="F96" s="109">
        <v>4764883</v>
      </c>
      <c r="G96" s="109">
        <v>861429</v>
      </c>
      <c r="H96" s="109">
        <v>4764883</v>
      </c>
      <c r="I96" s="109">
        <v>0</v>
      </c>
      <c r="J96" s="110">
        <v>0</v>
      </c>
    </row>
    <row r="97" spans="1:10">
      <c r="A97" s="486" t="s">
        <v>643</v>
      </c>
      <c r="B97" s="487" t="s">
        <v>742</v>
      </c>
      <c r="C97" s="487" t="s">
        <v>640</v>
      </c>
      <c r="D97" s="108" t="s">
        <v>744</v>
      </c>
      <c r="E97" s="109">
        <v>861429</v>
      </c>
      <c r="F97" s="109">
        <v>4764883</v>
      </c>
      <c r="G97" s="109">
        <v>861429</v>
      </c>
      <c r="H97" s="109">
        <v>4764883</v>
      </c>
      <c r="I97" s="109">
        <v>0</v>
      </c>
      <c r="J97" s="110">
        <v>0</v>
      </c>
    </row>
    <row r="98" spans="1:10">
      <c r="A98" s="486" t="s">
        <v>643</v>
      </c>
      <c r="B98" s="487" t="s">
        <v>745</v>
      </c>
      <c r="C98" s="487" t="s">
        <v>612</v>
      </c>
      <c r="D98" s="108" t="s">
        <v>746</v>
      </c>
      <c r="E98" s="109">
        <v>64825</v>
      </c>
      <c r="F98" s="109">
        <v>192522</v>
      </c>
      <c r="G98" s="109">
        <v>64825</v>
      </c>
      <c r="H98" s="109">
        <v>192522</v>
      </c>
      <c r="I98" s="109">
        <v>0</v>
      </c>
      <c r="J98" s="110">
        <v>0</v>
      </c>
    </row>
    <row r="99" spans="1:10">
      <c r="A99" s="486" t="s">
        <v>643</v>
      </c>
      <c r="B99" s="487" t="s">
        <v>745</v>
      </c>
      <c r="C99" s="487" t="s">
        <v>617</v>
      </c>
      <c r="D99" s="108" t="s">
        <v>747</v>
      </c>
      <c r="E99" s="109">
        <v>64825</v>
      </c>
      <c r="F99" s="109">
        <v>192522</v>
      </c>
      <c r="G99" s="109">
        <v>64825</v>
      </c>
      <c r="H99" s="109">
        <v>192522</v>
      </c>
      <c r="I99" s="109">
        <v>0</v>
      </c>
      <c r="J99" s="110">
        <v>0</v>
      </c>
    </row>
    <row r="100" spans="1:10">
      <c r="A100" s="486" t="s">
        <v>650</v>
      </c>
      <c r="B100" s="487" t="s">
        <v>612</v>
      </c>
      <c r="C100" s="487" t="s">
        <v>612</v>
      </c>
      <c r="D100" s="108" t="s">
        <v>748</v>
      </c>
      <c r="E100" s="109">
        <v>1039984</v>
      </c>
      <c r="F100" s="109">
        <v>2667361</v>
      </c>
      <c r="G100" s="109">
        <v>1039984</v>
      </c>
      <c r="H100" s="109">
        <v>2667361</v>
      </c>
      <c r="I100" s="109">
        <v>0</v>
      </c>
      <c r="J100" s="110">
        <v>0</v>
      </c>
    </row>
    <row r="101" spans="1:10">
      <c r="A101" s="486" t="s">
        <v>650</v>
      </c>
      <c r="B101" s="487" t="s">
        <v>749</v>
      </c>
      <c r="C101" s="487" t="s">
        <v>612</v>
      </c>
      <c r="D101" s="108" t="s">
        <v>750</v>
      </c>
      <c r="E101" s="109">
        <v>1039984</v>
      </c>
      <c r="F101" s="109">
        <v>2667361</v>
      </c>
      <c r="G101" s="109">
        <v>1039984</v>
      </c>
      <c r="H101" s="109">
        <v>2667361</v>
      </c>
      <c r="I101" s="109">
        <v>0</v>
      </c>
      <c r="J101" s="110">
        <v>0</v>
      </c>
    </row>
    <row r="102" spans="1:10">
      <c r="A102" s="486" t="s">
        <v>650</v>
      </c>
      <c r="B102" s="487" t="s">
        <v>749</v>
      </c>
      <c r="C102" s="487" t="s">
        <v>615</v>
      </c>
      <c r="D102" s="108" t="s">
        <v>751</v>
      </c>
      <c r="E102" s="109">
        <v>1039984</v>
      </c>
      <c r="F102" s="109">
        <v>2667361</v>
      </c>
      <c r="G102" s="109">
        <v>1039984</v>
      </c>
      <c r="H102" s="109">
        <v>2667361</v>
      </c>
      <c r="I102" s="109">
        <v>0</v>
      </c>
      <c r="J102" s="110">
        <v>0</v>
      </c>
    </row>
    <row r="103" spans="1:10">
      <c r="A103" s="486" t="s">
        <v>652</v>
      </c>
      <c r="B103" s="487" t="s">
        <v>612</v>
      </c>
      <c r="C103" s="487" t="s">
        <v>612</v>
      </c>
      <c r="D103" s="108" t="s">
        <v>752</v>
      </c>
      <c r="E103" s="109">
        <v>72000</v>
      </c>
      <c r="F103" s="109">
        <v>72000</v>
      </c>
      <c r="G103" s="109">
        <v>72000</v>
      </c>
      <c r="H103" s="109">
        <v>72000</v>
      </c>
      <c r="I103" s="109">
        <v>0</v>
      </c>
      <c r="J103" s="110">
        <v>0</v>
      </c>
    </row>
    <row r="104" spans="1:10">
      <c r="A104" s="486" t="s">
        <v>652</v>
      </c>
      <c r="B104" s="487" t="s">
        <v>753</v>
      </c>
      <c r="C104" s="487" t="s">
        <v>612</v>
      </c>
      <c r="D104" s="108" t="s">
        <v>754</v>
      </c>
      <c r="E104" s="109">
        <v>72000</v>
      </c>
      <c r="F104" s="109">
        <v>72000</v>
      </c>
      <c r="G104" s="109">
        <v>72000</v>
      </c>
      <c r="H104" s="109">
        <v>72000</v>
      </c>
      <c r="I104" s="109">
        <v>0</v>
      </c>
      <c r="J104" s="110">
        <v>0</v>
      </c>
    </row>
    <row r="105" spans="1:10">
      <c r="A105" s="486" t="s">
        <v>652</v>
      </c>
      <c r="B105" s="487" t="s">
        <v>753</v>
      </c>
      <c r="C105" s="487" t="s">
        <v>617</v>
      </c>
      <c r="D105" s="108" t="s">
        <v>755</v>
      </c>
      <c r="E105" s="109">
        <v>72000</v>
      </c>
      <c r="F105" s="109">
        <v>72000</v>
      </c>
      <c r="G105" s="109">
        <v>72000</v>
      </c>
      <c r="H105" s="109">
        <v>72000</v>
      </c>
      <c r="I105" s="109">
        <v>0</v>
      </c>
      <c r="J105" s="110">
        <v>0</v>
      </c>
    </row>
    <row r="106" spans="1:10">
      <c r="A106" s="486" t="s">
        <v>612</v>
      </c>
      <c r="B106" s="487" t="s">
        <v>612</v>
      </c>
      <c r="C106" s="487" t="s">
        <v>612</v>
      </c>
      <c r="D106" s="108" t="s">
        <v>679</v>
      </c>
      <c r="E106" s="109">
        <v>4289486</v>
      </c>
      <c r="F106" s="109">
        <v>43012189</v>
      </c>
      <c r="G106" s="109">
        <v>505765</v>
      </c>
      <c r="H106" s="109">
        <v>1258165</v>
      </c>
      <c r="I106" s="109">
        <v>3783721</v>
      </c>
      <c r="J106" s="110">
        <v>41754024</v>
      </c>
    </row>
    <row r="107" spans="1:10">
      <c r="A107" s="486" t="s">
        <v>615</v>
      </c>
      <c r="B107" s="487" t="s">
        <v>612</v>
      </c>
      <c r="C107" s="487" t="s">
        <v>612</v>
      </c>
      <c r="D107" s="108" t="s">
        <v>687</v>
      </c>
      <c r="E107" s="109">
        <v>103585</v>
      </c>
      <c r="F107" s="109">
        <v>353585</v>
      </c>
      <c r="G107" s="109">
        <v>103585</v>
      </c>
      <c r="H107" s="109">
        <v>353585</v>
      </c>
      <c r="I107" s="109">
        <v>0</v>
      </c>
      <c r="J107" s="110">
        <v>0</v>
      </c>
    </row>
    <row r="108" spans="1:10">
      <c r="A108" s="486" t="s">
        <v>615</v>
      </c>
      <c r="B108" s="487" t="s">
        <v>688</v>
      </c>
      <c r="C108" s="487" t="s">
        <v>612</v>
      </c>
      <c r="D108" s="108" t="s">
        <v>689</v>
      </c>
      <c r="E108" s="109">
        <v>103585</v>
      </c>
      <c r="F108" s="109">
        <v>103585</v>
      </c>
      <c r="G108" s="109">
        <v>103585</v>
      </c>
      <c r="H108" s="109">
        <v>103585</v>
      </c>
      <c r="I108" s="109">
        <v>0</v>
      </c>
      <c r="J108" s="110">
        <v>0</v>
      </c>
    </row>
    <row r="109" spans="1:10">
      <c r="A109" s="486" t="s">
        <v>615</v>
      </c>
      <c r="B109" s="487" t="s">
        <v>688</v>
      </c>
      <c r="C109" s="487" t="s">
        <v>756</v>
      </c>
      <c r="D109" s="108" t="s">
        <v>757</v>
      </c>
      <c r="E109" s="109">
        <v>103585</v>
      </c>
      <c r="F109" s="109">
        <v>103585</v>
      </c>
      <c r="G109" s="109">
        <v>103585</v>
      </c>
      <c r="H109" s="109">
        <v>103585</v>
      </c>
      <c r="I109" s="109">
        <v>0</v>
      </c>
      <c r="J109" s="110">
        <v>0</v>
      </c>
    </row>
    <row r="110" spans="1:10">
      <c r="A110" s="486" t="s">
        <v>615</v>
      </c>
      <c r="B110" s="487" t="s">
        <v>695</v>
      </c>
      <c r="C110" s="487" t="s">
        <v>612</v>
      </c>
      <c r="D110" s="108" t="s">
        <v>696</v>
      </c>
      <c r="E110" s="109">
        <v>0</v>
      </c>
      <c r="F110" s="109">
        <v>250000</v>
      </c>
      <c r="G110" s="109">
        <v>0</v>
      </c>
      <c r="H110" s="109">
        <v>250000</v>
      </c>
      <c r="I110" s="109">
        <v>0</v>
      </c>
      <c r="J110" s="110">
        <v>0</v>
      </c>
    </row>
    <row r="111" spans="1:10">
      <c r="A111" s="486" t="s">
        <v>615</v>
      </c>
      <c r="B111" s="487" t="s">
        <v>695</v>
      </c>
      <c r="C111" s="487" t="s">
        <v>756</v>
      </c>
      <c r="D111" s="108" t="s">
        <v>757</v>
      </c>
      <c r="E111" s="109">
        <v>0</v>
      </c>
      <c r="F111" s="109">
        <v>250000</v>
      </c>
      <c r="G111" s="109">
        <v>0</v>
      </c>
      <c r="H111" s="109">
        <v>250000</v>
      </c>
      <c r="I111" s="109">
        <v>0</v>
      </c>
      <c r="J111" s="110">
        <v>0</v>
      </c>
    </row>
    <row r="112" spans="1:10">
      <c r="A112" s="486" t="s">
        <v>617</v>
      </c>
      <c r="B112" s="487" t="s">
        <v>612</v>
      </c>
      <c r="C112" s="487" t="s">
        <v>612</v>
      </c>
      <c r="D112" s="108" t="s">
        <v>709</v>
      </c>
      <c r="E112" s="109">
        <v>0</v>
      </c>
      <c r="F112" s="109">
        <v>12273120</v>
      </c>
      <c r="G112" s="109">
        <v>0</v>
      </c>
      <c r="H112" s="109">
        <v>0</v>
      </c>
      <c r="I112" s="109">
        <v>0</v>
      </c>
      <c r="J112" s="110">
        <v>12273120</v>
      </c>
    </row>
    <row r="113" spans="1:10">
      <c r="A113" s="486" t="s">
        <v>617</v>
      </c>
      <c r="B113" s="487" t="s">
        <v>714</v>
      </c>
      <c r="C113" s="487" t="s">
        <v>612</v>
      </c>
      <c r="D113" s="108" t="s">
        <v>715</v>
      </c>
      <c r="E113" s="109">
        <v>0</v>
      </c>
      <c r="F113" s="109">
        <v>12273120</v>
      </c>
      <c r="G113" s="109">
        <v>0</v>
      </c>
      <c r="H113" s="109">
        <v>0</v>
      </c>
      <c r="I113" s="109">
        <v>0</v>
      </c>
      <c r="J113" s="110">
        <v>12273120</v>
      </c>
    </row>
    <row r="114" spans="1:10">
      <c r="A114" s="486" t="s">
        <v>617</v>
      </c>
      <c r="B114" s="487" t="s">
        <v>714</v>
      </c>
      <c r="C114" s="487" t="s">
        <v>756</v>
      </c>
      <c r="D114" s="108" t="s">
        <v>757</v>
      </c>
      <c r="E114" s="109">
        <v>0</v>
      </c>
      <c r="F114" s="109">
        <v>12273120</v>
      </c>
      <c r="G114" s="109">
        <v>0</v>
      </c>
      <c r="H114" s="109">
        <v>0</v>
      </c>
      <c r="I114" s="109">
        <v>0</v>
      </c>
      <c r="J114" s="110">
        <v>12273120</v>
      </c>
    </row>
    <row r="115" spans="1:10">
      <c r="A115" s="486" t="s">
        <v>640</v>
      </c>
      <c r="B115" s="487" t="s">
        <v>612</v>
      </c>
      <c r="C115" s="487" t="s">
        <v>612</v>
      </c>
      <c r="D115" s="108" t="s">
        <v>717</v>
      </c>
      <c r="E115" s="109">
        <v>4185901</v>
      </c>
      <c r="F115" s="109">
        <v>30385484</v>
      </c>
      <c r="G115" s="109">
        <v>402180</v>
      </c>
      <c r="H115" s="109">
        <v>904580</v>
      </c>
      <c r="I115" s="109">
        <v>3783721</v>
      </c>
      <c r="J115" s="110">
        <v>29480904</v>
      </c>
    </row>
    <row r="116" spans="1:10">
      <c r="A116" s="486" t="s">
        <v>640</v>
      </c>
      <c r="B116" s="487" t="s">
        <v>725</v>
      </c>
      <c r="C116" s="487" t="s">
        <v>612</v>
      </c>
      <c r="D116" s="108" t="s">
        <v>726</v>
      </c>
      <c r="E116" s="109">
        <v>4185901</v>
      </c>
      <c r="F116" s="109">
        <v>30385484</v>
      </c>
      <c r="G116" s="109">
        <v>402180</v>
      </c>
      <c r="H116" s="109">
        <v>904580</v>
      </c>
      <c r="I116" s="109">
        <v>3783721</v>
      </c>
      <c r="J116" s="110">
        <v>29480904</v>
      </c>
    </row>
    <row r="117" spans="1:10">
      <c r="A117" s="486" t="s">
        <v>640</v>
      </c>
      <c r="B117" s="487" t="s">
        <v>725</v>
      </c>
      <c r="C117" s="487" t="s">
        <v>654</v>
      </c>
      <c r="D117" s="108" t="s">
        <v>758</v>
      </c>
      <c r="E117" s="109">
        <v>4185901</v>
      </c>
      <c r="F117" s="109">
        <v>30385484</v>
      </c>
      <c r="G117" s="109">
        <v>402180</v>
      </c>
      <c r="H117" s="109">
        <v>904580</v>
      </c>
      <c r="I117" s="109">
        <v>3783721</v>
      </c>
      <c r="J117" s="110">
        <v>29480904</v>
      </c>
    </row>
    <row r="118" spans="1:10">
      <c r="A118" s="486" t="s">
        <v>612</v>
      </c>
      <c r="B118" s="487" t="s">
        <v>612</v>
      </c>
      <c r="C118" s="487" t="s">
        <v>612</v>
      </c>
      <c r="D118" s="108" t="s">
        <v>760</v>
      </c>
      <c r="E118" s="109">
        <v>340275</v>
      </c>
      <c r="F118" s="109">
        <v>488762</v>
      </c>
      <c r="G118" s="109">
        <v>340275</v>
      </c>
      <c r="H118" s="109">
        <v>488762</v>
      </c>
      <c r="I118" s="109">
        <v>0</v>
      </c>
      <c r="J118" s="110">
        <v>0</v>
      </c>
    </row>
    <row r="119" spans="1:10">
      <c r="A119" s="486" t="s">
        <v>612</v>
      </c>
      <c r="B119" s="487" t="s">
        <v>612</v>
      </c>
      <c r="C119" s="487" t="s">
        <v>612</v>
      </c>
      <c r="D119" s="108" t="s">
        <v>761</v>
      </c>
      <c r="E119" s="109">
        <v>127758</v>
      </c>
      <c r="F119" s="109">
        <v>276245</v>
      </c>
      <c r="G119" s="109">
        <v>127758</v>
      </c>
      <c r="H119" s="109">
        <v>276245</v>
      </c>
      <c r="I119" s="109">
        <v>0</v>
      </c>
      <c r="J119" s="110">
        <v>0</v>
      </c>
    </row>
    <row r="120" spans="1:10">
      <c r="A120" s="486" t="s">
        <v>612</v>
      </c>
      <c r="B120" s="487" t="s">
        <v>612</v>
      </c>
      <c r="C120" s="487" t="s">
        <v>612</v>
      </c>
      <c r="D120" s="108" t="s">
        <v>762</v>
      </c>
      <c r="E120" s="109">
        <v>212517</v>
      </c>
      <c r="F120" s="109">
        <v>212517</v>
      </c>
      <c r="G120" s="109">
        <v>212517</v>
      </c>
      <c r="H120" s="109">
        <v>212517</v>
      </c>
      <c r="I120" s="109">
        <v>0</v>
      </c>
      <c r="J120" s="110">
        <v>0</v>
      </c>
    </row>
    <row r="121" spans="1:10">
      <c r="A121" s="486" t="s">
        <v>612</v>
      </c>
      <c r="B121" s="487" t="s">
        <v>612</v>
      </c>
      <c r="C121" s="487" t="s">
        <v>612</v>
      </c>
      <c r="D121" s="108" t="s">
        <v>763</v>
      </c>
      <c r="E121" s="109">
        <v>14418287</v>
      </c>
      <c r="F121" s="109">
        <v>84128407</v>
      </c>
      <c r="G121" s="109" t="s">
        <v>612</v>
      </c>
      <c r="H121" s="109" t="s">
        <v>612</v>
      </c>
      <c r="I121" s="109" t="s">
        <v>612</v>
      </c>
      <c r="J121" s="110" t="s">
        <v>612</v>
      </c>
    </row>
    <row r="122" spans="1:10">
      <c r="A122" s="486" t="s">
        <v>612</v>
      </c>
      <c r="B122" s="487" t="s">
        <v>612</v>
      </c>
      <c r="C122" s="487" t="s">
        <v>612</v>
      </c>
      <c r="D122" s="108" t="s">
        <v>612</v>
      </c>
      <c r="E122" s="109" t="s">
        <v>612</v>
      </c>
      <c r="F122" s="109" t="s">
        <v>612</v>
      </c>
      <c r="G122" s="109" t="s">
        <v>612</v>
      </c>
      <c r="H122" s="109" t="s">
        <v>612</v>
      </c>
      <c r="I122" s="109" t="s">
        <v>612</v>
      </c>
      <c r="J122" s="110" t="s">
        <v>612</v>
      </c>
    </row>
    <row r="123" spans="1:10">
      <c r="A123" s="486" t="s">
        <v>612</v>
      </c>
      <c r="B123" s="487" t="s">
        <v>612</v>
      </c>
      <c r="C123" s="487" t="s">
        <v>612</v>
      </c>
      <c r="D123" s="108" t="s">
        <v>764</v>
      </c>
      <c r="E123" s="109">
        <v>157606061</v>
      </c>
      <c r="F123" s="109" t="s">
        <v>612</v>
      </c>
      <c r="G123" s="109" t="s">
        <v>612</v>
      </c>
      <c r="H123" s="109" t="s">
        <v>612</v>
      </c>
      <c r="I123" s="109" t="s">
        <v>612</v>
      </c>
      <c r="J123" s="110" t="s">
        <v>612</v>
      </c>
    </row>
    <row r="124" spans="1:10">
      <c r="A124" s="486" t="s">
        <v>612</v>
      </c>
      <c r="B124" s="487" t="s">
        <v>612</v>
      </c>
      <c r="C124" s="487" t="s">
        <v>612</v>
      </c>
      <c r="D124" s="108" t="s">
        <v>765</v>
      </c>
      <c r="E124" s="109">
        <v>156357067</v>
      </c>
      <c r="F124" s="109" t="s">
        <v>612</v>
      </c>
      <c r="G124" s="109" t="s">
        <v>612</v>
      </c>
      <c r="H124" s="109" t="s">
        <v>612</v>
      </c>
      <c r="I124" s="109" t="s">
        <v>612</v>
      </c>
      <c r="J124" s="110" t="s">
        <v>612</v>
      </c>
    </row>
    <row r="125" spans="1:10">
      <c r="A125" s="486" t="s">
        <v>612</v>
      </c>
      <c r="B125" s="487" t="s">
        <v>612</v>
      </c>
      <c r="C125" s="487" t="s">
        <v>612</v>
      </c>
      <c r="D125" s="108" t="s">
        <v>766</v>
      </c>
      <c r="E125" s="109">
        <v>4521422</v>
      </c>
      <c r="F125" s="109" t="s">
        <v>612</v>
      </c>
      <c r="G125" s="109" t="s">
        <v>612</v>
      </c>
      <c r="H125" s="109" t="s">
        <v>612</v>
      </c>
      <c r="I125" s="109" t="s">
        <v>612</v>
      </c>
      <c r="J125" s="110" t="s">
        <v>612</v>
      </c>
    </row>
    <row r="126" spans="1:10">
      <c r="A126" s="486" t="s">
        <v>612</v>
      </c>
      <c r="B126" s="487" t="s">
        <v>612</v>
      </c>
      <c r="C126" s="487" t="s">
        <v>612</v>
      </c>
      <c r="D126" s="108" t="s">
        <v>767</v>
      </c>
      <c r="E126" s="109">
        <v>160878489</v>
      </c>
      <c r="F126" s="109" t="s">
        <v>612</v>
      </c>
      <c r="G126" s="109" t="s">
        <v>612</v>
      </c>
      <c r="H126" s="109" t="s">
        <v>612</v>
      </c>
      <c r="I126" s="109" t="s">
        <v>612</v>
      </c>
      <c r="J126" s="110" t="s">
        <v>612</v>
      </c>
    </row>
    <row r="127" spans="1:10" ht="95.4" customHeight="1">
      <c r="A127" s="1382" t="s">
        <v>1460</v>
      </c>
      <c r="B127" s="1370" t="s">
        <v>612</v>
      </c>
      <c r="C127" s="1370" t="s">
        <v>612</v>
      </c>
      <c r="D127" s="1370" t="s">
        <v>612</v>
      </c>
      <c r="E127" s="1370" t="s">
        <v>612</v>
      </c>
      <c r="F127" s="1370" t="s">
        <v>612</v>
      </c>
      <c r="G127" s="1370" t="s">
        <v>612</v>
      </c>
      <c r="H127" s="1370" t="s">
        <v>612</v>
      </c>
      <c r="I127" s="1370" t="s">
        <v>612</v>
      </c>
      <c r="J127" s="1371" t="s">
        <v>612</v>
      </c>
    </row>
    <row r="128" spans="1:10">
      <c r="A128"/>
      <c r="B128"/>
      <c r="C128"/>
      <c r="D128"/>
      <c r="E128"/>
      <c r="F128"/>
      <c r="G128"/>
      <c r="H128"/>
      <c r="I128"/>
      <c r="J128"/>
    </row>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sheetData>
  <mergeCells count="10">
    <mergeCell ref="A127:J127"/>
    <mergeCell ref="K1:L1"/>
    <mergeCell ref="A1:D1"/>
    <mergeCell ref="E1:F1"/>
    <mergeCell ref="G1:H1"/>
    <mergeCell ref="I1:J1"/>
    <mergeCell ref="A50:D50"/>
    <mergeCell ref="E50:F50"/>
    <mergeCell ref="G50:H50"/>
    <mergeCell ref="I50:J50"/>
  </mergeCells>
  <phoneticPr fontId="18" type="noConversion"/>
  <hyperlinks>
    <hyperlink ref="K1" location="預告統計資料發布時間表!A1" display="回發布時間表"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386"/>
  <sheetViews>
    <sheetView workbookViewId="0">
      <selection activeCell="K1" sqref="K1:L1"/>
    </sheetView>
  </sheetViews>
  <sheetFormatPr defaultRowHeight="16.2"/>
  <cols>
    <col min="1" max="1" width="4.77734375" style="107" customWidth="1"/>
    <col min="2" max="3" width="6.21875" style="111" customWidth="1"/>
    <col min="4" max="4" width="31.88671875" style="112" customWidth="1"/>
    <col min="5" max="5" width="15.6640625" style="113" customWidth="1"/>
    <col min="6" max="6" width="14.33203125" style="113" customWidth="1"/>
    <col min="7" max="7" width="13.77734375" style="113" customWidth="1"/>
    <col min="8" max="8" width="13" style="113" customWidth="1"/>
    <col min="9" max="9" width="14.109375" style="113" customWidth="1"/>
    <col min="10" max="10" width="15.88671875" style="114" customWidth="1"/>
    <col min="257" max="257" width="4.77734375" customWidth="1"/>
    <col min="258" max="259" width="6.21875" customWidth="1"/>
    <col min="260" max="260" width="31.88671875" customWidth="1"/>
    <col min="261" max="261" width="15.6640625" customWidth="1"/>
    <col min="262" max="262" width="14.33203125" customWidth="1"/>
    <col min="263" max="263" width="13.77734375" customWidth="1"/>
    <col min="264" max="264" width="13" customWidth="1"/>
    <col min="265" max="265" width="14.109375" customWidth="1"/>
    <col min="266" max="266" width="15.88671875" customWidth="1"/>
    <col min="513" max="513" width="4.77734375" customWidth="1"/>
    <col min="514" max="515" width="6.21875" customWidth="1"/>
    <col min="516" max="516" width="31.88671875" customWidth="1"/>
    <col min="517" max="517" width="15.6640625" customWidth="1"/>
    <col min="518" max="518" width="14.33203125" customWidth="1"/>
    <col min="519" max="519" width="13.77734375" customWidth="1"/>
    <col min="520" max="520" width="13" customWidth="1"/>
    <col min="521" max="521" width="14.109375" customWidth="1"/>
    <col min="522" max="522" width="15.88671875" customWidth="1"/>
    <col min="769" max="769" width="4.77734375" customWidth="1"/>
    <col min="770" max="771" width="6.21875" customWidth="1"/>
    <col min="772" max="772" width="31.88671875" customWidth="1"/>
    <col min="773" max="773" width="15.6640625" customWidth="1"/>
    <col min="774" max="774" width="14.33203125" customWidth="1"/>
    <col min="775" max="775" width="13.77734375" customWidth="1"/>
    <col min="776" max="776" width="13" customWidth="1"/>
    <col min="777" max="777" width="14.109375" customWidth="1"/>
    <col min="778" max="778" width="15.88671875" customWidth="1"/>
    <col min="1025" max="1025" width="4.77734375" customWidth="1"/>
    <col min="1026" max="1027" width="6.21875" customWidth="1"/>
    <col min="1028" max="1028" width="31.88671875" customWidth="1"/>
    <col min="1029" max="1029" width="15.6640625" customWidth="1"/>
    <col min="1030" max="1030" width="14.33203125" customWidth="1"/>
    <col min="1031" max="1031" width="13.77734375" customWidth="1"/>
    <col min="1032" max="1032" width="13" customWidth="1"/>
    <col min="1033" max="1033" width="14.109375" customWidth="1"/>
    <col min="1034" max="1034" width="15.88671875" customWidth="1"/>
    <col min="1281" max="1281" width="4.77734375" customWidth="1"/>
    <col min="1282" max="1283" width="6.21875" customWidth="1"/>
    <col min="1284" max="1284" width="31.88671875" customWidth="1"/>
    <col min="1285" max="1285" width="15.6640625" customWidth="1"/>
    <col min="1286" max="1286" width="14.33203125" customWidth="1"/>
    <col min="1287" max="1287" width="13.77734375" customWidth="1"/>
    <col min="1288" max="1288" width="13" customWidth="1"/>
    <col min="1289" max="1289" width="14.109375" customWidth="1"/>
    <col min="1290" max="1290" width="15.88671875" customWidth="1"/>
    <col min="1537" max="1537" width="4.77734375" customWidth="1"/>
    <col min="1538" max="1539" width="6.21875" customWidth="1"/>
    <col min="1540" max="1540" width="31.88671875" customWidth="1"/>
    <col min="1541" max="1541" width="15.6640625" customWidth="1"/>
    <col min="1542" max="1542" width="14.33203125" customWidth="1"/>
    <col min="1543" max="1543" width="13.77734375" customWidth="1"/>
    <col min="1544" max="1544" width="13" customWidth="1"/>
    <col min="1545" max="1545" width="14.109375" customWidth="1"/>
    <col min="1546" max="1546" width="15.88671875" customWidth="1"/>
    <col min="1793" max="1793" width="4.77734375" customWidth="1"/>
    <col min="1794" max="1795" width="6.21875" customWidth="1"/>
    <col min="1796" max="1796" width="31.88671875" customWidth="1"/>
    <col min="1797" max="1797" width="15.6640625" customWidth="1"/>
    <col min="1798" max="1798" width="14.33203125" customWidth="1"/>
    <col min="1799" max="1799" width="13.77734375" customWidth="1"/>
    <col min="1800" max="1800" width="13" customWidth="1"/>
    <col min="1801" max="1801" width="14.109375" customWidth="1"/>
    <col min="1802" max="1802" width="15.88671875" customWidth="1"/>
    <col min="2049" max="2049" width="4.77734375" customWidth="1"/>
    <col min="2050" max="2051" width="6.21875" customWidth="1"/>
    <col min="2052" max="2052" width="31.88671875" customWidth="1"/>
    <col min="2053" max="2053" width="15.6640625" customWidth="1"/>
    <col min="2054" max="2054" width="14.33203125" customWidth="1"/>
    <col min="2055" max="2055" width="13.77734375" customWidth="1"/>
    <col min="2056" max="2056" width="13" customWidth="1"/>
    <col min="2057" max="2057" width="14.109375" customWidth="1"/>
    <col min="2058" max="2058" width="15.88671875" customWidth="1"/>
    <col min="2305" max="2305" width="4.77734375" customWidth="1"/>
    <col min="2306" max="2307" width="6.21875" customWidth="1"/>
    <col min="2308" max="2308" width="31.88671875" customWidth="1"/>
    <col min="2309" max="2309" width="15.6640625" customWidth="1"/>
    <col min="2310" max="2310" width="14.33203125" customWidth="1"/>
    <col min="2311" max="2311" width="13.77734375" customWidth="1"/>
    <col min="2312" max="2312" width="13" customWidth="1"/>
    <col min="2313" max="2313" width="14.109375" customWidth="1"/>
    <col min="2314" max="2314" width="15.88671875" customWidth="1"/>
    <col min="2561" max="2561" width="4.77734375" customWidth="1"/>
    <col min="2562" max="2563" width="6.21875" customWidth="1"/>
    <col min="2564" max="2564" width="31.88671875" customWidth="1"/>
    <col min="2565" max="2565" width="15.6640625" customWidth="1"/>
    <col min="2566" max="2566" width="14.33203125" customWidth="1"/>
    <col min="2567" max="2567" width="13.77734375" customWidth="1"/>
    <col min="2568" max="2568" width="13" customWidth="1"/>
    <col min="2569" max="2569" width="14.109375" customWidth="1"/>
    <col min="2570" max="2570" width="15.88671875" customWidth="1"/>
    <col min="2817" max="2817" width="4.77734375" customWidth="1"/>
    <col min="2818" max="2819" width="6.21875" customWidth="1"/>
    <col min="2820" max="2820" width="31.88671875" customWidth="1"/>
    <col min="2821" max="2821" width="15.6640625" customWidth="1"/>
    <col min="2822" max="2822" width="14.33203125" customWidth="1"/>
    <col min="2823" max="2823" width="13.77734375" customWidth="1"/>
    <col min="2824" max="2824" width="13" customWidth="1"/>
    <col min="2825" max="2825" width="14.109375" customWidth="1"/>
    <col min="2826" max="2826" width="15.88671875" customWidth="1"/>
    <col min="3073" max="3073" width="4.77734375" customWidth="1"/>
    <col min="3074" max="3075" width="6.21875" customWidth="1"/>
    <col min="3076" max="3076" width="31.88671875" customWidth="1"/>
    <col min="3077" max="3077" width="15.6640625" customWidth="1"/>
    <col min="3078" max="3078" width="14.33203125" customWidth="1"/>
    <col min="3079" max="3079" width="13.77734375" customWidth="1"/>
    <col min="3080" max="3080" width="13" customWidth="1"/>
    <col min="3081" max="3081" width="14.109375" customWidth="1"/>
    <col min="3082" max="3082" width="15.88671875" customWidth="1"/>
    <col min="3329" max="3329" width="4.77734375" customWidth="1"/>
    <col min="3330" max="3331" width="6.21875" customWidth="1"/>
    <col min="3332" max="3332" width="31.88671875" customWidth="1"/>
    <col min="3333" max="3333" width="15.6640625" customWidth="1"/>
    <col min="3334" max="3334" width="14.33203125" customWidth="1"/>
    <col min="3335" max="3335" width="13.77734375" customWidth="1"/>
    <col min="3336" max="3336" width="13" customWidth="1"/>
    <col min="3337" max="3337" width="14.109375" customWidth="1"/>
    <col min="3338" max="3338" width="15.88671875" customWidth="1"/>
    <col min="3585" max="3585" width="4.77734375" customWidth="1"/>
    <col min="3586" max="3587" width="6.21875" customWidth="1"/>
    <col min="3588" max="3588" width="31.88671875" customWidth="1"/>
    <col min="3589" max="3589" width="15.6640625" customWidth="1"/>
    <col min="3590" max="3590" width="14.33203125" customWidth="1"/>
    <col min="3591" max="3591" width="13.77734375" customWidth="1"/>
    <col min="3592" max="3592" width="13" customWidth="1"/>
    <col min="3593" max="3593" width="14.109375" customWidth="1"/>
    <col min="3594" max="3594" width="15.88671875" customWidth="1"/>
    <col min="3841" max="3841" width="4.77734375" customWidth="1"/>
    <col min="3842" max="3843" width="6.21875" customWidth="1"/>
    <col min="3844" max="3844" width="31.88671875" customWidth="1"/>
    <col min="3845" max="3845" width="15.6640625" customWidth="1"/>
    <col min="3846" max="3846" width="14.33203125" customWidth="1"/>
    <col min="3847" max="3847" width="13.77734375" customWidth="1"/>
    <col min="3848" max="3848" width="13" customWidth="1"/>
    <col min="3849" max="3849" width="14.109375" customWidth="1"/>
    <col min="3850" max="3850" width="15.88671875" customWidth="1"/>
    <col min="4097" max="4097" width="4.77734375" customWidth="1"/>
    <col min="4098" max="4099" width="6.21875" customWidth="1"/>
    <col min="4100" max="4100" width="31.88671875" customWidth="1"/>
    <col min="4101" max="4101" width="15.6640625" customWidth="1"/>
    <col min="4102" max="4102" width="14.33203125" customWidth="1"/>
    <col min="4103" max="4103" width="13.77734375" customWidth="1"/>
    <col min="4104" max="4104" width="13" customWidth="1"/>
    <col min="4105" max="4105" width="14.109375" customWidth="1"/>
    <col min="4106" max="4106" width="15.88671875" customWidth="1"/>
    <col min="4353" max="4353" width="4.77734375" customWidth="1"/>
    <col min="4354" max="4355" width="6.21875" customWidth="1"/>
    <col min="4356" max="4356" width="31.88671875" customWidth="1"/>
    <col min="4357" max="4357" width="15.6640625" customWidth="1"/>
    <col min="4358" max="4358" width="14.33203125" customWidth="1"/>
    <col min="4359" max="4359" width="13.77734375" customWidth="1"/>
    <col min="4360" max="4360" width="13" customWidth="1"/>
    <col min="4361" max="4361" width="14.109375" customWidth="1"/>
    <col min="4362" max="4362" width="15.88671875" customWidth="1"/>
    <col min="4609" max="4609" width="4.77734375" customWidth="1"/>
    <col min="4610" max="4611" width="6.21875" customWidth="1"/>
    <col min="4612" max="4612" width="31.88671875" customWidth="1"/>
    <col min="4613" max="4613" width="15.6640625" customWidth="1"/>
    <col min="4614" max="4614" width="14.33203125" customWidth="1"/>
    <col min="4615" max="4615" width="13.77734375" customWidth="1"/>
    <col min="4616" max="4616" width="13" customWidth="1"/>
    <col min="4617" max="4617" width="14.109375" customWidth="1"/>
    <col min="4618" max="4618" width="15.88671875" customWidth="1"/>
    <col min="4865" max="4865" width="4.77734375" customWidth="1"/>
    <col min="4866" max="4867" width="6.21875" customWidth="1"/>
    <col min="4868" max="4868" width="31.88671875" customWidth="1"/>
    <col min="4869" max="4869" width="15.6640625" customWidth="1"/>
    <col min="4870" max="4870" width="14.33203125" customWidth="1"/>
    <col min="4871" max="4871" width="13.77734375" customWidth="1"/>
    <col min="4872" max="4872" width="13" customWidth="1"/>
    <col min="4873" max="4873" width="14.109375" customWidth="1"/>
    <col min="4874" max="4874" width="15.88671875" customWidth="1"/>
    <col min="5121" max="5121" width="4.77734375" customWidth="1"/>
    <col min="5122" max="5123" width="6.21875" customWidth="1"/>
    <col min="5124" max="5124" width="31.88671875" customWidth="1"/>
    <col min="5125" max="5125" width="15.6640625" customWidth="1"/>
    <col min="5126" max="5126" width="14.33203125" customWidth="1"/>
    <col min="5127" max="5127" width="13.77734375" customWidth="1"/>
    <col min="5128" max="5128" width="13" customWidth="1"/>
    <col min="5129" max="5129" width="14.109375" customWidth="1"/>
    <col min="5130" max="5130" width="15.88671875" customWidth="1"/>
    <col min="5377" max="5377" width="4.77734375" customWidth="1"/>
    <col min="5378" max="5379" width="6.21875" customWidth="1"/>
    <col min="5380" max="5380" width="31.88671875" customWidth="1"/>
    <col min="5381" max="5381" width="15.6640625" customWidth="1"/>
    <col min="5382" max="5382" width="14.33203125" customWidth="1"/>
    <col min="5383" max="5383" width="13.77734375" customWidth="1"/>
    <col min="5384" max="5384" width="13" customWidth="1"/>
    <col min="5385" max="5385" width="14.109375" customWidth="1"/>
    <col min="5386" max="5386" width="15.88671875" customWidth="1"/>
    <col min="5633" max="5633" width="4.77734375" customWidth="1"/>
    <col min="5634" max="5635" width="6.21875" customWidth="1"/>
    <col min="5636" max="5636" width="31.88671875" customWidth="1"/>
    <col min="5637" max="5637" width="15.6640625" customWidth="1"/>
    <col min="5638" max="5638" width="14.33203125" customWidth="1"/>
    <col min="5639" max="5639" width="13.77734375" customWidth="1"/>
    <col min="5640" max="5640" width="13" customWidth="1"/>
    <col min="5641" max="5641" width="14.109375" customWidth="1"/>
    <col min="5642" max="5642" width="15.88671875" customWidth="1"/>
    <col min="5889" max="5889" width="4.77734375" customWidth="1"/>
    <col min="5890" max="5891" width="6.21875" customWidth="1"/>
    <col min="5892" max="5892" width="31.88671875" customWidth="1"/>
    <col min="5893" max="5893" width="15.6640625" customWidth="1"/>
    <col min="5894" max="5894" width="14.33203125" customWidth="1"/>
    <col min="5895" max="5895" width="13.77734375" customWidth="1"/>
    <col min="5896" max="5896" width="13" customWidth="1"/>
    <col min="5897" max="5897" width="14.109375" customWidth="1"/>
    <col min="5898" max="5898" width="15.88671875" customWidth="1"/>
    <col min="6145" max="6145" width="4.77734375" customWidth="1"/>
    <col min="6146" max="6147" width="6.21875" customWidth="1"/>
    <col min="6148" max="6148" width="31.88671875" customWidth="1"/>
    <col min="6149" max="6149" width="15.6640625" customWidth="1"/>
    <col min="6150" max="6150" width="14.33203125" customWidth="1"/>
    <col min="6151" max="6151" width="13.77734375" customWidth="1"/>
    <col min="6152" max="6152" width="13" customWidth="1"/>
    <col min="6153" max="6153" width="14.109375" customWidth="1"/>
    <col min="6154" max="6154" width="15.88671875" customWidth="1"/>
    <col min="6401" max="6401" width="4.77734375" customWidth="1"/>
    <col min="6402" max="6403" width="6.21875" customWidth="1"/>
    <col min="6404" max="6404" width="31.88671875" customWidth="1"/>
    <col min="6405" max="6405" width="15.6640625" customWidth="1"/>
    <col min="6406" max="6406" width="14.33203125" customWidth="1"/>
    <col min="6407" max="6407" width="13.77734375" customWidth="1"/>
    <col min="6408" max="6408" width="13" customWidth="1"/>
    <col min="6409" max="6409" width="14.109375" customWidth="1"/>
    <col min="6410" max="6410" width="15.88671875" customWidth="1"/>
    <col min="6657" max="6657" width="4.77734375" customWidth="1"/>
    <col min="6658" max="6659" width="6.21875" customWidth="1"/>
    <col min="6660" max="6660" width="31.88671875" customWidth="1"/>
    <col min="6661" max="6661" width="15.6640625" customWidth="1"/>
    <col min="6662" max="6662" width="14.33203125" customWidth="1"/>
    <col min="6663" max="6663" width="13.77734375" customWidth="1"/>
    <col min="6664" max="6664" width="13" customWidth="1"/>
    <col min="6665" max="6665" width="14.109375" customWidth="1"/>
    <col min="6666" max="6666" width="15.88671875" customWidth="1"/>
    <col min="6913" max="6913" width="4.77734375" customWidth="1"/>
    <col min="6914" max="6915" width="6.21875" customWidth="1"/>
    <col min="6916" max="6916" width="31.88671875" customWidth="1"/>
    <col min="6917" max="6917" width="15.6640625" customWidth="1"/>
    <col min="6918" max="6918" width="14.33203125" customWidth="1"/>
    <col min="6919" max="6919" width="13.77734375" customWidth="1"/>
    <col min="6920" max="6920" width="13" customWidth="1"/>
    <col min="6921" max="6921" width="14.109375" customWidth="1"/>
    <col min="6922" max="6922" width="15.88671875" customWidth="1"/>
    <col min="7169" max="7169" width="4.77734375" customWidth="1"/>
    <col min="7170" max="7171" width="6.21875" customWidth="1"/>
    <col min="7172" max="7172" width="31.88671875" customWidth="1"/>
    <col min="7173" max="7173" width="15.6640625" customWidth="1"/>
    <col min="7174" max="7174" width="14.33203125" customWidth="1"/>
    <col min="7175" max="7175" width="13.77734375" customWidth="1"/>
    <col min="7176" max="7176" width="13" customWidth="1"/>
    <col min="7177" max="7177" width="14.109375" customWidth="1"/>
    <col min="7178" max="7178" width="15.88671875" customWidth="1"/>
    <col min="7425" max="7425" width="4.77734375" customWidth="1"/>
    <col min="7426" max="7427" width="6.21875" customWidth="1"/>
    <col min="7428" max="7428" width="31.88671875" customWidth="1"/>
    <col min="7429" max="7429" width="15.6640625" customWidth="1"/>
    <col min="7430" max="7430" width="14.33203125" customWidth="1"/>
    <col min="7431" max="7431" width="13.77734375" customWidth="1"/>
    <col min="7432" max="7432" width="13" customWidth="1"/>
    <col min="7433" max="7433" width="14.109375" customWidth="1"/>
    <col min="7434" max="7434" width="15.88671875" customWidth="1"/>
    <col min="7681" max="7681" width="4.77734375" customWidth="1"/>
    <col min="7682" max="7683" width="6.21875" customWidth="1"/>
    <col min="7684" max="7684" width="31.88671875" customWidth="1"/>
    <col min="7685" max="7685" width="15.6640625" customWidth="1"/>
    <col min="7686" max="7686" width="14.33203125" customWidth="1"/>
    <col min="7687" max="7687" width="13.77734375" customWidth="1"/>
    <col min="7688" max="7688" width="13" customWidth="1"/>
    <col min="7689" max="7689" width="14.109375" customWidth="1"/>
    <col min="7690" max="7690" width="15.88671875" customWidth="1"/>
    <col min="7937" max="7937" width="4.77734375" customWidth="1"/>
    <col min="7938" max="7939" width="6.21875" customWidth="1"/>
    <col min="7940" max="7940" width="31.88671875" customWidth="1"/>
    <col min="7941" max="7941" width="15.6640625" customWidth="1"/>
    <col min="7942" max="7942" width="14.33203125" customWidth="1"/>
    <col min="7943" max="7943" width="13.77734375" customWidth="1"/>
    <col min="7944" max="7944" width="13" customWidth="1"/>
    <col min="7945" max="7945" width="14.109375" customWidth="1"/>
    <col min="7946" max="7946" width="15.88671875" customWidth="1"/>
    <col min="8193" max="8193" width="4.77734375" customWidth="1"/>
    <col min="8194" max="8195" width="6.21875" customWidth="1"/>
    <col min="8196" max="8196" width="31.88671875" customWidth="1"/>
    <col min="8197" max="8197" width="15.6640625" customWidth="1"/>
    <col min="8198" max="8198" width="14.33203125" customWidth="1"/>
    <col min="8199" max="8199" width="13.77734375" customWidth="1"/>
    <col min="8200" max="8200" width="13" customWidth="1"/>
    <col min="8201" max="8201" width="14.109375" customWidth="1"/>
    <col min="8202" max="8202" width="15.88671875" customWidth="1"/>
    <col min="8449" max="8449" width="4.77734375" customWidth="1"/>
    <col min="8450" max="8451" width="6.21875" customWidth="1"/>
    <col min="8452" max="8452" width="31.88671875" customWidth="1"/>
    <col min="8453" max="8453" width="15.6640625" customWidth="1"/>
    <col min="8454" max="8454" width="14.33203125" customWidth="1"/>
    <col min="8455" max="8455" width="13.77734375" customWidth="1"/>
    <col min="8456" max="8456" width="13" customWidth="1"/>
    <col min="8457" max="8457" width="14.109375" customWidth="1"/>
    <col min="8458" max="8458" width="15.88671875" customWidth="1"/>
    <col min="8705" max="8705" width="4.77734375" customWidth="1"/>
    <col min="8706" max="8707" width="6.21875" customWidth="1"/>
    <col min="8708" max="8708" width="31.88671875" customWidth="1"/>
    <col min="8709" max="8709" width="15.6640625" customWidth="1"/>
    <col min="8710" max="8710" width="14.33203125" customWidth="1"/>
    <col min="8711" max="8711" width="13.77734375" customWidth="1"/>
    <col min="8712" max="8712" width="13" customWidth="1"/>
    <col min="8713" max="8713" width="14.109375" customWidth="1"/>
    <col min="8714" max="8714" width="15.88671875" customWidth="1"/>
    <col min="8961" max="8961" width="4.77734375" customWidth="1"/>
    <col min="8962" max="8963" width="6.21875" customWidth="1"/>
    <col min="8964" max="8964" width="31.88671875" customWidth="1"/>
    <col min="8965" max="8965" width="15.6640625" customWidth="1"/>
    <col min="8966" max="8966" width="14.33203125" customWidth="1"/>
    <col min="8967" max="8967" width="13.77734375" customWidth="1"/>
    <col min="8968" max="8968" width="13" customWidth="1"/>
    <col min="8969" max="8969" width="14.109375" customWidth="1"/>
    <col min="8970" max="8970" width="15.88671875" customWidth="1"/>
    <col min="9217" max="9217" width="4.77734375" customWidth="1"/>
    <col min="9218" max="9219" width="6.21875" customWidth="1"/>
    <col min="9220" max="9220" width="31.88671875" customWidth="1"/>
    <col min="9221" max="9221" width="15.6640625" customWidth="1"/>
    <col min="9222" max="9222" width="14.33203125" customWidth="1"/>
    <col min="9223" max="9223" width="13.77734375" customWidth="1"/>
    <col min="9224" max="9224" width="13" customWidth="1"/>
    <col min="9225" max="9225" width="14.109375" customWidth="1"/>
    <col min="9226" max="9226" width="15.88671875" customWidth="1"/>
    <col min="9473" max="9473" width="4.77734375" customWidth="1"/>
    <col min="9474" max="9475" width="6.21875" customWidth="1"/>
    <col min="9476" max="9476" width="31.88671875" customWidth="1"/>
    <col min="9477" max="9477" width="15.6640625" customWidth="1"/>
    <col min="9478" max="9478" width="14.33203125" customWidth="1"/>
    <col min="9479" max="9479" width="13.77734375" customWidth="1"/>
    <col min="9480" max="9480" width="13" customWidth="1"/>
    <col min="9481" max="9481" width="14.109375" customWidth="1"/>
    <col min="9482" max="9482" width="15.88671875" customWidth="1"/>
    <col min="9729" max="9729" width="4.77734375" customWidth="1"/>
    <col min="9730" max="9731" width="6.21875" customWidth="1"/>
    <col min="9732" max="9732" width="31.88671875" customWidth="1"/>
    <col min="9733" max="9733" width="15.6640625" customWidth="1"/>
    <col min="9734" max="9734" width="14.33203125" customWidth="1"/>
    <col min="9735" max="9735" width="13.77734375" customWidth="1"/>
    <col min="9736" max="9736" width="13" customWidth="1"/>
    <col min="9737" max="9737" width="14.109375" customWidth="1"/>
    <col min="9738" max="9738" width="15.88671875" customWidth="1"/>
    <col min="9985" max="9985" width="4.77734375" customWidth="1"/>
    <col min="9986" max="9987" width="6.21875" customWidth="1"/>
    <col min="9988" max="9988" width="31.88671875" customWidth="1"/>
    <col min="9989" max="9989" width="15.6640625" customWidth="1"/>
    <col min="9990" max="9990" width="14.33203125" customWidth="1"/>
    <col min="9991" max="9991" width="13.77734375" customWidth="1"/>
    <col min="9992" max="9992" width="13" customWidth="1"/>
    <col min="9993" max="9993" width="14.109375" customWidth="1"/>
    <col min="9994" max="9994" width="15.88671875" customWidth="1"/>
    <col min="10241" max="10241" width="4.77734375" customWidth="1"/>
    <col min="10242" max="10243" width="6.21875" customWidth="1"/>
    <col min="10244" max="10244" width="31.88671875" customWidth="1"/>
    <col min="10245" max="10245" width="15.6640625" customWidth="1"/>
    <col min="10246" max="10246" width="14.33203125" customWidth="1"/>
    <col min="10247" max="10247" width="13.77734375" customWidth="1"/>
    <col min="10248" max="10248" width="13" customWidth="1"/>
    <col min="10249" max="10249" width="14.109375" customWidth="1"/>
    <col min="10250" max="10250" width="15.88671875" customWidth="1"/>
    <col min="10497" max="10497" width="4.77734375" customWidth="1"/>
    <col min="10498" max="10499" width="6.21875" customWidth="1"/>
    <col min="10500" max="10500" width="31.88671875" customWidth="1"/>
    <col min="10501" max="10501" width="15.6640625" customWidth="1"/>
    <col min="10502" max="10502" width="14.33203125" customWidth="1"/>
    <col min="10503" max="10503" width="13.77734375" customWidth="1"/>
    <col min="10504" max="10504" width="13" customWidth="1"/>
    <col min="10505" max="10505" width="14.109375" customWidth="1"/>
    <col min="10506" max="10506" width="15.88671875" customWidth="1"/>
    <col min="10753" max="10753" width="4.77734375" customWidth="1"/>
    <col min="10754" max="10755" width="6.21875" customWidth="1"/>
    <col min="10756" max="10756" width="31.88671875" customWidth="1"/>
    <col min="10757" max="10757" width="15.6640625" customWidth="1"/>
    <col min="10758" max="10758" width="14.33203125" customWidth="1"/>
    <col min="10759" max="10759" width="13.77734375" customWidth="1"/>
    <col min="10760" max="10760" width="13" customWidth="1"/>
    <col min="10761" max="10761" width="14.109375" customWidth="1"/>
    <col min="10762" max="10762" width="15.88671875" customWidth="1"/>
    <col min="11009" max="11009" width="4.77734375" customWidth="1"/>
    <col min="11010" max="11011" width="6.21875" customWidth="1"/>
    <col min="11012" max="11012" width="31.88671875" customWidth="1"/>
    <col min="11013" max="11013" width="15.6640625" customWidth="1"/>
    <col min="11014" max="11014" width="14.33203125" customWidth="1"/>
    <col min="11015" max="11015" width="13.77734375" customWidth="1"/>
    <col min="11016" max="11016" width="13" customWidth="1"/>
    <col min="11017" max="11017" width="14.109375" customWidth="1"/>
    <col min="11018" max="11018" width="15.88671875" customWidth="1"/>
    <col min="11265" max="11265" width="4.77734375" customWidth="1"/>
    <col min="11266" max="11267" width="6.21875" customWidth="1"/>
    <col min="11268" max="11268" width="31.88671875" customWidth="1"/>
    <col min="11269" max="11269" width="15.6640625" customWidth="1"/>
    <col min="11270" max="11270" width="14.33203125" customWidth="1"/>
    <col min="11271" max="11271" width="13.77734375" customWidth="1"/>
    <col min="11272" max="11272" width="13" customWidth="1"/>
    <col min="11273" max="11273" width="14.109375" customWidth="1"/>
    <col min="11274" max="11274" width="15.88671875" customWidth="1"/>
    <col min="11521" max="11521" width="4.77734375" customWidth="1"/>
    <col min="11522" max="11523" width="6.21875" customWidth="1"/>
    <col min="11524" max="11524" width="31.88671875" customWidth="1"/>
    <col min="11525" max="11525" width="15.6640625" customWidth="1"/>
    <col min="11526" max="11526" width="14.33203125" customWidth="1"/>
    <col min="11527" max="11527" width="13.77734375" customWidth="1"/>
    <col min="11528" max="11528" width="13" customWidth="1"/>
    <col min="11529" max="11529" width="14.109375" customWidth="1"/>
    <col min="11530" max="11530" width="15.88671875" customWidth="1"/>
    <col min="11777" max="11777" width="4.77734375" customWidth="1"/>
    <col min="11778" max="11779" width="6.21875" customWidth="1"/>
    <col min="11780" max="11780" width="31.88671875" customWidth="1"/>
    <col min="11781" max="11781" width="15.6640625" customWidth="1"/>
    <col min="11782" max="11782" width="14.33203125" customWidth="1"/>
    <col min="11783" max="11783" width="13.77734375" customWidth="1"/>
    <col min="11784" max="11784" width="13" customWidth="1"/>
    <col min="11785" max="11785" width="14.109375" customWidth="1"/>
    <col min="11786" max="11786" width="15.88671875" customWidth="1"/>
    <col min="12033" max="12033" width="4.77734375" customWidth="1"/>
    <col min="12034" max="12035" width="6.21875" customWidth="1"/>
    <col min="12036" max="12036" width="31.88671875" customWidth="1"/>
    <col min="12037" max="12037" width="15.6640625" customWidth="1"/>
    <col min="12038" max="12038" width="14.33203125" customWidth="1"/>
    <col min="12039" max="12039" width="13.77734375" customWidth="1"/>
    <col min="12040" max="12040" width="13" customWidth="1"/>
    <col min="12041" max="12041" width="14.109375" customWidth="1"/>
    <col min="12042" max="12042" width="15.88671875" customWidth="1"/>
    <col min="12289" max="12289" width="4.77734375" customWidth="1"/>
    <col min="12290" max="12291" width="6.21875" customWidth="1"/>
    <col min="12292" max="12292" width="31.88671875" customWidth="1"/>
    <col min="12293" max="12293" width="15.6640625" customWidth="1"/>
    <col min="12294" max="12294" width="14.33203125" customWidth="1"/>
    <col min="12295" max="12295" width="13.77734375" customWidth="1"/>
    <col min="12296" max="12296" width="13" customWidth="1"/>
    <col min="12297" max="12297" width="14.109375" customWidth="1"/>
    <col min="12298" max="12298" width="15.88671875" customWidth="1"/>
    <col min="12545" max="12545" width="4.77734375" customWidth="1"/>
    <col min="12546" max="12547" width="6.21875" customWidth="1"/>
    <col min="12548" max="12548" width="31.88671875" customWidth="1"/>
    <col min="12549" max="12549" width="15.6640625" customWidth="1"/>
    <col min="12550" max="12550" width="14.33203125" customWidth="1"/>
    <col min="12551" max="12551" width="13.77734375" customWidth="1"/>
    <col min="12552" max="12552" width="13" customWidth="1"/>
    <col min="12553" max="12553" width="14.109375" customWidth="1"/>
    <col min="12554" max="12554" width="15.88671875" customWidth="1"/>
    <col min="12801" max="12801" width="4.77734375" customWidth="1"/>
    <col min="12802" max="12803" width="6.21875" customWidth="1"/>
    <col min="12804" max="12804" width="31.88671875" customWidth="1"/>
    <col min="12805" max="12805" width="15.6640625" customWidth="1"/>
    <col min="12806" max="12806" width="14.33203125" customWidth="1"/>
    <col min="12807" max="12807" width="13.77734375" customWidth="1"/>
    <col min="12808" max="12808" width="13" customWidth="1"/>
    <col min="12809" max="12809" width="14.109375" customWidth="1"/>
    <col min="12810" max="12810" width="15.88671875" customWidth="1"/>
    <col min="13057" max="13057" width="4.77734375" customWidth="1"/>
    <col min="13058" max="13059" width="6.21875" customWidth="1"/>
    <col min="13060" max="13060" width="31.88671875" customWidth="1"/>
    <col min="13061" max="13061" width="15.6640625" customWidth="1"/>
    <col min="13062" max="13062" width="14.33203125" customWidth="1"/>
    <col min="13063" max="13063" width="13.77734375" customWidth="1"/>
    <col min="13064" max="13064" width="13" customWidth="1"/>
    <col min="13065" max="13065" width="14.109375" customWidth="1"/>
    <col min="13066" max="13066" width="15.88671875" customWidth="1"/>
    <col min="13313" max="13313" width="4.77734375" customWidth="1"/>
    <col min="13314" max="13315" width="6.21875" customWidth="1"/>
    <col min="13316" max="13316" width="31.88671875" customWidth="1"/>
    <col min="13317" max="13317" width="15.6640625" customWidth="1"/>
    <col min="13318" max="13318" width="14.33203125" customWidth="1"/>
    <col min="13319" max="13319" width="13.77734375" customWidth="1"/>
    <col min="13320" max="13320" width="13" customWidth="1"/>
    <col min="13321" max="13321" width="14.109375" customWidth="1"/>
    <col min="13322" max="13322" width="15.88671875" customWidth="1"/>
    <col min="13569" max="13569" width="4.77734375" customWidth="1"/>
    <col min="13570" max="13571" width="6.21875" customWidth="1"/>
    <col min="13572" max="13572" width="31.88671875" customWidth="1"/>
    <col min="13573" max="13573" width="15.6640625" customWidth="1"/>
    <col min="13574" max="13574" width="14.33203125" customWidth="1"/>
    <col min="13575" max="13575" width="13.77734375" customWidth="1"/>
    <col min="13576" max="13576" width="13" customWidth="1"/>
    <col min="13577" max="13577" width="14.109375" customWidth="1"/>
    <col min="13578" max="13578" width="15.88671875" customWidth="1"/>
    <col min="13825" max="13825" width="4.77734375" customWidth="1"/>
    <col min="13826" max="13827" width="6.21875" customWidth="1"/>
    <col min="13828" max="13828" width="31.88671875" customWidth="1"/>
    <col min="13829" max="13829" width="15.6640625" customWidth="1"/>
    <col min="13830" max="13830" width="14.33203125" customWidth="1"/>
    <col min="13831" max="13831" width="13.77734375" customWidth="1"/>
    <col min="13832" max="13832" width="13" customWidth="1"/>
    <col min="13833" max="13833" width="14.109375" customWidth="1"/>
    <col min="13834" max="13834" width="15.88671875" customWidth="1"/>
    <col min="14081" max="14081" width="4.77734375" customWidth="1"/>
    <col min="14082" max="14083" width="6.21875" customWidth="1"/>
    <col min="14084" max="14084" width="31.88671875" customWidth="1"/>
    <col min="14085" max="14085" width="15.6640625" customWidth="1"/>
    <col min="14086" max="14086" width="14.33203125" customWidth="1"/>
    <col min="14087" max="14087" width="13.77734375" customWidth="1"/>
    <col min="14088" max="14088" width="13" customWidth="1"/>
    <col min="14089" max="14089" width="14.109375" customWidth="1"/>
    <col min="14090" max="14090" width="15.88671875" customWidth="1"/>
    <col min="14337" max="14337" width="4.77734375" customWidth="1"/>
    <col min="14338" max="14339" width="6.21875" customWidth="1"/>
    <col min="14340" max="14340" width="31.88671875" customWidth="1"/>
    <col min="14341" max="14341" width="15.6640625" customWidth="1"/>
    <col min="14342" max="14342" width="14.33203125" customWidth="1"/>
    <col min="14343" max="14343" width="13.77734375" customWidth="1"/>
    <col min="14344" max="14344" width="13" customWidth="1"/>
    <col min="14345" max="14345" width="14.109375" customWidth="1"/>
    <col min="14346" max="14346" width="15.88671875" customWidth="1"/>
    <col min="14593" max="14593" width="4.77734375" customWidth="1"/>
    <col min="14594" max="14595" width="6.21875" customWidth="1"/>
    <col min="14596" max="14596" width="31.88671875" customWidth="1"/>
    <col min="14597" max="14597" width="15.6640625" customWidth="1"/>
    <col min="14598" max="14598" width="14.33203125" customWidth="1"/>
    <col min="14599" max="14599" width="13.77734375" customWidth="1"/>
    <col min="14600" max="14600" width="13" customWidth="1"/>
    <col min="14601" max="14601" width="14.109375" customWidth="1"/>
    <col min="14602" max="14602" width="15.88671875" customWidth="1"/>
    <col min="14849" max="14849" width="4.77734375" customWidth="1"/>
    <col min="14850" max="14851" width="6.21875" customWidth="1"/>
    <col min="14852" max="14852" width="31.88671875" customWidth="1"/>
    <col min="14853" max="14853" width="15.6640625" customWidth="1"/>
    <col min="14854" max="14854" width="14.33203125" customWidth="1"/>
    <col min="14855" max="14855" width="13.77734375" customWidth="1"/>
    <col min="14856" max="14856" width="13" customWidth="1"/>
    <col min="14857" max="14857" width="14.109375" customWidth="1"/>
    <col min="14858" max="14858" width="15.88671875" customWidth="1"/>
    <col min="15105" max="15105" width="4.77734375" customWidth="1"/>
    <col min="15106" max="15107" width="6.21875" customWidth="1"/>
    <col min="15108" max="15108" width="31.88671875" customWidth="1"/>
    <col min="15109" max="15109" width="15.6640625" customWidth="1"/>
    <col min="15110" max="15110" width="14.33203125" customWidth="1"/>
    <col min="15111" max="15111" width="13.77734375" customWidth="1"/>
    <col min="15112" max="15112" width="13" customWidth="1"/>
    <col min="15113" max="15113" width="14.109375" customWidth="1"/>
    <col min="15114" max="15114" width="15.88671875" customWidth="1"/>
    <col min="15361" max="15361" width="4.77734375" customWidth="1"/>
    <col min="15362" max="15363" width="6.21875" customWidth="1"/>
    <col min="15364" max="15364" width="31.88671875" customWidth="1"/>
    <col min="15365" max="15365" width="15.6640625" customWidth="1"/>
    <col min="15366" max="15366" width="14.33203125" customWidth="1"/>
    <col min="15367" max="15367" width="13.77734375" customWidth="1"/>
    <col min="15368" max="15368" width="13" customWidth="1"/>
    <col min="15369" max="15369" width="14.109375" customWidth="1"/>
    <col min="15370" max="15370" width="15.88671875" customWidth="1"/>
    <col min="15617" max="15617" width="4.77734375" customWidth="1"/>
    <col min="15618" max="15619" width="6.21875" customWidth="1"/>
    <col min="15620" max="15620" width="31.88671875" customWidth="1"/>
    <col min="15621" max="15621" width="15.6640625" customWidth="1"/>
    <col min="15622" max="15622" width="14.33203125" customWidth="1"/>
    <col min="15623" max="15623" width="13.77734375" customWidth="1"/>
    <col min="15624" max="15624" width="13" customWidth="1"/>
    <col min="15625" max="15625" width="14.109375" customWidth="1"/>
    <col min="15626" max="15626" width="15.88671875" customWidth="1"/>
    <col min="15873" max="15873" width="4.77734375" customWidth="1"/>
    <col min="15874" max="15875" width="6.21875" customWidth="1"/>
    <col min="15876" max="15876" width="31.88671875" customWidth="1"/>
    <col min="15877" max="15877" width="15.6640625" customWidth="1"/>
    <col min="15878" max="15878" width="14.33203125" customWidth="1"/>
    <col min="15879" max="15879" width="13.77734375" customWidth="1"/>
    <col min="15880" max="15880" width="13" customWidth="1"/>
    <col min="15881" max="15881" width="14.109375" customWidth="1"/>
    <col min="15882" max="15882" width="15.88671875" customWidth="1"/>
    <col min="16129" max="16129" width="4.77734375" customWidth="1"/>
    <col min="16130" max="16131" width="6.21875" customWidth="1"/>
    <col min="16132" max="16132" width="31.88671875" customWidth="1"/>
    <col min="16133" max="16133" width="15.6640625" customWidth="1"/>
    <col min="16134" max="16134" width="14.33203125" customWidth="1"/>
    <col min="16135" max="16135" width="13.77734375" customWidth="1"/>
    <col min="16136" max="16136" width="13" customWidth="1"/>
    <col min="16137" max="16137" width="14.109375" customWidth="1"/>
    <col min="16138" max="16138" width="15.88671875" customWidth="1"/>
  </cols>
  <sheetData>
    <row r="1" spans="1:12" s="102" customFormat="1" ht="16.5" customHeight="1">
      <c r="A1" s="1378" t="s">
        <v>602</v>
      </c>
      <c r="B1" s="1379"/>
      <c r="C1" s="1379"/>
      <c r="D1" s="1380"/>
      <c r="E1" s="1378" t="s">
        <v>603</v>
      </c>
      <c r="F1" s="1380"/>
      <c r="G1" s="1378" t="s">
        <v>604</v>
      </c>
      <c r="H1" s="1380"/>
      <c r="I1" s="1378" t="s">
        <v>605</v>
      </c>
      <c r="J1" s="1380"/>
      <c r="K1" s="1372" t="s">
        <v>86</v>
      </c>
      <c r="L1" s="1372"/>
    </row>
    <row r="2" spans="1:12" s="102" customFormat="1" ht="16.5" customHeight="1">
      <c r="A2" s="482" t="s">
        <v>606</v>
      </c>
      <c r="B2" s="483" t="s">
        <v>607</v>
      </c>
      <c r="C2" s="483" t="s">
        <v>608</v>
      </c>
      <c r="D2" s="484" t="s">
        <v>609</v>
      </c>
      <c r="E2" s="485" t="s">
        <v>610</v>
      </c>
      <c r="F2" s="485" t="s">
        <v>611</v>
      </c>
      <c r="G2" s="485" t="s">
        <v>610</v>
      </c>
      <c r="H2" s="485" t="s">
        <v>611</v>
      </c>
      <c r="I2" s="485" t="s">
        <v>610</v>
      </c>
      <c r="J2" s="485" t="s">
        <v>611</v>
      </c>
    </row>
    <row r="3" spans="1:12" s="102" customFormat="1" ht="16.2" customHeight="1">
      <c r="A3" s="486" t="s">
        <v>612</v>
      </c>
      <c r="B3" s="483" t="s">
        <v>612</v>
      </c>
      <c r="C3" s="483" t="s">
        <v>612</v>
      </c>
      <c r="D3" s="108" t="s">
        <v>613</v>
      </c>
      <c r="E3" s="109">
        <v>23998264</v>
      </c>
      <c r="F3" s="109">
        <v>80061623</v>
      </c>
      <c r="G3" s="109">
        <v>23548264</v>
      </c>
      <c r="H3" s="109">
        <v>79095927</v>
      </c>
      <c r="I3" s="109">
        <v>450000</v>
      </c>
      <c r="J3" s="110">
        <v>965696</v>
      </c>
    </row>
    <row r="4" spans="1:12">
      <c r="A4" s="486" t="s">
        <v>612</v>
      </c>
      <c r="B4" s="487" t="s">
        <v>612</v>
      </c>
      <c r="C4" s="487" t="s">
        <v>612</v>
      </c>
      <c r="D4" s="108" t="s">
        <v>614</v>
      </c>
      <c r="E4" s="109">
        <v>23998264</v>
      </c>
      <c r="F4" s="109">
        <v>80061623</v>
      </c>
      <c r="G4" s="109">
        <v>23548264</v>
      </c>
      <c r="H4" s="109">
        <v>79095927</v>
      </c>
      <c r="I4" s="109">
        <v>450000</v>
      </c>
      <c r="J4" s="110">
        <v>965696</v>
      </c>
    </row>
    <row r="5" spans="1:12">
      <c r="A5" s="486" t="s">
        <v>615</v>
      </c>
      <c r="B5" s="487" t="s">
        <v>612</v>
      </c>
      <c r="C5" s="487" t="s">
        <v>612</v>
      </c>
      <c r="D5" s="108" t="s">
        <v>616</v>
      </c>
      <c r="E5" s="109">
        <v>11845941</v>
      </c>
      <c r="F5" s="109">
        <v>63432713</v>
      </c>
      <c r="G5" s="109">
        <v>11845941</v>
      </c>
      <c r="H5" s="109">
        <v>63432713</v>
      </c>
      <c r="I5" s="109">
        <v>0</v>
      </c>
      <c r="J5" s="110">
        <v>0</v>
      </c>
    </row>
    <row r="6" spans="1:12">
      <c r="A6" s="486" t="s">
        <v>615</v>
      </c>
      <c r="B6" s="487" t="s">
        <v>617</v>
      </c>
      <c r="C6" s="487" t="s">
        <v>612</v>
      </c>
      <c r="D6" s="108" t="s">
        <v>618</v>
      </c>
      <c r="E6" s="109">
        <v>114267</v>
      </c>
      <c r="F6" s="109">
        <v>212543</v>
      </c>
      <c r="G6" s="109">
        <v>114267</v>
      </c>
      <c r="H6" s="109">
        <v>212543</v>
      </c>
      <c r="I6" s="109">
        <v>0</v>
      </c>
      <c r="J6" s="110">
        <v>0</v>
      </c>
    </row>
    <row r="7" spans="1:12">
      <c r="A7" s="486" t="s">
        <v>615</v>
      </c>
      <c r="B7" s="487" t="s">
        <v>617</v>
      </c>
      <c r="C7" s="487" t="s">
        <v>615</v>
      </c>
      <c r="D7" s="108" t="s">
        <v>1459</v>
      </c>
      <c r="E7" s="109">
        <v>0</v>
      </c>
      <c r="F7" s="109">
        <v>98276</v>
      </c>
      <c r="G7" s="109">
        <v>0</v>
      </c>
      <c r="H7" s="109">
        <v>98276</v>
      </c>
      <c r="I7" s="109">
        <v>0</v>
      </c>
      <c r="J7" s="110">
        <v>0</v>
      </c>
    </row>
    <row r="8" spans="1:12">
      <c r="A8" s="486" t="s">
        <v>615</v>
      </c>
      <c r="B8" s="487" t="s">
        <v>617</v>
      </c>
      <c r="C8" s="487" t="s">
        <v>617</v>
      </c>
      <c r="D8" s="108" t="s">
        <v>619</v>
      </c>
      <c r="E8" s="109">
        <v>114267</v>
      </c>
      <c r="F8" s="109">
        <v>114267</v>
      </c>
      <c r="G8" s="109">
        <v>114267</v>
      </c>
      <c r="H8" s="109">
        <v>114267</v>
      </c>
      <c r="I8" s="109">
        <v>0</v>
      </c>
      <c r="J8" s="110">
        <v>0</v>
      </c>
    </row>
    <row r="9" spans="1:12">
      <c r="A9" s="486" t="s">
        <v>615</v>
      </c>
      <c r="B9" s="487" t="s">
        <v>620</v>
      </c>
      <c r="C9" s="487" t="s">
        <v>612</v>
      </c>
      <c r="D9" s="108" t="s">
        <v>621</v>
      </c>
      <c r="E9" s="109">
        <v>33598</v>
      </c>
      <c r="F9" s="109">
        <v>62466</v>
      </c>
      <c r="G9" s="109">
        <v>33598</v>
      </c>
      <c r="H9" s="109">
        <v>62466</v>
      </c>
      <c r="I9" s="109">
        <v>0</v>
      </c>
      <c r="J9" s="110">
        <v>0</v>
      </c>
    </row>
    <row r="10" spans="1:12">
      <c r="A10" s="486" t="s">
        <v>615</v>
      </c>
      <c r="B10" s="487" t="s">
        <v>620</v>
      </c>
      <c r="C10" s="487" t="s">
        <v>615</v>
      </c>
      <c r="D10" s="108" t="s">
        <v>622</v>
      </c>
      <c r="E10" s="109">
        <v>33598</v>
      </c>
      <c r="F10" s="109">
        <v>62466</v>
      </c>
      <c r="G10" s="109">
        <v>33598</v>
      </c>
      <c r="H10" s="109">
        <v>62466</v>
      </c>
      <c r="I10" s="109">
        <v>0</v>
      </c>
      <c r="J10" s="110">
        <v>0</v>
      </c>
    </row>
    <row r="11" spans="1:12">
      <c r="A11" s="486" t="s">
        <v>615</v>
      </c>
      <c r="B11" s="487" t="s">
        <v>623</v>
      </c>
      <c r="C11" s="487" t="s">
        <v>612</v>
      </c>
      <c r="D11" s="108" t="s">
        <v>624</v>
      </c>
      <c r="E11" s="109">
        <v>7214</v>
      </c>
      <c r="F11" s="109">
        <v>37988</v>
      </c>
      <c r="G11" s="109">
        <v>7214</v>
      </c>
      <c r="H11" s="109">
        <v>37988</v>
      </c>
      <c r="I11" s="109">
        <v>0</v>
      </c>
      <c r="J11" s="110">
        <v>0</v>
      </c>
    </row>
    <row r="12" spans="1:12">
      <c r="A12" s="486" t="s">
        <v>615</v>
      </c>
      <c r="B12" s="487" t="s">
        <v>623</v>
      </c>
      <c r="C12" s="487" t="s">
        <v>615</v>
      </c>
      <c r="D12" s="108" t="s">
        <v>625</v>
      </c>
      <c r="E12" s="109">
        <v>7214</v>
      </c>
      <c r="F12" s="109">
        <v>37988</v>
      </c>
      <c r="G12" s="109">
        <v>7214</v>
      </c>
      <c r="H12" s="109">
        <v>37988</v>
      </c>
      <c r="I12" s="109">
        <v>0</v>
      </c>
      <c r="J12" s="110">
        <v>0</v>
      </c>
    </row>
    <row r="13" spans="1:12">
      <c r="A13" s="486" t="s">
        <v>615</v>
      </c>
      <c r="B13" s="487" t="s">
        <v>626</v>
      </c>
      <c r="C13" s="487" t="s">
        <v>612</v>
      </c>
      <c r="D13" s="108" t="s">
        <v>627</v>
      </c>
      <c r="E13" s="109">
        <v>27170</v>
      </c>
      <c r="F13" s="109">
        <v>107212</v>
      </c>
      <c r="G13" s="109">
        <v>27170</v>
      </c>
      <c r="H13" s="109">
        <v>107212</v>
      </c>
      <c r="I13" s="109">
        <v>0</v>
      </c>
      <c r="J13" s="110">
        <v>0</v>
      </c>
    </row>
    <row r="14" spans="1:12">
      <c r="A14" s="486" t="s">
        <v>615</v>
      </c>
      <c r="B14" s="487" t="s">
        <v>626</v>
      </c>
      <c r="C14" s="487" t="s">
        <v>615</v>
      </c>
      <c r="D14" s="108" t="s">
        <v>628</v>
      </c>
      <c r="E14" s="109">
        <v>27170</v>
      </c>
      <c r="F14" s="109">
        <v>107212</v>
      </c>
      <c r="G14" s="109">
        <v>27170</v>
      </c>
      <c r="H14" s="109">
        <v>107212</v>
      </c>
      <c r="I14" s="109">
        <v>0</v>
      </c>
      <c r="J14" s="110">
        <v>0</v>
      </c>
    </row>
    <row r="15" spans="1:12">
      <c r="A15" s="486" t="s">
        <v>615</v>
      </c>
      <c r="B15" s="487" t="s">
        <v>629</v>
      </c>
      <c r="C15" s="487" t="s">
        <v>612</v>
      </c>
      <c r="D15" s="108" t="s">
        <v>630</v>
      </c>
      <c r="E15" s="109">
        <v>12323</v>
      </c>
      <c r="F15" s="109">
        <v>47196</v>
      </c>
      <c r="G15" s="109">
        <v>12323</v>
      </c>
      <c r="H15" s="109">
        <v>47196</v>
      </c>
      <c r="I15" s="109">
        <v>0</v>
      </c>
      <c r="J15" s="110">
        <v>0</v>
      </c>
    </row>
    <row r="16" spans="1:12">
      <c r="A16" s="486" t="s">
        <v>615</v>
      </c>
      <c r="B16" s="487" t="s">
        <v>629</v>
      </c>
      <c r="C16" s="487" t="s">
        <v>615</v>
      </c>
      <c r="D16" s="108" t="s">
        <v>631</v>
      </c>
      <c r="E16" s="109">
        <v>12323</v>
      </c>
      <c r="F16" s="109">
        <v>47196</v>
      </c>
      <c r="G16" s="109">
        <v>12323</v>
      </c>
      <c r="H16" s="109">
        <v>47196</v>
      </c>
      <c r="I16" s="109">
        <v>0</v>
      </c>
      <c r="J16" s="110">
        <v>0</v>
      </c>
    </row>
    <row r="17" spans="1:10">
      <c r="A17" s="486" t="s">
        <v>615</v>
      </c>
      <c r="B17" s="487" t="s">
        <v>632</v>
      </c>
      <c r="C17" s="487" t="s">
        <v>612</v>
      </c>
      <c r="D17" s="108" t="s">
        <v>633</v>
      </c>
      <c r="E17" s="109">
        <v>11651369</v>
      </c>
      <c r="F17" s="109">
        <v>62965308</v>
      </c>
      <c r="G17" s="109">
        <v>11651369</v>
      </c>
      <c r="H17" s="109">
        <v>62965308</v>
      </c>
      <c r="I17" s="109">
        <v>0</v>
      </c>
      <c r="J17" s="110">
        <v>0</v>
      </c>
    </row>
    <row r="18" spans="1:10">
      <c r="A18" s="486" t="s">
        <v>615</v>
      </c>
      <c r="B18" s="487" t="s">
        <v>632</v>
      </c>
      <c r="C18" s="487" t="s">
        <v>615</v>
      </c>
      <c r="D18" s="108" t="s">
        <v>634</v>
      </c>
      <c r="E18" s="109">
        <v>11651369</v>
      </c>
      <c r="F18" s="109">
        <v>62965308</v>
      </c>
      <c r="G18" s="109">
        <v>11651369</v>
      </c>
      <c r="H18" s="109">
        <v>62965308</v>
      </c>
      <c r="I18" s="109">
        <v>0</v>
      </c>
      <c r="J18" s="110">
        <v>0</v>
      </c>
    </row>
    <row r="19" spans="1:10">
      <c r="A19" s="486" t="s">
        <v>635</v>
      </c>
      <c r="B19" s="487" t="s">
        <v>612</v>
      </c>
      <c r="C19" s="487" t="s">
        <v>612</v>
      </c>
      <c r="D19" s="108" t="s">
        <v>636</v>
      </c>
      <c r="E19" s="109">
        <v>7955</v>
      </c>
      <c r="F19" s="109">
        <v>725548</v>
      </c>
      <c r="G19" s="109">
        <v>7955</v>
      </c>
      <c r="H19" s="109">
        <v>725548</v>
      </c>
      <c r="I19" s="109">
        <v>0</v>
      </c>
      <c r="J19" s="110">
        <v>0</v>
      </c>
    </row>
    <row r="20" spans="1:10">
      <c r="A20" s="486" t="s">
        <v>635</v>
      </c>
      <c r="B20" s="487" t="s">
        <v>615</v>
      </c>
      <c r="C20" s="487" t="s">
        <v>612</v>
      </c>
      <c r="D20" s="108" t="s">
        <v>637</v>
      </c>
      <c r="E20" s="109">
        <v>7955</v>
      </c>
      <c r="F20" s="109">
        <v>724968</v>
      </c>
      <c r="G20" s="109">
        <v>7955</v>
      </c>
      <c r="H20" s="109">
        <v>724968</v>
      </c>
      <c r="I20" s="109">
        <v>0</v>
      </c>
      <c r="J20" s="110">
        <v>0</v>
      </c>
    </row>
    <row r="21" spans="1:10">
      <c r="A21" s="486" t="s">
        <v>635</v>
      </c>
      <c r="B21" s="487" t="s">
        <v>615</v>
      </c>
      <c r="C21" s="487" t="s">
        <v>615</v>
      </c>
      <c r="D21" s="108" t="s">
        <v>638</v>
      </c>
      <c r="E21" s="109">
        <v>7705</v>
      </c>
      <c r="F21" s="109">
        <v>724465</v>
      </c>
      <c r="G21" s="109">
        <v>7705</v>
      </c>
      <c r="H21" s="109">
        <v>724465</v>
      </c>
      <c r="I21" s="109">
        <v>0</v>
      </c>
      <c r="J21" s="110">
        <v>0</v>
      </c>
    </row>
    <row r="22" spans="1:10">
      <c r="A22" s="486" t="s">
        <v>635</v>
      </c>
      <c r="B22" s="487" t="s">
        <v>615</v>
      </c>
      <c r="C22" s="487" t="s">
        <v>617</v>
      </c>
      <c r="D22" s="108" t="s">
        <v>639</v>
      </c>
      <c r="E22" s="109">
        <v>250</v>
      </c>
      <c r="F22" s="109">
        <v>503</v>
      </c>
      <c r="G22" s="109">
        <v>250</v>
      </c>
      <c r="H22" s="109">
        <v>503</v>
      </c>
      <c r="I22" s="109">
        <v>0</v>
      </c>
      <c r="J22" s="110">
        <v>0</v>
      </c>
    </row>
    <row r="23" spans="1:10">
      <c r="A23" s="486" t="s">
        <v>635</v>
      </c>
      <c r="B23" s="487" t="s">
        <v>640</v>
      </c>
      <c r="C23" s="487" t="s">
        <v>612</v>
      </c>
      <c r="D23" s="108" t="s">
        <v>641</v>
      </c>
      <c r="E23" s="109">
        <v>0</v>
      </c>
      <c r="F23" s="109">
        <v>580</v>
      </c>
      <c r="G23" s="109">
        <v>0</v>
      </c>
      <c r="H23" s="109">
        <v>580</v>
      </c>
      <c r="I23" s="109">
        <v>0</v>
      </c>
      <c r="J23" s="110">
        <v>0</v>
      </c>
    </row>
    <row r="24" spans="1:10">
      <c r="A24" s="486" t="s">
        <v>635</v>
      </c>
      <c r="B24" s="487" t="s">
        <v>640</v>
      </c>
      <c r="C24" s="487" t="s">
        <v>615</v>
      </c>
      <c r="D24" s="108" t="s">
        <v>642</v>
      </c>
      <c r="E24" s="109">
        <v>0</v>
      </c>
      <c r="F24" s="109">
        <v>580</v>
      </c>
      <c r="G24" s="109">
        <v>0</v>
      </c>
      <c r="H24" s="109">
        <v>580</v>
      </c>
      <c r="I24" s="109">
        <v>0</v>
      </c>
      <c r="J24" s="110">
        <v>0</v>
      </c>
    </row>
    <row r="25" spans="1:10">
      <c r="A25" s="486" t="s">
        <v>643</v>
      </c>
      <c r="B25" s="487" t="s">
        <v>612</v>
      </c>
      <c r="C25" s="487" t="s">
        <v>612</v>
      </c>
      <c r="D25" s="108" t="s">
        <v>644</v>
      </c>
      <c r="E25" s="109">
        <v>355080</v>
      </c>
      <c r="F25" s="109">
        <v>1333226</v>
      </c>
      <c r="G25" s="109">
        <v>355080</v>
      </c>
      <c r="H25" s="109">
        <v>1333226</v>
      </c>
      <c r="I25" s="109">
        <v>0</v>
      </c>
      <c r="J25" s="110">
        <v>0</v>
      </c>
    </row>
    <row r="26" spans="1:10">
      <c r="A26" s="486" t="s">
        <v>643</v>
      </c>
      <c r="B26" s="487" t="s">
        <v>615</v>
      </c>
      <c r="C26" s="487" t="s">
        <v>612</v>
      </c>
      <c r="D26" s="108" t="s">
        <v>645</v>
      </c>
      <c r="E26" s="109">
        <v>112800</v>
      </c>
      <c r="F26" s="109">
        <v>454350</v>
      </c>
      <c r="G26" s="109">
        <v>112800</v>
      </c>
      <c r="H26" s="109">
        <v>454350</v>
      </c>
      <c r="I26" s="109">
        <v>0</v>
      </c>
      <c r="J26" s="110">
        <v>0</v>
      </c>
    </row>
    <row r="27" spans="1:10">
      <c r="A27" s="486" t="s">
        <v>643</v>
      </c>
      <c r="B27" s="487" t="s">
        <v>615</v>
      </c>
      <c r="C27" s="487" t="s">
        <v>615</v>
      </c>
      <c r="D27" s="108" t="s">
        <v>646</v>
      </c>
      <c r="E27" s="109">
        <v>100000</v>
      </c>
      <c r="F27" s="109">
        <v>408000</v>
      </c>
      <c r="G27" s="109">
        <v>100000</v>
      </c>
      <c r="H27" s="109">
        <v>408000</v>
      </c>
      <c r="I27" s="109">
        <v>0</v>
      </c>
      <c r="J27" s="110">
        <v>0</v>
      </c>
    </row>
    <row r="28" spans="1:10">
      <c r="A28" s="486" t="s">
        <v>643</v>
      </c>
      <c r="B28" s="487" t="s">
        <v>615</v>
      </c>
      <c r="C28" s="487" t="s">
        <v>617</v>
      </c>
      <c r="D28" s="108" t="s">
        <v>647</v>
      </c>
      <c r="E28" s="109">
        <v>12800</v>
      </c>
      <c r="F28" s="109">
        <v>46350</v>
      </c>
      <c r="G28" s="109">
        <v>12800</v>
      </c>
      <c r="H28" s="109">
        <v>46350</v>
      </c>
      <c r="I28" s="109">
        <v>0</v>
      </c>
      <c r="J28" s="110">
        <v>0</v>
      </c>
    </row>
    <row r="29" spans="1:10">
      <c r="A29" s="486" t="s">
        <v>643</v>
      </c>
      <c r="B29" s="487" t="s">
        <v>640</v>
      </c>
      <c r="C29" s="487" t="s">
        <v>612</v>
      </c>
      <c r="D29" s="108" t="s">
        <v>648</v>
      </c>
      <c r="E29" s="109">
        <v>242280</v>
      </c>
      <c r="F29" s="109">
        <v>878876</v>
      </c>
      <c r="G29" s="109">
        <v>242280</v>
      </c>
      <c r="H29" s="109">
        <v>878876</v>
      </c>
      <c r="I29" s="109">
        <v>0</v>
      </c>
      <c r="J29" s="110">
        <v>0</v>
      </c>
    </row>
    <row r="30" spans="1:10">
      <c r="A30" s="486" t="s">
        <v>643</v>
      </c>
      <c r="B30" s="487" t="s">
        <v>640</v>
      </c>
      <c r="C30" s="487" t="s">
        <v>650</v>
      </c>
      <c r="D30" s="108" t="s">
        <v>651</v>
      </c>
      <c r="E30" s="109">
        <v>182920</v>
      </c>
      <c r="F30" s="109">
        <v>644110</v>
      </c>
      <c r="G30" s="109">
        <v>182920</v>
      </c>
      <c r="H30" s="109">
        <v>644110</v>
      </c>
      <c r="I30" s="109">
        <v>0</v>
      </c>
      <c r="J30" s="110">
        <v>0</v>
      </c>
    </row>
    <row r="31" spans="1:10">
      <c r="A31" s="486" t="s">
        <v>643</v>
      </c>
      <c r="B31" s="487" t="s">
        <v>640</v>
      </c>
      <c r="C31" s="487" t="s">
        <v>652</v>
      </c>
      <c r="D31" s="108" t="s">
        <v>653</v>
      </c>
      <c r="E31" s="109">
        <v>59360</v>
      </c>
      <c r="F31" s="109">
        <v>234766</v>
      </c>
      <c r="G31" s="109">
        <v>59360</v>
      </c>
      <c r="H31" s="109">
        <v>234766</v>
      </c>
      <c r="I31" s="109">
        <v>0</v>
      </c>
      <c r="J31" s="110">
        <v>0</v>
      </c>
    </row>
    <row r="32" spans="1:10">
      <c r="A32" s="486" t="s">
        <v>654</v>
      </c>
      <c r="B32" s="487" t="s">
        <v>612</v>
      </c>
      <c r="C32" s="487" t="s">
        <v>612</v>
      </c>
      <c r="D32" s="108" t="s">
        <v>655</v>
      </c>
      <c r="E32" s="109">
        <v>16663</v>
      </c>
      <c r="F32" s="109">
        <v>151169</v>
      </c>
      <c r="G32" s="109">
        <v>16663</v>
      </c>
      <c r="H32" s="109">
        <v>151169</v>
      </c>
      <c r="I32" s="109">
        <v>0</v>
      </c>
      <c r="J32" s="110">
        <v>0</v>
      </c>
    </row>
    <row r="33" spans="1:10">
      <c r="A33" s="486" t="s">
        <v>654</v>
      </c>
      <c r="B33" s="487" t="s">
        <v>615</v>
      </c>
      <c r="C33" s="487" t="s">
        <v>612</v>
      </c>
      <c r="D33" s="108" t="s">
        <v>656</v>
      </c>
      <c r="E33" s="109">
        <v>16663</v>
      </c>
      <c r="F33" s="109">
        <v>151169</v>
      </c>
      <c r="G33" s="109">
        <v>16663</v>
      </c>
      <c r="H33" s="109">
        <v>151169</v>
      </c>
      <c r="I33" s="109">
        <v>0</v>
      </c>
      <c r="J33" s="110">
        <v>0</v>
      </c>
    </row>
    <row r="34" spans="1:10">
      <c r="A34" s="486" t="s">
        <v>654</v>
      </c>
      <c r="B34" s="487" t="s">
        <v>615</v>
      </c>
      <c r="C34" s="487" t="s">
        <v>615</v>
      </c>
      <c r="D34" s="108" t="s">
        <v>657</v>
      </c>
      <c r="E34" s="109">
        <v>16663</v>
      </c>
      <c r="F34" s="109">
        <v>66037</v>
      </c>
      <c r="G34" s="109">
        <v>16663</v>
      </c>
      <c r="H34" s="109">
        <v>66037</v>
      </c>
      <c r="I34" s="109">
        <v>0</v>
      </c>
      <c r="J34" s="110">
        <v>0</v>
      </c>
    </row>
    <row r="35" spans="1:10">
      <c r="A35" s="486" t="s">
        <v>654</v>
      </c>
      <c r="B35" s="487" t="s">
        <v>615</v>
      </c>
      <c r="C35" s="487" t="s">
        <v>640</v>
      </c>
      <c r="D35" s="108" t="s">
        <v>658</v>
      </c>
      <c r="E35" s="109">
        <v>0</v>
      </c>
      <c r="F35" s="109">
        <v>85132</v>
      </c>
      <c r="G35" s="109">
        <v>0</v>
      </c>
      <c r="H35" s="109">
        <v>85132</v>
      </c>
      <c r="I35" s="109">
        <v>0</v>
      </c>
      <c r="J35" s="110">
        <v>0</v>
      </c>
    </row>
    <row r="36" spans="1:10">
      <c r="A36" s="486" t="s">
        <v>662</v>
      </c>
      <c r="B36" s="487" t="s">
        <v>612</v>
      </c>
      <c r="C36" s="487" t="s">
        <v>612</v>
      </c>
      <c r="D36" s="108" t="s">
        <v>663</v>
      </c>
      <c r="E36" s="109">
        <v>10700024</v>
      </c>
      <c r="F36" s="109">
        <v>13254980</v>
      </c>
      <c r="G36" s="109">
        <v>10250024</v>
      </c>
      <c r="H36" s="109">
        <v>12289284</v>
      </c>
      <c r="I36" s="109">
        <v>450000</v>
      </c>
      <c r="J36" s="110">
        <v>965696</v>
      </c>
    </row>
    <row r="37" spans="1:10">
      <c r="A37" s="486" t="s">
        <v>662</v>
      </c>
      <c r="B37" s="487" t="s">
        <v>615</v>
      </c>
      <c r="C37" s="487" t="s">
        <v>612</v>
      </c>
      <c r="D37" s="108" t="s">
        <v>664</v>
      </c>
      <c r="E37" s="109">
        <v>10700024</v>
      </c>
      <c r="F37" s="109">
        <v>13254980</v>
      </c>
      <c r="G37" s="109">
        <v>10250024</v>
      </c>
      <c r="H37" s="109">
        <v>12289284</v>
      </c>
      <c r="I37" s="109">
        <v>450000</v>
      </c>
      <c r="J37" s="110">
        <v>965696</v>
      </c>
    </row>
    <row r="38" spans="1:10">
      <c r="A38" s="486" t="s">
        <v>662</v>
      </c>
      <c r="B38" s="487" t="s">
        <v>615</v>
      </c>
      <c r="C38" s="487" t="s">
        <v>615</v>
      </c>
      <c r="D38" s="108" t="s">
        <v>665</v>
      </c>
      <c r="E38" s="109">
        <v>0</v>
      </c>
      <c r="F38" s="109">
        <v>1003871</v>
      </c>
      <c r="G38" s="109">
        <v>0</v>
      </c>
      <c r="H38" s="109">
        <v>1003871</v>
      </c>
      <c r="I38" s="109">
        <v>0</v>
      </c>
      <c r="J38" s="110">
        <v>0</v>
      </c>
    </row>
    <row r="39" spans="1:10">
      <c r="A39" s="486" t="s">
        <v>662</v>
      </c>
      <c r="B39" s="487" t="s">
        <v>615</v>
      </c>
      <c r="C39" s="487" t="s">
        <v>617</v>
      </c>
      <c r="D39" s="108" t="s">
        <v>666</v>
      </c>
      <c r="E39" s="109">
        <v>10700024</v>
      </c>
      <c r="F39" s="109">
        <v>12251109</v>
      </c>
      <c r="G39" s="109">
        <v>10250024</v>
      </c>
      <c r="H39" s="109">
        <v>11285413</v>
      </c>
      <c r="I39" s="109">
        <v>450000</v>
      </c>
      <c r="J39" s="110">
        <v>965696</v>
      </c>
    </row>
    <row r="40" spans="1:10">
      <c r="A40" s="486" t="s">
        <v>671</v>
      </c>
      <c r="B40" s="487" t="s">
        <v>612</v>
      </c>
      <c r="C40" s="487" t="s">
        <v>612</v>
      </c>
      <c r="D40" s="108" t="s">
        <v>672</v>
      </c>
      <c r="E40" s="109">
        <v>1072601</v>
      </c>
      <c r="F40" s="109">
        <v>1163987</v>
      </c>
      <c r="G40" s="109">
        <v>1072601</v>
      </c>
      <c r="H40" s="109">
        <v>1163987</v>
      </c>
      <c r="I40" s="109">
        <v>0</v>
      </c>
      <c r="J40" s="110">
        <v>0</v>
      </c>
    </row>
    <row r="41" spans="1:10">
      <c r="A41" s="486" t="s">
        <v>671</v>
      </c>
      <c r="B41" s="487" t="s">
        <v>617</v>
      </c>
      <c r="C41" s="487" t="s">
        <v>612</v>
      </c>
      <c r="D41" s="108" t="s">
        <v>675</v>
      </c>
      <c r="E41" s="109">
        <v>1072601</v>
      </c>
      <c r="F41" s="109">
        <v>1163987</v>
      </c>
      <c r="G41" s="109">
        <v>1072601</v>
      </c>
      <c r="H41" s="109">
        <v>1163987</v>
      </c>
      <c r="I41" s="109">
        <v>0</v>
      </c>
      <c r="J41" s="110">
        <v>0</v>
      </c>
    </row>
    <row r="42" spans="1:10">
      <c r="A42" s="486" t="s">
        <v>671</v>
      </c>
      <c r="B42" s="487" t="s">
        <v>617</v>
      </c>
      <c r="C42" s="487" t="s">
        <v>615</v>
      </c>
      <c r="D42" s="108" t="s">
        <v>676</v>
      </c>
      <c r="E42" s="109">
        <v>2822</v>
      </c>
      <c r="F42" s="109">
        <v>9399</v>
      </c>
      <c r="G42" s="109">
        <v>2822</v>
      </c>
      <c r="H42" s="109">
        <v>9399</v>
      </c>
      <c r="I42" s="109">
        <v>0</v>
      </c>
      <c r="J42" s="110">
        <v>0</v>
      </c>
    </row>
    <row r="43" spans="1:10">
      <c r="A43" s="486" t="s">
        <v>671</v>
      </c>
      <c r="B43" s="487" t="s">
        <v>617</v>
      </c>
      <c r="C43" s="487" t="s">
        <v>635</v>
      </c>
      <c r="D43" s="108" t="s">
        <v>677</v>
      </c>
      <c r="E43" s="109">
        <v>209918</v>
      </c>
      <c r="F43" s="109">
        <v>245706</v>
      </c>
      <c r="G43" s="109">
        <v>209918</v>
      </c>
      <c r="H43" s="109">
        <v>245706</v>
      </c>
      <c r="I43" s="109">
        <v>0</v>
      </c>
      <c r="J43" s="110">
        <v>0</v>
      </c>
    </row>
    <row r="44" spans="1:10">
      <c r="A44" s="486" t="s">
        <v>671</v>
      </c>
      <c r="B44" s="487" t="s">
        <v>617</v>
      </c>
      <c r="C44" s="487" t="s">
        <v>667</v>
      </c>
      <c r="D44" s="108" t="s">
        <v>678</v>
      </c>
      <c r="E44" s="109">
        <v>859861</v>
      </c>
      <c r="F44" s="109">
        <v>908882</v>
      </c>
      <c r="G44" s="109">
        <v>859861</v>
      </c>
      <c r="H44" s="109">
        <v>908882</v>
      </c>
      <c r="I44" s="109">
        <v>0</v>
      </c>
      <c r="J44" s="110">
        <v>0</v>
      </c>
    </row>
    <row r="45" spans="1:10">
      <c r="A45" s="486" t="s">
        <v>612</v>
      </c>
      <c r="B45" s="487" t="s">
        <v>612</v>
      </c>
      <c r="C45" s="487" t="s">
        <v>612</v>
      </c>
      <c r="D45" s="108" t="s">
        <v>679</v>
      </c>
      <c r="E45" s="109">
        <v>0</v>
      </c>
      <c r="F45" s="109">
        <v>0</v>
      </c>
      <c r="G45" s="109">
        <v>0</v>
      </c>
      <c r="H45" s="109">
        <v>0</v>
      </c>
      <c r="I45" s="109">
        <v>0</v>
      </c>
      <c r="J45" s="110">
        <v>0</v>
      </c>
    </row>
    <row r="46" spans="1:10">
      <c r="A46" s="486" t="s">
        <v>612</v>
      </c>
      <c r="B46" s="487" t="s">
        <v>612</v>
      </c>
      <c r="C46" s="487" t="s">
        <v>612</v>
      </c>
      <c r="D46" s="108" t="s">
        <v>683</v>
      </c>
      <c r="E46" s="109">
        <v>0</v>
      </c>
      <c r="F46" s="109">
        <v>0</v>
      </c>
      <c r="G46" s="109">
        <v>0</v>
      </c>
      <c r="H46" s="109">
        <v>0</v>
      </c>
      <c r="I46" s="109">
        <v>0</v>
      </c>
      <c r="J46" s="110">
        <v>0</v>
      </c>
    </row>
    <row r="47" spans="1:10">
      <c r="A47" s="486" t="s">
        <v>612</v>
      </c>
      <c r="B47" s="487" t="s">
        <v>612</v>
      </c>
      <c r="C47" s="487" t="s">
        <v>612</v>
      </c>
      <c r="D47" s="108" t="s">
        <v>684</v>
      </c>
      <c r="E47" s="109">
        <v>23998264</v>
      </c>
      <c r="F47" s="109">
        <v>80061623</v>
      </c>
      <c r="G47" s="109" t="s">
        <v>612</v>
      </c>
      <c r="H47" s="109" t="s">
        <v>612</v>
      </c>
      <c r="I47" s="109" t="s">
        <v>612</v>
      </c>
      <c r="J47" s="110" t="s">
        <v>612</v>
      </c>
    </row>
    <row r="48" spans="1:10">
      <c r="A48"/>
      <c r="B48"/>
      <c r="C48"/>
      <c r="D48"/>
      <c r="E48"/>
      <c r="F48"/>
      <c r="G48"/>
      <c r="H48"/>
      <c r="I48"/>
      <c r="J48"/>
    </row>
    <row r="49" spans="1:10">
      <c r="A49"/>
      <c r="B49"/>
      <c r="C49"/>
      <c r="D49"/>
      <c r="E49"/>
      <c r="F49"/>
      <c r="G49"/>
      <c r="H49"/>
      <c r="I49"/>
      <c r="J49"/>
    </row>
    <row r="50" spans="1:10">
      <c r="A50"/>
      <c r="B50"/>
      <c r="C50"/>
      <c r="D50"/>
      <c r="E50"/>
      <c r="F50"/>
      <c r="G50"/>
      <c r="H50"/>
      <c r="I50"/>
      <c r="J50"/>
    </row>
    <row r="51" spans="1:10">
      <c r="A51" s="1378" t="s">
        <v>602</v>
      </c>
      <c r="B51" s="1379"/>
      <c r="C51" s="1379"/>
      <c r="D51" s="1380"/>
      <c r="E51" s="1378" t="s">
        <v>603</v>
      </c>
      <c r="F51" s="1380"/>
      <c r="G51" s="1378" t="s">
        <v>685</v>
      </c>
      <c r="H51" s="1380"/>
      <c r="I51" s="1378" t="s">
        <v>686</v>
      </c>
      <c r="J51" s="1380"/>
    </row>
    <row r="52" spans="1:10">
      <c r="A52" s="482" t="s">
        <v>606</v>
      </c>
      <c r="B52" s="483" t="s">
        <v>607</v>
      </c>
      <c r="C52" s="483" t="s">
        <v>608</v>
      </c>
      <c r="D52" s="484" t="s">
        <v>609</v>
      </c>
      <c r="E52" s="485" t="s">
        <v>610</v>
      </c>
      <c r="F52" s="485" t="s">
        <v>611</v>
      </c>
      <c r="G52" s="485" t="s">
        <v>610</v>
      </c>
      <c r="H52" s="485" t="s">
        <v>611</v>
      </c>
      <c r="I52" s="485" t="s">
        <v>610</v>
      </c>
      <c r="J52" s="485" t="s">
        <v>611</v>
      </c>
    </row>
    <row r="53" spans="1:10">
      <c r="A53" s="486" t="s">
        <v>612</v>
      </c>
      <c r="B53" s="483" t="s">
        <v>612</v>
      </c>
      <c r="C53" s="483" t="s">
        <v>612</v>
      </c>
      <c r="D53" s="108" t="s">
        <v>613</v>
      </c>
      <c r="E53" s="109">
        <v>25508420</v>
      </c>
      <c r="F53" s="109">
        <v>109148065</v>
      </c>
      <c r="G53" s="109">
        <v>12867871</v>
      </c>
      <c r="H53" s="109">
        <v>52437752</v>
      </c>
      <c r="I53" s="109">
        <v>12640549</v>
      </c>
      <c r="J53" s="110">
        <v>56710313</v>
      </c>
    </row>
    <row r="54" spans="1:10">
      <c r="A54" s="486" t="s">
        <v>612</v>
      </c>
      <c r="B54" s="487" t="s">
        <v>612</v>
      </c>
      <c r="C54" s="487" t="s">
        <v>612</v>
      </c>
      <c r="D54" s="108" t="s">
        <v>614</v>
      </c>
      <c r="E54" s="109">
        <v>16506440</v>
      </c>
      <c r="F54" s="109">
        <v>57133896</v>
      </c>
      <c r="G54" s="109">
        <v>12431894</v>
      </c>
      <c r="H54" s="109">
        <v>50743610</v>
      </c>
      <c r="I54" s="109">
        <v>4074546</v>
      </c>
      <c r="J54" s="110">
        <v>6390286</v>
      </c>
    </row>
    <row r="55" spans="1:10">
      <c r="A55" s="486" t="s">
        <v>615</v>
      </c>
      <c r="B55" s="487" t="s">
        <v>612</v>
      </c>
      <c r="C55" s="487" t="s">
        <v>612</v>
      </c>
      <c r="D55" s="108" t="s">
        <v>687</v>
      </c>
      <c r="E55" s="109">
        <v>3257692</v>
      </c>
      <c r="F55" s="109">
        <v>22096853</v>
      </c>
      <c r="G55" s="109">
        <v>3257692</v>
      </c>
      <c r="H55" s="109">
        <v>21334770</v>
      </c>
      <c r="I55" s="109">
        <v>0</v>
      </c>
      <c r="J55" s="110">
        <v>762083</v>
      </c>
    </row>
    <row r="56" spans="1:10">
      <c r="A56" s="486" t="s">
        <v>615</v>
      </c>
      <c r="B56" s="487" t="s">
        <v>688</v>
      </c>
      <c r="C56" s="487" t="s">
        <v>612</v>
      </c>
      <c r="D56" s="108" t="s">
        <v>689</v>
      </c>
      <c r="E56" s="109">
        <v>1090357</v>
      </c>
      <c r="F56" s="109">
        <v>7080352</v>
      </c>
      <c r="G56" s="109">
        <v>1090357</v>
      </c>
      <c r="H56" s="109">
        <v>6318269</v>
      </c>
      <c r="I56" s="109">
        <v>0</v>
      </c>
      <c r="J56" s="110">
        <v>762083</v>
      </c>
    </row>
    <row r="57" spans="1:10">
      <c r="A57" s="486" t="s">
        <v>615</v>
      </c>
      <c r="B57" s="487" t="s">
        <v>688</v>
      </c>
      <c r="C57" s="487" t="s">
        <v>615</v>
      </c>
      <c r="D57" s="108" t="s">
        <v>690</v>
      </c>
      <c r="E57" s="109">
        <v>928645</v>
      </c>
      <c r="F57" s="109">
        <v>5712546</v>
      </c>
      <c r="G57" s="109">
        <v>928645</v>
      </c>
      <c r="H57" s="109">
        <v>5712546</v>
      </c>
      <c r="I57" s="109">
        <v>0</v>
      </c>
      <c r="J57" s="110">
        <v>0</v>
      </c>
    </row>
    <row r="58" spans="1:10">
      <c r="A58" s="486" t="s">
        <v>615</v>
      </c>
      <c r="B58" s="487" t="s">
        <v>688</v>
      </c>
      <c r="C58" s="487" t="s">
        <v>617</v>
      </c>
      <c r="D58" s="108" t="s">
        <v>691</v>
      </c>
      <c r="E58" s="109">
        <v>34140</v>
      </c>
      <c r="F58" s="109">
        <v>181387</v>
      </c>
      <c r="G58" s="109">
        <v>34140</v>
      </c>
      <c r="H58" s="109">
        <v>181387</v>
      </c>
      <c r="I58" s="109">
        <v>0</v>
      </c>
      <c r="J58" s="110">
        <v>0</v>
      </c>
    </row>
    <row r="59" spans="1:10">
      <c r="A59" s="486" t="s">
        <v>615</v>
      </c>
      <c r="B59" s="487" t="s">
        <v>688</v>
      </c>
      <c r="C59" s="487" t="s">
        <v>640</v>
      </c>
      <c r="D59" s="108" t="s">
        <v>692</v>
      </c>
      <c r="E59" s="109">
        <v>38394</v>
      </c>
      <c r="F59" s="109">
        <v>247723</v>
      </c>
      <c r="G59" s="109">
        <v>38394</v>
      </c>
      <c r="H59" s="109">
        <v>247723</v>
      </c>
      <c r="I59" s="109">
        <v>0</v>
      </c>
      <c r="J59" s="110">
        <v>0</v>
      </c>
    </row>
    <row r="60" spans="1:10">
      <c r="A60" s="486" t="s">
        <v>615</v>
      </c>
      <c r="B60" s="487" t="s">
        <v>688</v>
      </c>
      <c r="C60" s="487" t="s">
        <v>643</v>
      </c>
      <c r="D60" s="108" t="s">
        <v>694</v>
      </c>
      <c r="E60" s="109">
        <v>89178</v>
      </c>
      <c r="F60" s="109">
        <v>938696</v>
      </c>
      <c r="G60" s="109">
        <v>89178</v>
      </c>
      <c r="H60" s="109">
        <v>176613</v>
      </c>
      <c r="I60" s="109">
        <v>0</v>
      </c>
      <c r="J60" s="110">
        <v>762083</v>
      </c>
    </row>
    <row r="61" spans="1:10">
      <c r="A61" s="486" t="s">
        <v>615</v>
      </c>
      <c r="B61" s="487" t="s">
        <v>695</v>
      </c>
      <c r="C61" s="487" t="s">
        <v>612</v>
      </c>
      <c r="D61" s="108" t="s">
        <v>696</v>
      </c>
      <c r="E61" s="109">
        <v>1014000</v>
      </c>
      <c r="F61" s="109">
        <v>7946000</v>
      </c>
      <c r="G61" s="109">
        <v>1014000</v>
      </c>
      <c r="H61" s="109">
        <v>7946000</v>
      </c>
      <c r="I61" s="109">
        <v>0</v>
      </c>
      <c r="J61" s="110">
        <v>0</v>
      </c>
    </row>
    <row r="62" spans="1:10">
      <c r="A62" s="486" t="s">
        <v>615</v>
      </c>
      <c r="B62" s="487" t="s">
        <v>695</v>
      </c>
      <c r="C62" s="487" t="s">
        <v>615</v>
      </c>
      <c r="D62" s="108" t="s">
        <v>690</v>
      </c>
      <c r="E62" s="109">
        <v>524000</v>
      </c>
      <c r="F62" s="109">
        <v>3692000</v>
      </c>
      <c r="G62" s="109">
        <v>524000</v>
      </c>
      <c r="H62" s="109">
        <v>3692000</v>
      </c>
      <c r="I62" s="109">
        <v>0</v>
      </c>
      <c r="J62" s="110">
        <v>0</v>
      </c>
    </row>
    <row r="63" spans="1:10">
      <c r="A63" s="486" t="s">
        <v>615</v>
      </c>
      <c r="B63" s="487" t="s">
        <v>695</v>
      </c>
      <c r="C63" s="487" t="s">
        <v>617</v>
      </c>
      <c r="D63" s="108" t="s">
        <v>697</v>
      </c>
      <c r="E63" s="109">
        <v>490000</v>
      </c>
      <c r="F63" s="109">
        <v>4254000</v>
      </c>
      <c r="G63" s="109">
        <v>490000</v>
      </c>
      <c r="H63" s="109">
        <v>4254000</v>
      </c>
      <c r="I63" s="109">
        <v>0</v>
      </c>
      <c r="J63" s="110">
        <v>0</v>
      </c>
    </row>
    <row r="64" spans="1:10">
      <c r="A64" s="486" t="s">
        <v>615</v>
      </c>
      <c r="B64" s="487" t="s">
        <v>698</v>
      </c>
      <c r="C64" s="487" t="s">
        <v>612</v>
      </c>
      <c r="D64" s="108" t="s">
        <v>699</v>
      </c>
      <c r="E64" s="109">
        <v>1150067</v>
      </c>
      <c r="F64" s="109">
        <v>7054268</v>
      </c>
      <c r="G64" s="109">
        <v>1150067</v>
      </c>
      <c r="H64" s="109">
        <v>7054268</v>
      </c>
      <c r="I64" s="109">
        <v>0</v>
      </c>
      <c r="J64" s="110">
        <v>0</v>
      </c>
    </row>
    <row r="65" spans="1:10">
      <c r="A65" s="486" t="s">
        <v>615</v>
      </c>
      <c r="B65" s="487" t="s">
        <v>698</v>
      </c>
      <c r="C65" s="487" t="s">
        <v>617</v>
      </c>
      <c r="D65" s="108" t="s">
        <v>700</v>
      </c>
      <c r="E65" s="109">
        <v>824504</v>
      </c>
      <c r="F65" s="109">
        <v>5591856</v>
      </c>
      <c r="G65" s="109">
        <v>824504</v>
      </c>
      <c r="H65" s="109">
        <v>5591856</v>
      </c>
      <c r="I65" s="109">
        <v>0</v>
      </c>
      <c r="J65" s="110">
        <v>0</v>
      </c>
    </row>
    <row r="66" spans="1:10">
      <c r="A66" s="486" t="s">
        <v>615</v>
      </c>
      <c r="B66" s="487" t="s">
        <v>698</v>
      </c>
      <c r="C66" s="487" t="s">
        <v>640</v>
      </c>
      <c r="D66" s="108" t="s">
        <v>701</v>
      </c>
      <c r="E66" s="109">
        <v>3074</v>
      </c>
      <c r="F66" s="109">
        <v>20188</v>
      </c>
      <c r="G66" s="109">
        <v>3074</v>
      </c>
      <c r="H66" s="109">
        <v>20188</v>
      </c>
      <c r="I66" s="109">
        <v>0</v>
      </c>
      <c r="J66" s="110">
        <v>0</v>
      </c>
    </row>
    <row r="67" spans="1:10">
      <c r="A67" s="486" t="s">
        <v>615</v>
      </c>
      <c r="B67" s="487" t="s">
        <v>698</v>
      </c>
      <c r="C67" s="487" t="s">
        <v>635</v>
      </c>
      <c r="D67" s="108" t="s">
        <v>702</v>
      </c>
      <c r="E67" s="109">
        <v>0</v>
      </c>
      <c r="F67" s="109">
        <v>174</v>
      </c>
      <c r="G67" s="109">
        <v>0</v>
      </c>
      <c r="H67" s="109">
        <v>174</v>
      </c>
      <c r="I67" s="109">
        <v>0</v>
      </c>
      <c r="J67" s="110">
        <v>0</v>
      </c>
    </row>
    <row r="68" spans="1:10">
      <c r="A68" s="486" t="s">
        <v>615</v>
      </c>
      <c r="B68" s="487" t="s">
        <v>698</v>
      </c>
      <c r="C68" s="487" t="s">
        <v>643</v>
      </c>
      <c r="D68" s="108" t="s">
        <v>703</v>
      </c>
      <c r="E68" s="109">
        <v>105194</v>
      </c>
      <c r="F68" s="109">
        <v>472208</v>
      </c>
      <c r="G68" s="109">
        <v>105194</v>
      </c>
      <c r="H68" s="109">
        <v>472208</v>
      </c>
      <c r="I68" s="109">
        <v>0</v>
      </c>
      <c r="J68" s="110">
        <v>0</v>
      </c>
    </row>
    <row r="69" spans="1:10">
      <c r="A69" s="486" t="s">
        <v>615</v>
      </c>
      <c r="B69" s="487" t="s">
        <v>698</v>
      </c>
      <c r="C69" s="487" t="s">
        <v>650</v>
      </c>
      <c r="D69" s="108" t="s">
        <v>704</v>
      </c>
      <c r="E69" s="109">
        <v>81791</v>
      </c>
      <c r="F69" s="109">
        <v>246017</v>
      </c>
      <c r="G69" s="109">
        <v>81791</v>
      </c>
      <c r="H69" s="109">
        <v>246017</v>
      </c>
      <c r="I69" s="109">
        <v>0</v>
      </c>
      <c r="J69" s="110">
        <v>0</v>
      </c>
    </row>
    <row r="70" spans="1:10">
      <c r="A70" s="486" t="s">
        <v>615</v>
      </c>
      <c r="B70" s="487" t="s">
        <v>698</v>
      </c>
      <c r="C70" s="487" t="s">
        <v>652</v>
      </c>
      <c r="D70" s="108" t="s">
        <v>705</v>
      </c>
      <c r="E70" s="109">
        <v>135504</v>
      </c>
      <c r="F70" s="109">
        <v>723825</v>
      </c>
      <c r="G70" s="109">
        <v>135504</v>
      </c>
      <c r="H70" s="109">
        <v>723825</v>
      </c>
      <c r="I70" s="109">
        <v>0</v>
      </c>
      <c r="J70" s="110">
        <v>0</v>
      </c>
    </row>
    <row r="71" spans="1:10">
      <c r="A71" s="486" t="s">
        <v>615</v>
      </c>
      <c r="B71" s="487" t="s">
        <v>706</v>
      </c>
      <c r="C71" s="487" t="s">
        <v>612</v>
      </c>
      <c r="D71" s="108" t="s">
        <v>707</v>
      </c>
      <c r="E71" s="109">
        <v>3268</v>
      </c>
      <c r="F71" s="109">
        <v>16233</v>
      </c>
      <c r="G71" s="109">
        <v>3268</v>
      </c>
      <c r="H71" s="109">
        <v>16233</v>
      </c>
      <c r="I71" s="109">
        <v>0</v>
      </c>
      <c r="J71" s="110">
        <v>0</v>
      </c>
    </row>
    <row r="72" spans="1:10">
      <c r="A72" s="486" t="s">
        <v>615</v>
      </c>
      <c r="B72" s="487" t="s">
        <v>706</v>
      </c>
      <c r="C72" s="487" t="s">
        <v>617</v>
      </c>
      <c r="D72" s="108" t="s">
        <v>708</v>
      </c>
      <c r="E72" s="109">
        <v>3268</v>
      </c>
      <c r="F72" s="109">
        <v>16233</v>
      </c>
      <c r="G72" s="109">
        <v>3268</v>
      </c>
      <c r="H72" s="109">
        <v>16233</v>
      </c>
      <c r="I72" s="109">
        <v>0</v>
      </c>
      <c r="J72" s="110">
        <v>0</v>
      </c>
    </row>
    <row r="73" spans="1:10">
      <c r="A73" s="486" t="s">
        <v>617</v>
      </c>
      <c r="B73" s="487" t="s">
        <v>612</v>
      </c>
      <c r="C73" s="487" t="s">
        <v>612</v>
      </c>
      <c r="D73" s="108" t="s">
        <v>709</v>
      </c>
      <c r="E73" s="109">
        <v>322165</v>
      </c>
      <c r="F73" s="109">
        <v>1842368</v>
      </c>
      <c r="G73" s="109">
        <v>322165</v>
      </c>
      <c r="H73" s="109">
        <v>1842368</v>
      </c>
      <c r="I73" s="109">
        <v>0</v>
      </c>
      <c r="J73" s="110">
        <v>0</v>
      </c>
    </row>
    <row r="74" spans="1:10">
      <c r="A74" s="486" t="s">
        <v>617</v>
      </c>
      <c r="B74" s="487" t="s">
        <v>710</v>
      </c>
      <c r="C74" s="487" t="s">
        <v>612</v>
      </c>
      <c r="D74" s="108" t="s">
        <v>711</v>
      </c>
      <c r="E74" s="109">
        <v>142429</v>
      </c>
      <c r="F74" s="109">
        <v>845916</v>
      </c>
      <c r="G74" s="109">
        <v>142429</v>
      </c>
      <c r="H74" s="109">
        <v>845916</v>
      </c>
      <c r="I74" s="109">
        <v>0</v>
      </c>
      <c r="J74" s="110">
        <v>0</v>
      </c>
    </row>
    <row r="75" spans="1:10">
      <c r="A75" s="486" t="s">
        <v>617</v>
      </c>
      <c r="B75" s="487" t="s">
        <v>710</v>
      </c>
      <c r="C75" s="487" t="s">
        <v>617</v>
      </c>
      <c r="D75" s="108" t="s">
        <v>712</v>
      </c>
      <c r="E75" s="109">
        <v>30000</v>
      </c>
      <c r="F75" s="109">
        <v>71324</v>
      </c>
      <c r="G75" s="109">
        <v>30000</v>
      </c>
      <c r="H75" s="109">
        <v>71324</v>
      </c>
      <c r="I75" s="109">
        <v>0</v>
      </c>
      <c r="J75" s="110">
        <v>0</v>
      </c>
    </row>
    <row r="76" spans="1:10">
      <c r="A76" s="486" t="s">
        <v>617</v>
      </c>
      <c r="B76" s="487" t="s">
        <v>710</v>
      </c>
      <c r="C76" s="487" t="s">
        <v>640</v>
      </c>
      <c r="D76" s="108" t="s">
        <v>713</v>
      </c>
      <c r="E76" s="109">
        <v>112429</v>
      </c>
      <c r="F76" s="109">
        <v>774592</v>
      </c>
      <c r="G76" s="109">
        <v>112429</v>
      </c>
      <c r="H76" s="109">
        <v>774592</v>
      </c>
      <c r="I76" s="109">
        <v>0</v>
      </c>
      <c r="J76" s="110">
        <v>0</v>
      </c>
    </row>
    <row r="77" spans="1:10">
      <c r="A77" s="486" t="s">
        <v>617</v>
      </c>
      <c r="B77" s="487" t="s">
        <v>714</v>
      </c>
      <c r="C77" s="487" t="s">
        <v>612</v>
      </c>
      <c r="D77" s="108" t="s">
        <v>715</v>
      </c>
      <c r="E77" s="109">
        <v>179736</v>
      </c>
      <c r="F77" s="109">
        <v>996452</v>
      </c>
      <c r="G77" s="109">
        <v>179736</v>
      </c>
      <c r="H77" s="109">
        <v>996452</v>
      </c>
      <c r="I77" s="109">
        <v>0</v>
      </c>
      <c r="J77" s="110">
        <v>0</v>
      </c>
    </row>
    <row r="78" spans="1:10">
      <c r="A78" s="486" t="s">
        <v>617</v>
      </c>
      <c r="B78" s="487" t="s">
        <v>714</v>
      </c>
      <c r="C78" s="487" t="s">
        <v>617</v>
      </c>
      <c r="D78" s="108" t="s">
        <v>716</v>
      </c>
      <c r="E78" s="109">
        <v>103585</v>
      </c>
      <c r="F78" s="109">
        <v>632867</v>
      </c>
      <c r="G78" s="109">
        <v>103585</v>
      </c>
      <c r="H78" s="109">
        <v>632867</v>
      </c>
      <c r="I78" s="109">
        <v>0</v>
      </c>
      <c r="J78" s="110">
        <v>0</v>
      </c>
    </row>
    <row r="79" spans="1:10">
      <c r="A79" s="486" t="s">
        <v>617</v>
      </c>
      <c r="B79" s="487" t="s">
        <v>714</v>
      </c>
      <c r="C79" s="487" t="s">
        <v>640</v>
      </c>
      <c r="D79" s="108" t="s">
        <v>705</v>
      </c>
      <c r="E79" s="109">
        <v>76151</v>
      </c>
      <c r="F79" s="109">
        <v>363585</v>
      </c>
      <c r="G79" s="109">
        <v>76151</v>
      </c>
      <c r="H79" s="109">
        <v>363585</v>
      </c>
      <c r="I79" s="109">
        <v>0</v>
      </c>
      <c r="J79" s="110">
        <v>0</v>
      </c>
    </row>
    <row r="80" spans="1:10">
      <c r="A80" s="486" t="s">
        <v>640</v>
      </c>
      <c r="B80" s="487" t="s">
        <v>612</v>
      </c>
      <c r="C80" s="487" t="s">
        <v>612</v>
      </c>
      <c r="D80" s="108" t="s">
        <v>717</v>
      </c>
      <c r="E80" s="109">
        <v>10118152</v>
      </c>
      <c r="F80" s="109">
        <v>20363252</v>
      </c>
      <c r="G80" s="109">
        <v>6043606</v>
      </c>
      <c r="H80" s="109">
        <v>14735049</v>
      </c>
      <c r="I80" s="109">
        <v>4074546</v>
      </c>
      <c r="J80" s="110">
        <v>5628203</v>
      </c>
    </row>
    <row r="81" spans="1:10">
      <c r="A81" s="486" t="s">
        <v>640</v>
      </c>
      <c r="B81" s="487" t="s">
        <v>718</v>
      </c>
      <c r="C81" s="487" t="s">
        <v>612</v>
      </c>
      <c r="D81" s="108" t="s">
        <v>719</v>
      </c>
      <c r="E81" s="109">
        <v>8231301</v>
      </c>
      <c r="F81" s="109">
        <v>10261248</v>
      </c>
      <c r="G81" s="109">
        <v>4443329</v>
      </c>
      <c r="H81" s="109">
        <v>6355945</v>
      </c>
      <c r="I81" s="109">
        <v>3787972</v>
      </c>
      <c r="J81" s="110">
        <v>3905303</v>
      </c>
    </row>
    <row r="82" spans="1:10">
      <c r="A82" s="486" t="s">
        <v>640</v>
      </c>
      <c r="B82" s="487" t="s">
        <v>718</v>
      </c>
      <c r="C82" s="487" t="s">
        <v>617</v>
      </c>
      <c r="D82" s="108" t="s">
        <v>720</v>
      </c>
      <c r="E82" s="109">
        <v>8231301</v>
      </c>
      <c r="F82" s="109">
        <v>10261248</v>
      </c>
      <c r="G82" s="109">
        <v>4443329</v>
      </c>
      <c r="H82" s="109">
        <v>6355945</v>
      </c>
      <c r="I82" s="109">
        <v>3787972</v>
      </c>
      <c r="J82" s="110">
        <v>3905303</v>
      </c>
    </row>
    <row r="83" spans="1:10">
      <c r="A83" s="486" t="s">
        <v>640</v>
      </c>
      <c r="B83" s="487" t="s">
        <v>722</v>
      </c>
      <c r="C83" s="487" t="s">
        <v>612</v>
      </c>
      <c r="D83" s="108" t="s">
        <v>723</v>
      </c>
      <c r="E83" s="109">
        <v>4034</v>
      </c>
      <c r="F83" s="109">
        <v>22972</v>
      </c>
      <c r="G83" s="109">
        <v>4034</v>
      </c>
      <c r="H83" s="109">
        <v>22972</v>
      </c>
      <c r="I83" s="109">
        <v>0</v>
      </c>
      <c r="J83" s="110">
        <v>0</v>
      </c>
    </row>
    <row r="84" spans="1:10">
      <c r="A84" s="486" t="s">
        <v>640</v>
      </c>
      <c r="B84" s="487" t="s">
        <v>722</v>
      </c>
      <c r="C84" s="487" t="s">
        <v>640</v>
      </c>
      <c r="D84" s="108" t="s">
        <v>724</v>
      </c>
      <c r="E84" s="109">
        <v>4034</v>
      </c>
      <c r="F84" s="109">
        <v>22972</v>
      </c>
      <c r="G84" s="109">
        <v>4034</v>
      </c>
      <c r="H84" s="109">
        <v>22972</v>
      </c>
      <c r="I84" s="109">
        <v>0</v>
      </c>
      <c r="J84" s="110">
        <v>0</v>
      </c>
    </row>
    <row r="85" spans="1:10">
      <c r="A85" s="486" t="s">
        <v>640</v>
      </c>
      <c r="B85" s="487" t="s">
        <v>725</v>
      </c>
      <c r="C85" s="487" t="s">
        <v>612</v>
      </c>
      <c r="D85" s="108" t="s">
        <v>726</v>
      </c>
      <c r="E85" s="109">
        <v>1882817</v>
      </c>
      <c r="F85" s="109">
        <v>10079032</v>
      </c>
      <c r="G85" s="109">
        <v>1596243</v>
      </c>
      <c r="H85" s="109">
        <v>8356132</v>
      </c>
      <c r="I85" s="109">
        <v>286574</v>
      </c>
      <c r="J85" s="110">
        <v>1722900</v>
      </c>
    </row>
    <row r="86" spans="1:10">
      <c r="A86" s="486" t="s">
        <v>640</v>
      </c>
      <c r="B86" s="487" t="s">
        <v>725</v>
      </c>
      <c r="C86" s="487" t="s">
        <v>617</v>
      </c>
      <c r="D86" s="108" t="s">
        <v>727</v>
      </c>
      <c r="E86" s="109">
        <v>858708</v>
      </c>
      <c r="F86" s="109">
        <v>3172167</v>
      </c>
      <c r="G86" s="109">
        <v>572134</v>
      </c>
      <c r="H86" s="109">
        <v>2439267</v>
      </c>
      <c r="I86" s="109">
        <v>286574</v>
      </c>
      <c r="J86" s="110">
        <v>732900</v>
      </c>
    </row>
    <row r="87" spans="1:10">
      <c r="A87" s="486" t="s">
        <v>640</v>
      </c>
      <c r="B87" s="487" t="s">
        <v>725</v>
      </c>
      <c r="C87" s="487" t="s">
        <v>643</v>
      </c>
      <c r="D87" s="108" t="s">
        <v>729</v>
      </c>
      <c r="E87" s="109">
        <v>816791</v>
      </c>
      <c r="F87" s="109">
        <v>5887059</v>
      </c>
      <c r="G87" s="109">
        <v>816791</v>
      </c>
      <c r="H87" s="109">
        <v>4897059</v>
      </c>
      <c r="I87" s="109">
        <v>0</v>
      </c>
      <c r="J87" s="110">
        <v>990000</v>
      </c>
    </row>
    <row r="88" spans="1:10">
      <c r="A88" s="486" t="s">
        <v>640</v>
      </c>
      <c r="B88" s="487" t="s">
        <v>725</v>
      </c>
      <c r="C88" s="487" t="s">
        <v>650</v>
      </c>
      <c r="D88" s="108" t="s">
        <v>730</v>
      </c>
      <c r="E88" s="109">
        <v>207318</v>
      </c>
      <c r="F88" s="109">
        <v>1019806</v>
      </c>
      <c r="G88" s="109">
        <v>207318</v>
      </c>
      <c r="H88" s="109">
        <v>1019806</v>
      </c>
      <c r="I88" s="109">
        <v>0</v>
      </c>
      <c r="J88" s="110">
        <v>0</v>
      </c>
    </row>
    <row r="89" spans="1:10">
      <c r="A89" s="486" t="s">
        <v>635</v>
      </c>
      <c r="B89" s="487" t="s">
        <v>612</v>
      </c>
      <c r="C89" s="487" t="s">
        <v>612</v>
      </c>
      <c r="D89" s="108" t="s">
        <v>731</v>
      </c>
      <c r="E89" s="109">
        <v>402484</v>
      </c>
      <c r="F89" s="109">
        <v>2728710</v>
      </c>
      <c r="G89" s="109">
        <v>402484</v>
      </c>
      <c r="H89" s="109">
        <v>2728710</v>
      </c>
      <c r="I89" s="109">
        <v>0</v>
      </c>
      <c r="J89" s="110">
        <v>0</v>
      </c>
    </row>
    <row r="90" spans="1:10">
      <c r="A90" s="486" t="s">
        <v>635</v>
      </c>
      <c r="B90" s="487" t="s">
        <v>732</v>
      </c>
      <c r="C90" s="487" t="s">
        <v>612</v>
      </c>
      <c r="D90" s="108" t="s">
        <v>733</v>
      </c>
      <c r="E90" s="109">
        <v>33910</v>
      </c>
      <c r="F90" s="109">
        <v>142584</v>
      </c>
      <c r="G90" s="109">
        <v>33910</v>
      </c>
      <c r="H90" s="109">
        <v>142584</v>
      </c>
      <c r="I90" s="109">
        <v>0</v>
      </c>
      <c r="J90" s="110">
        <v>0</v>
      </c>
    </row>
    <row r="91" spans="1:10">
      <c r="A91" s="486" t="s">
        <v>635</v>
      </c>
      <c r="B91" s="487" t="s">
        <v>732</v>
      </c>
      <c r="C91" s="487" t="s">
        <v>617</v>
      </c>
      <c r="D91" s="108" t="s">
        <v>734</v>
      </c>
      <c r="E91" s="109">
        <v>33910</v>
      </c>
      <c r="F91" s="109">
        <v>142584</v>
      </c>
      <c r="G91" s="109">
        <v>33910</v>
      </c>
      <c r="H91" s="109">
        <v>142584</v>
      </c>
      <c r="I91" s="109">
        <v>0</v>
      </c>
      <c r="J91" s="110">
        <v>0</v>
      </c>
    </row>
    <row r="92" spans="1:10">
      <c r="A92" s="486" t="s">
        <v>635</v>
      </c>
      <c r="B92" s="487" t="s">
        <v>735</v>
      </c>
      <c r="C92" s="487" t="s">
        <v>612</v>
      </c>
      <c r="D92" s="108" t="s">
        <v>736</v>
      </c>
      <c r="E92" s="109">
        <v>5327</v>
      </c>
      <c r="F92" s="109">
        <v>6475</v>
      </c>
      <c r="G92" s="109">
        <v>5327</v>
      </c>
      <c r="H92" s="109">
        <v>6475</v>
      </c>
      <c r="I92" s="109">
        <v>0</v>
      </c>
      <c r="J92" s="110">
        <v>0</v>
      </c>
    </row>
    <row r="93" spans="1:10">
      <c r="A93" s="486" t="s">
        <v>635</v>
      </c>
      <c r="B93" s="487" t="s">
        <v>735</v>
      </c>
      <c r="C93" s="487" t="s">
        <v>617</v>
      </c>
      <c r="D93" s="108" t="s">
        <v>737</v>
      </c>
      <c r="E93" s="109">
        <v>5327</v>
      </c>
      <c r="F93" s="109">
        <v>6475</v>
      </c>
      <c r="G93" s="109">
        <v>5327</v>
      </c>
      <c r="H93" s="109">
        <v>6475</v>
      </c>
      <c r="I93" s="109">
        <v>0</v>
      </c>
      <c r="J93" s="110">
        <v>0</v>
      </c>
    </row>
    <row r="94" spans="1:10">
      <c r="A94" s="486" t="s">
        <v>635</v>
      </c>
      <c r="B94" s="487" t="s">
        <v>738</v>
      </c>
      <c r="C94" s="487" t="s">
        <v>612</v>
      </c>
      <c r="D94" s="108" t="s">
        <v>739</v>
      </c>
      <c r="E94" s="109">
        <v>363247</v>
      </c>
      <c r="F94" s="109">
        <v>2579651</v>
      </c>
      <c r="G94" s="109">
        <v>363247</v>
      </c>
      <c r="H94" s="109">
        <v>2579651</v>
      </c>
      <c r="I94" s="109">
        <v>0</v>
      </c>
      <c r="J94" s="110">
        <v>0</v>
      </c>
    </row>
    <row r="95" spans="1:10">
      <c r="A95" s="486" t="s">
        <v>635</v>
      </c>
      <c r="B95" s="487" t="s">
        <v>738</v>
      </c>
      <c r="C95" s="487" t="s">
        <v>617</v>
      </c>
      <c r="D95" s="108" t="s">
        <v>740</v>
      </c>
      <c r="E95" s="109">
        <v>363247</v>
      </c>
      <c r="F95" s="109">
        <v>2579651</v>
      </c>
      <c r="G95" s="109">
        <v>363247</v>
      </c>
      <c r="H95" s="109">
        <v>2579651</v>
      </c>
      <c r="I95" s="109">
        <v>0</v>
      </c>
      <c r="J95" s="110">
        <v>0</v>
      </c>
    </row>
    <row r="96" spans="1:10">
      <c r="A96" s="486" t="s">
        <v>643</v>
      </c>
      <c r="B96" s="487" t="s">
        <v>612</v>
      </c>
      <c r="C96" s="487" t="s">
        <v>612</v>
      </c>
      <c r="D96" s="108" t="s">
        <v>741</v>
      </c>
      <c r="E96" s="109">
        <v>1021440</v>
      </c>
      <c r="F96" s="109">
        <v>5978845</v>
      </c>
      <c r="G96" s="109">
        <v>1021440</v>
      </c>
      <c r="H96" s="109">
        <v>5978845</v>
      </c>
      <c r="I96" s="109">
        <v>0</v>
      </c>
      <c r="J96" s="110">
        <v>0</v>
      </c>
    </row>
    <row r="97" spans="1:10">
      <c r="A97" s="486" t="s">
        <v>643</v>
      </c>
      <c r="B97" s="487" t="s">
        <v>742</v>
      </c>
      <c r="C97" s="487" t="s">
        <v>612</v>
      </c>
      <c r="D97" s="108" t="s">
        <v>743</v>
      </c>
      <c r="E97" s="109">
        <v>941453</v>
      </c>
      <c r="F97" s="109">
        <v>5706336</v>
      </c>
      <c r="G97" s="109">
        <v>941453</v>
      </c>
      <c r="H97" s="109">
        <v>5706336</v>
      </c>
      <c r="I97" s="109">
        <v>0</v>
      </c>
      <c r="J97" s="110">
        <v>0</v>
      </c>
    </row>
    <row r="98" spans="1:10">
      <c r="A98" s="486" t="s">
        <v>643</v>
      </c>
      <c r="B98" s="487" t="s">
        <v>742</v>
      </c>
      <c r="C98" s="487" t="s">
        <v>640</v>
      </c>
      <c r="D98" s="108" t="s">
        <v>744</v>
      </c>
      <c r="E98" s="109">
        <v>941453</v>
      </c>
      <c r="F98" s="109">
        <v>5706336</v>
      </c>
      <c r="G98" s="109">
        <v>941453</v>
      </c>
      <c r="H98" s="109">
        <v>5706336</v>
      </c>
      <c r="I98" s="109">
        <v>0</v>
      </c>
      <c r="J98" s="110">
        <v>0</v>
      </c>
    </row>
    <row r="99" spans="1:10">
      <c r="A99" s="486" t="s">
        <v>643</v>
      </c>
      <c r="B99" s="487" t="s">
        <v>745</v>
      </c>
      <c r="C99" s="487" t="s">
        <v>612</v>
      </c>
      <c r="D99" s="108" t="s">
        <v>746</v>
      </c>
      <c r="E99" s="109">
        <v>79987</v>
      </c>
      <c r="F99" s="109">
        <v>272509</v>
      </c>
      <c r="G99" s="109">
        <v>79987</v>
      </c>
      <c r="H99" s="109">
        <v>272509</v>
      </c>
      <c r="I99" s="109">
        <v>0</v>
      </c>
      <c r="J99" s="110">
        <v>0</v>
      </c>
    </row>
    <row r="100" spans="1:10">
      <c r="A100" s="486" t="s">
        <v>643</v>
      </c>
      <c r="B100" s="487" t="s">
        <v>745</v>
      </c>
      <c r="C100" s="487" t="s">
        <v>617</v>
      </c>
      <c r="D100" s="108" t="s">
        <v>747</v>
      </c>
      <c r="E100" s="109">
        <v>79987</v>
      </c>
      <c r="F100" s="109">
        <v>272509</v>
      </c>
      <c r="G100" s="109">
        <v>79987</v>
      </c>
      <c r="H100" s="109">
        <v>272509</v>
      </c>
      <c r="I100" s="109">
        <v>0</v>
      </c>
      <c r="J100" s="110">
        <v>0</v>
      </c>
    </row>
    <row r="101" spans="1:10">
      <c r="A101" s="486" t="s">
        <v>650</v>
      </c>
      <c r="B101" s="487" t="s">
        <v>612</v>
      </c>
      <c r="C101" s="487" t="s">
        <v>612</v>
      </c>
      <c r="D101" s="108" t="s">
        <v>748</v>
      </c>
      <c r="E101" s="109">
        <v>1384507</v>
      </c>
      <c r="F101" s="109">
        <v>4051868</v>
      </c>
      <c r="G101" s="109">
        <v>1384507</v>
      </c>
      <c r="H101" s="109">
        <v>4051868</v>
      </c>
      <c r="I101" s="109">
        <v>0</v>
      </c>
      <c r="J101" s="110">
        <v>0</v>
      </c>
    </row>
    <row r="102" spans="1:10">
      <c r="A102" s="486" t="s">
        <v>650</v>
      </c>
      <c r="B102" s="487" t="s">
        <v>749</v>
      </c>
      <c r="C102" s="487" t="s">
        <v>612</v>
      </c>
      <c r="D102" s="108" t="s">
        <v>750</v>
      </c>
      <c r="E102" s="109">
        <v>1384507</v>
      </c>
      <c r="F102" s="109">
        <v>4051868</v>
      </c>
      <c r="G102" s="109">
        <v>1384507</v>
      </c>
      <c r="H102" s="109">
        <v>4051868</v>
      </c>
      <c r="I102" s="109">
        <v>0</v>
      </c>
      <c r="J102" s="110">
        <v>0</v>
      </c>
    </row>
    <row r="103" spans="1:10">
      <c r="A103" s="486" t="s">
        <v>650</v>
      </c>
      <c r="B103" s="487" t="s">
        <v>749</v>
      </c>
      <c r="C103" s="487" t="s">
        <v>615</v>
      </c>
      <c r="D103" s="108" t="s">
        <v>751</v>
      </c>
      <c r="E103" s="109">
        <v>1384507</v>
      </c>
      <c r="F103" s="109">
        <v>4051868</v>
      </c>
      <c r="G103" s="109">
        <v>1384507</v>
      </c>
      <c r="H103" s="109">
        <v>4051868</v>
      </c>
      <c r="I103" s="109">
        <v>0</v>
      </c>
      <c r="J103" s="110">
        <v>0</v>
      </c>
    </row>
    <row r="104" spans="1:10">
      <c r="A104" s="486" t="s">
        <v>652</v>
      </c>
      <c r="B104" s="487" t="s">
        <v>612</v>
      </c>
      <c r="C104" s="487" t="s">
        <v>612</v>
      </c>
      <c r="D104" s="108" t="s">
        <v>752</v>
      </c>
      <c r="E104" s="109">
        <v>0</v>
      </c>
      <c r="F104" s="109">
        <v>72000</v>
      </c>
      <c r="G104" s="109">
        <v>0</v>
      </c>
      <c r="H104" s="109">
        <v>72000</v>
      </c>
      <c r="I104" s="109">
        <v>0</v>
      </c>
      <c r="J104" s="110">
        <v>0</v>
      </c>
    </row>
    <row r="105" spans="1:10">
      <c r="A105" s="486" t="s">
        <v>652</v>
      </c>
      <c r="B105" s="487" t="s">
        <v>753</v>
      </c>
      <c r="C105" s="487" t="s">
        <v>612</v>
      </c>
      <c r="D105" s="108" t="s">
        <v>754</v>
      </c>
      <c r="E105" s="109">
        <v>0</v>
      </c>
      <c r="F105" s="109">
        <v>72000</v>
      </c>
      <c r="G105" s="109">
        <v>0</v>
      </c>
      <c r="H105" s="109">
        <v>72000</v>
      </c>
      <c r="I105" s="109">
        <v>0</v>
      </c>
      <c r="J105" s="110">
        <v>0</v>
      </c>
    </row>
    <row r="106" spans="1:10">
      <c r="A106" s="486" t="s">
        <v>652</v>
      </c>
      <c r="B106" s="487" t="s">
        <v>753</v>
      </c>
      <c r="C106" s="487" t="s">
        <v>617</v>
      </c>
      <c r="D106" s="108" t="s">
        <v>755</v>
      </c>
      <c r="E106" s="109">
        <v>0</v>
      </c>
      <c r="F106" s="109">
        <v>72000</v>
      </c>
      <c r="G106" s="109">
        <v>0</v>
      </c>
      <c r="H106" s="109">
        <v>72000</v>
      </c>
      <c r="I106" s="109">
        <v>0</v>
      </c>
      <c r="J106" s="110">
        <v>0</v>
      </c>
    </row>
    <row r="107" spans="1:10">
      <c r="A107" s="486" t="s">
        <v>612</v>
      </c>
      <c r="B107" s="487" t="s">
        <v>612</v>
      </c>
      <c r="C107" s="487" t="s">
        <v>612</v>
      </c>
      <c r="D107" s="108" t="s">
        <v>679</v>
      </c>
      <c r="E107" s="109">
        <v>9001980</v>
      </c>
      <c r="F107" s="109">
        <v>52014169</v>
      </c>
      <c r="G107" s="109">
        <v>435977</v>
      </c>
      <c r="H107" s="109">
        <v>1694142</v>
      </c>
      <c r="I107" s="109">
        <v>8566003</v>
      </c>
      <c r="J107" s="110">
        <v>50320027</v>
      </c>
    </row>
    <row r="108" spans="1:10">
      <c r="A108" s="486" t="s">
        <v>615</v>
      </c>
      <c r="B108" s="487" t="s">
        <v>612</v>
      </c>
      <c r="C108" s="487" t="s">
        <v>612</v>
      </c>
      <c r="D108" s="108" t="s">
        <v>687</v>
      </c>
      <c r="E108" s="109">
        <v>24494</v>
      </c>
      <c r="F108" s="109">
        <v>378079</v>
      </c>
      <c r="G108" s="109">
        <v>24494</v>
      </c>
      <c r="H108" s="109">
        <v>378079</v>
      </c>
      <c r="I108" s="109">
        <v>0</v>
      </c>
      <c r="J108" s="110">
        <v>0</v>
      </c>
    </row>
    <row r="109" spans="1:10">
      <c r="A109" s="486" t="s">
        <v>615</v>
      </c>
      <c r="B109" s="487" t="s">
        <v>688</v>
      </c>
      <c r="C109" s="487" t="s">
        <v>612</v>
      </c>
      <c r="D109" s="108" t="s">
        <v>689</v>
      </c>
      <c r="E109" s="109">
        <v>24494</v>
      </c>
      <c r="F109" s="109">
        <v>128079</v>
      </c>
      <c r="G109" s="109">
        <v>24494</v>
      </c>
      <c r="H109" s="109">
        <v>128079</v>
      </c>
      <c r="I109" s="109">
        <v>0</v>
      </c>
      <c r="J109" s="110">
        <v>0</v>
      </c>
    </row>
    <row r="110" spans="1:10">
      <c r="A110" s="486" t="s">
        <v>615</v>
      </c>
      <c r="B110" s="487" t="s">
        <v>688</v>
      </c>
      <c r="C110" s="487" t="s">
        <v>756</v>
      </c>
      <c r="D110" s="108" t="s">
        <v>757</v>
      </c>
      <c r="E110" s="109">
        <v>24494</v>
      </c>
      <c r="F110" s="109">
        <v>128079</v>
      </c>
      <c r="G110" s="109">
        <v>24494</v>
      </c>
      <c r="H110" s="109">
        <v>128079</v>
      </c>
      <c r="I110" s="109">
        <v>0</v>
      </c>
      <c r="J110" s="110">
        <v>0</v>
      </c>
    </row>
    <row r="111" spans="1:10">
      <c r="A111" s="486" t="s">
        <v>615</v>
      </c>
      <c r="B111" s="487" t="s">
        <v>695</v>
      </c>
      <c r="C111" s="487" t="s">
        <v>612</v>
      </c>
      <c r="D111" s="108" t="s">
        <v>696</v>
      </c>
      <c r="E111" s="109">
        <v>0</v>
      </c>
      <c r="F111" s="109">
        <v>250000</v>
      </c>
      <c r="G111" s="109">
        <v>0</v>
      </c>
      <c r="H111" s="109">
        <v>250000</v>
      </c>
      <c r="I111" s="109">
        <v>0</v>
      </c>
      <c r="J111" s="110">
        <v>0</v>
      </c>
    </row>
    <row r="112" spans="1:10">
      <c r="A112" s="486" t="s">
        <v>615</v>
      </c>
      <c r="B112" s="487" t="s">
        <v>695</v>
      </c>
      <c r="C112" s="487" t="s">
        <v>756</v>
      </c>
      <c r="D112" s="108" t="s">
        <v>757</v>
      </c>
      <c r="E112" s="109">
        <v>0</v>
      </c>
      <c r="F112" s="109">
        <v>250000</v>
      </c>
      <c r="G112" s="109">
        <v>0</v>
      </c>
      <c r="H112" s="109">
        <v>250000</v>
      </c>
      <c r="I112" s="109">
        <v>0</v>
      </c>
      <c r="J112" s="110">
        <v>0</v>
      </c>
    </row>
    <row r="113" spans="1:10">
      <c r="A113" s="486" t="s">
        <v>617</v>
      </c>
      <c r="B113" s="487" t="s">
        <v>612</v>
      </c>
      <c r="C113" s="487" t="s">
        <v>612</v>
      </c>
      <c r="D113" s="108" t="s">
        <v>709</v>
      </c>
      <c r="E113" s="109">
        <v>0</v>
      </c>
      <c r="F113" s="109">
        <v>12273120</v>
      </c>
      <c r="G113" s="109">
        <v>0</v>
      </c>
      <c r="H113" s="109">
        <v>0</v>
      </c>
      <c r="I113" s="109">
        <v>0</v>
      </c>
      <c r="J113" s="110">
        <v>12273120</v>
      </c>
    </row>
    <row r="114" spans="1:10">
      <c r="A114" s="486" t="s">
        <v>617</v>
      </c>
      <c r="B114" s="487" t="s">
        <v>714</v>
      </c>
      <c r="C114" s="487" t="s">
        <v>612</v>
      </c>
      <c r="D114" s="108" t="s">
        <v>715</v>
      </c>
      <c r="E114" s="109">
        <v>0</v>
      </c>
      <c r="F114" s="109">
        <v>12273120</v>
      </c>
      <c r="G114" s="109">
        <v>0</v>
      </c>
      <c r="H114" s="109">
        <v>0</v>
      </c>
      <c r="I114" s="109">
        <v>0</v>
      </c>
      <c r="J114" s="110">
        <v>12273120</v>
      </c>
    </row>
    <row r="115" spans="1:10">
      <c r="A115" s="486" t="s">
        <v>617</v>
      </c>
      <c r="B115" s="487" t="s">
        <v>714</v>
      </c>
      <c r="C115" s="487" t="s">
        <v>756</v>
      </c>
      <c r="D115" s="108" t="s">
        <v>757</v>
      </c>
      <c r="E115" s="109">
        <v>0</v>
      </c>
      <c r="F115" s="109">
        <v>12273120</v>
      </c>
      <c r="G115" s="109">
        <v>0</v>
      </c>
      <c r="H115" s="109">
        <v>0</v>
      </c>
      <c r="I115" s="109">
        <v>0</v>
      </c>
      <c r="J115" s="110">
        <v>12273120</v>
      </c>
    </row>
    <row r="116" spans="1:10">
      <c r="A116" s="486" t="s">
        <v>640</v>
      </c>
      <c r="B116" s="487" t="s">
        <v>612</v>
      </c>
      <c r="C116" s="487" t="s">
        <v>612</v>
      </c>
      <c r="D116" s="108" t="s">
        <v>717</v>
      </c>
      <c r="E116" s="109">
        <v>8892586</v>
      </c>
      <c r="F116" s="109">
        <v>39278070</v>
      </c>
      <c r="G116" s="109">
        <v>326583</v>
      </c>
      <c r="H116" s="109">
        <v>1231163</v>
      </c>
      <c r="I116" s="109">
        <v>8566003</v>
      </c>
      <c r="J116" s="110">
        <v>38046907</v>
      </c>
    </row>
    <row r="117" spans="1:10">
      <c r="A117" s="486" t="s">
        <v>640</v>
      </c>
      <c r="B117" s="487" t="s">
        <v>725</v>
      </c>
      <c r="C117" s="487" t="s">
        <v>612</v>
      </c>
      <c r="D117" s="108" t="s">
        <v>726</v>
      </c>
      <c r="E117" s="109">
        <v>8892586</v>
      </c>
      <c r="F117" s="109">
        <v>39278070</v>
      </c>
      <c r="G117" s="109">
        <v>326583</v>
      </c>
      <c r="H117" s="109">
        <v>1231163</v>
      </c>
      <c r="I117" s="109">
        <v>8566003</v>
      </c>
      <c r="J117" s="110">
        <v>38046907</v>
      </c>
    </row>
    <row r="118" spans="1:10">
      <c r="A118" s="486" t="s">
        <v>640</v>
      </c>
      <c r="B118" s="487" t="s">
        <v>725</v>
      </c>
      <c r="C118" s="487" t="s">
        <v>654</v>
      </c>
      <c r="D118" s="108" t="s">
        <v>758</v>
      </c>
      <c r="E118" s="109">
        <v>8892586</v>
      </c>
      <c r="F118" s="109">
        <v>39278070</v>
      </c>
      <c r="G118" s="109">
        <v>326583</v>
      </c>
      <c r="H118" s="109">
        <v>1231163</v>
      </c>
      <c r="I118" s="109">
        <v>8566003</v>
      </c>
      <c r="J118" s="110">
        <v>38046907</v>
      </c>
    </row>
    <row r="119" spans="1:10">
      <c r="A119" s="486" t="s">
        <v>643</v>
      </c>
      <c r="B119" s="487" t="s">
        <v>612</v>
      </c>
      <c r="C119" s="487" t="s">
        <v>612</v>
      </c>
      <c r="D119" s="108" t="s">
        <v>741</v>
      </c>
      <c r="E119" s="109">
        <v>84900</v>
      </c>
      <c r="F119" s="109">
        <v>84900</v>
      </c>
      <c r="G119" s="109">
        <v>84900</v>
      </c>
      <c r="H119" s="109">
        <v>84900</v>
      </c>
      <c r="I119" s="109">
        <v>0</v>
      </c>
      <c r="J119" s="110">
        <v>0</v>
      </c>
    </row>
    <row r="120" spans="1:10">
      <c r="A120" s="486" t="s">
        <v>643</v>
      </c>
      <c r="B120" s="487" t="s">
        <v>745</v>
      </c>
      <c r="C120" s="487" t="s">
        <v>612</v>
      </c>
      <c r="D120" s="108" t="s">
        <v>746</v>
      </c>
      <c r="E120" s="109">
        <v>84900</v>
      </c>
      <c r="F120" s="109">
        <v>84900</v>
      </c>
      <c r="G120" s="109">
        <v>84900</v>
      </c>
      <c r="H120" s="109">
        <v>84900</v>
      </c>
      <c r="I120" s="109">
        <v>0</v>
      </c>
      <c r="J120" s="110">
        <v>0</v>
      </c>
    </row>
    <row r="121" spans="1:10">
      <c r="A121" s="486" t="s">
        <v>643</v>
      </c>
      <c r="B121" s="487" t="s">
        <v>745</v>
      </c>
      <c r="C121" s="487" t="s">
        <v>756</v>
      </c>
      <c r="D121" s="108" t="s">
        <v>757</v>
      </c>
      <c r="E121" s="109">
        <v>84900</v>
      </c>
      <c r="F121" s="109">
        <v>84900</v>
      </c>
      <c r="G121" s="109">
        <v>84900</v>
      </c>
      <c r="H121" s="109">
        <v>84900</v>
      </c>
      <c r="I121" s="109">
        <v>0</v>
      </c>
      <c r="J121" s="110">
        <v>0</v>
      </c>
    </row>
    <row r="122" spans="1:10">
      <c r="A122" s="486" t="s">
        <v>612</v>
      </c>
      <c r="B122" s="487" t="s">
        <v>612</v>
      </c>
      <c r="C122" s="487" t="s">
        <v>612</v>
      </c>
      <c r="D122" s="108" t="s">
        <v>760</v>
      </c>
      <c r="E122" s="109">
        <v>1042071</v>
      </c>
      <c r="F122" s="109">
        <v>1530833</v>
      </c>
      <c r="G122" s="109">
        <v>1042071</v>
      </c>
      <c r="H122" s="109">
        <v>1530833</v>
      </c>
      <c r="I122" s="109">
        <v>0</v>
      </c>
      <c r="J122" s="110">
        <v>0</v>
      </c>
    </row>
    <row r="123" spans="1:10">
      <c r="A123" s="486" t="s">
        <v>612</v>
      </c>
      <c r="B123" s="487" t="s">
        <v>612</v>
      </c>
      <c r="C123" s="487" t="s">
        <v>612</v>
      </c>
      <c r="D123" s="108" t="s">
        <v>761</v>
      </c>
      <c r="E123" s="109">
        <v>1040062</v>
      </c>
      <c r="F123" s="109">
        <v>1316307</v>
      </c>
      <c r="G123" s="109">
        <v>1040062</v>
      </c>
      <c r="H123" s="109">
        <v>1316307</v>
      </c>
      <c r="I123" s="109">
        <v>0</v>
      </c>
      <c r="J123" s="110">
        <v>0</v>
      </c>
    </row>
    <row r="124" spans="1:10">
      <c r="A124" s="486" t="s">
        <v>612</v>
      </c>
      <c r="B124" s="487" t="s">
        <v>612</v>
      </c>
      <c r="C124" s="487" t="s">
        <v>612</v>
      </c>
      <c r="D124" s="108" t="s">
        <v>762</v>
      </c>
      <c r="E124" s="109">
        <v>2009</v>
      </c>
      <c r="F124" s="109">
        <v>214526</v>
      </c>
      <c r="G124" s="109">
        <v>2009</v>
      </c>
      <c r="H124" s="109">
        <v>214526</v>
      </c>
      <c r="I124" s="109">
        <v>0</v>
      </c>
      <c r="J124" s="110">
        <v>0</v>
      </c>
    </row>
    <row r="125" spans="1:10">
      <c r="A125" s="486" t="s">
        <v>612</v>
      </c>
      <c r="B125" s="487" t="s">
        <v>612</v>
      </c>
      <c r="C125" s="487" t="s">
        <v>612</v>
      </c>
      <c r="D125" s="108" t="s">
        <v>763</v>
      </c>
      <c r="E125" s="109">
        <v>26550491</v>
      </c>
      <c r="F125" s="109">
        <v>110678898</v>
      </c>
      <c r="G125" s="109" t="s">
        <v>612</v>
      </c>
      <c r="H125" s="109" t="s">
        <v>612</v>
      </c>
      <c r="I125" s="109" t="s">
        <v>612</v>
      </c>
      <c r="J125" s="110" t="s">
        <v>612</v>
      </c>
    </row>
    <row r="126" spans="1:10">
      <c r="A126" s="486" t="s">
        <v>612</v>
      </c>
      <c r="B126" s="487" t="s">
        <v>612</v>
      </c>
      <c r="C126" s="487" t="s">
        <v>612</v>
      </c>
      <c r="D126" s="108" t="s">
        <v>612</v>
      </c>
      <c r="E126" s="109" t="s">
        <v>612</v>
      </c>
      <c r="F126" s="109" t="s">
        <v>612</v>
      </c>
      <c r="G126" s="109" t="s">
        <v>612</v>
      </c>
      <c r="H126" s="109" t="s">
        <v>612</v>
      </c>
      <c r="I126" s="109" t="s">
        <v>612</v>
      </c>
      <c r="J126" s="110" t="s">
        <v>612</v>
      </c>
    </row>
    <row r="127" spans="1:10">
      <c r="A127" s="486" t="s">
        <v>612</v>
      </c>
      <c r="B127" s="487" t="s">
        <v>612</v>
      </c>
      <c r="C127" s="487" t="s">
        <v>612</v>
      </c>
      <c r="D127" s="108" t="s">
        <v>764</v>
      </c>
      <c r="E127" s="109">
        <v>156357067</v>
      </c>
      <c r="F127" s="109" t="s">
        <v>612</v>
      </c>
      <c r="G127" s="109" t="s">
        <v>612</v>
      </c>
      <c r="H127" s="109" t="s">
        <v>612</v>
      </c>
      <c r="I127" s="109" t="s">
        <v>612</v>
      </c>
      <c r="J127" s="110" t="s">
        <v>612</v>
      </c>
    </row>
    <row r="128" spans="1:10">
      <c r="A128" s="486" t="s">
        <v>612</v>
      </c>
      <c r="B128" s="487" t="s">
        <v>612</v>
      </c>
      <c r="C128" s="487" t="s">
        <v>612</v>
      </c>
      <c r="D128" s="108" t="s">
        <v>765</v>
      </c>
      <c r="E128" s="109">
        <v>153804840</v>
      </c>
      <c r="F128" s="109" t="s">
        <v>612</v>
      </c>
      <c r="G128" s="109" t="s">
        <v>612</v>
      </c>
      <c r="H128" s="109" t="s">
        <v>612</v>
      </c>
      <c r="I128" s="109" t="s">
        <v>612</v>
      </c>
      <c r="J128" s="110" t="s">
        <v>612</v>
      </c>
    </row>
    <row r="129" spans="1:10">
      <c r="A129" s="486" t="s">
        <v>612</v>
      </c>
      <c r="B129" s="487" t="s">
        <v>612</v>
      </c>
      <c r="C129" s="487" t="s">
        <v>612</v>
      </c>
      <c r="D129" s="108" t="s">
        <v>766</v>
      </c>
      <c r="E129" s="109">
        <v>3900992</v>
      </c>
      <c r="F129" s="109" t="s">
        <v>612</v>
      </c>
      <c r="G129" s="109" t="s">
        <v>612</v>
      </c>
      <c r="H129" s="109" t="s">
        <v>612</v>
      </c>
      <c r="I129" s="109" t="s">
        <v>612</v>
      </c>
      <c r="J129" s="110" t="s">
        <v>612</v>
      </c>
    </row>
    <row r="130" spans="1:10">
      <c r="A130" s="486" t="s">
        <v>612</v>
      </c>
      <c r="B130" s="487" t="s">
        <v>612</v>
      </c>
      <c r="C130" s="487" t="s">
        <v>612</v>
      </c>
      <c r="D130" s="108" t="s">
        <v>767</v>
      </c>
      <c r="E130" s="109">
        <v>157705832</v>
      </c>
      <c r="F130" s="109" t="s">
        <v>612</v>
      </c>
      <c r="G130" s="109" t="s">
        <v>612</v>
      </c>
      <c r="H130" s="109" t="s">
        <v>612</v>
      </c>
      <c r="I130" s="109" t="s">
        <v>612</v>
      </c>
      <c r="J130" s="110" t="s">
        <v>612</v>
      </c>
    </row>
    <row r="131" spans="1:10" ht="87.6" customHeight="1">
      <c r="A131" s="1382" t="s">
        <v>1469</v>
      </c>
      <c r="B131" s="1370" t="s">
        <v>612</v>
      </c>
      <c r="C131" s="1370" t="s">
        <v>612</v>
      </c>
      <c r="D131" s="1370" t="s">
        <v>612</v>
      </c>
      <c r="E131" s="1370" t="s">
        <v>612</v>
      </c>
      <c r="F131" s="1370" t="s">
        <v>612</v>
      </c>
      <c r="G131" s="1370" t="s">
        <v>612</v>
      </c>
      <c r="H131" s="1370" t="s">
        <v>612</v>
      </c>
      <c r="I131" s="1370" t="s">
        <v>612</v>
      </c>
      <c r="J131" s="1371" t="s">
        <v>612</v>
      </c>
    </row>
    <row r="132" spans="1:10">
      <c r="A132"/>
      <c r="B132"/>
      <c r="C132"/>
      <c r="D132"/>
      <c r="E132"/>
      <c r="F132"/>
      <c r="G132"/>
      <c r="H132"/>
      <c r="I132"/>
      <c r="J132"/>
    </row>
    <row r="133" spans="1:10">
      <c r="A133"/>
      <c r="B133"/>
      <c r="C133"/>
      <c r="D133"/>
      <c r="E133"/>
      <c r="F133"/>
      <c r="G133"/>
      <c r="H133"/>
      <c r="I133"/>
      <c r="J133"/>
    </row>
    <row r="134" spans="1:10">
      <c r="A134"/>
      <c r="B134"/>
      <c r="C134"/>
      <c r="D134"/>
      <c r="E134"/>
      <c r="F134"/>
      <c r="G134"/>
      <c r="H134"/>
      <c r="I134"/>
      <c r="J134"/>
    </row>
    <row r="135" spans="1:10">
      <c r="A135"/>
      <c r="B135"/>
      <c r="C135"/>
      <c r="D135"/>
      <c r="E135"/>
      <c r="F135"/>
      <c r="G135"/>
      <c r="H135"/>
      <c r="I135"/>
      <c r="J135"/>
    </row>
    <row r="136" spans="1:10">
      <c r="A136"/>
      <c r="B136"/>
      <c r="C136"/>
      <c r="D136"/>
      <c r="E136"/>
      <c r="F136"/>
      <c r="G136"/>
      <c r="H136"/>
      <c r="I136"/>
      <c r="J136"/>
    </row>
    <row r="137" spans="1:10">
      <c r="A137"/>
      <c r="B137"/>
      <c r="C137"/>
      <c r="D137"/>
      <c r="E137"/>
      <c r="F137"/>
      <c r="G137"/>
      <c r="H137"/>
      <c r="I137"/>
      <c r="J137"/>
    </row>
    <row r="138" spans="1:10">
      <c r="A138"/>
      <c r="B138"/>
      <c r="C138"/>
      <c r="D138"/>
      <c r="E138"/>
      <c r="F138"/>
      <c r="G138"/>
      <c r="H138"/>
      <c r="I138"/>
      <c r="J138"/>
    </row>
    <row r="139" spans="1:10">
      <c r="A139"/>
      <c r="B139"/>
      <c r="C139"/>
      <c r="D139"/>
      <c r="E139"/>
      <c r="F139"/>
      <c r="G139"/>
      <c r="H139"/>
      <c r="I139"/>
      <c r="J139"/>
    </row>
    <row r="140" spans="1:10">
      <c r="A140"/>
      <c r="B140"/>
      <c r="C140"/>
      <c r="D140"/>
      <c r="E140"/>
      <c r="F140"/>
      <c r="G140"/>
      <c r="H140"/>
      <c r="I140"/>
      <c r="J140"/>
    </row>
    <row r="141" spans="1:10">
      <c r="A141"/>
      <c r="B141"/>
      <c r="C141"/>
      <c r="D141"/>
      <c r="E141"/>
      <c r="F141"/>
      <c r="G141"/>
      <c r="H141"/>
      <c r="I141"/>
      <c r="J141"/>
    </row>
    <row r="142" spans="1:10">
      <c r="A142"/>
      <c r="B142"/>
      <c r="C142"/>
      <c r="D142"/>
      <c r="E142"/>
      <c r="F142"/>
      <c r="G142"/>
      <c r="H142"/>
      <c r="I142"/>
      <c r="J142"/>
    </row>
    <row r="143" spans="1:10">
      <c r="A143"/>
      <c r="B143"/>
      <c r="C143"/>
      <c r="D143"/>
      <c r="E143"/>
      <c r="F143"/>
      <c r="G143"/>
      <c r="H143"/>
      <c r="I143"/>
      <c r="J143"/>
    </row>
    <row r="144" spans="1:10">
      <c r="A144"/>
      <c r="B144"/>
      <c r="C144"/>
      <c r="D144"/>
      <c r="E144"/>
      <c r="F144"/>
      <c r="G144"/>
      <c r="H144"/>
      <c r="I144"/>
      <c r="J144"/>
    </row>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sheetData>
  <mergeCells count="10">
    <mergeCell ref="A131:J131"/>
    <mergeCell ref="K1:L1"/>
    <mergeCell ref="A1:D1"/>
    <mergeCell ref="E1:F1"/>
    <mergeCell ref="G1:H1"/>
    <mergeCell ref="I1:J1"/>
    <mergeCell ref="A51:D51"/>
    <mergeCell ref="E51:F51"/>
    <mergeCell ref="G51:H51"/>
    <mergeCell ref="I51:J51"/>
  </mergeCells>
  <phoneticPr fontId="18" type="noConversion"/>
  <hyperlinks>
    <hyperlink ref="K1" location="預告統計資料發布時間表!A1" display="回發布時間表"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1556"/>
  <sheetViews>
    <sheetView topLeftCell="A127" workbookViewId="0">
      <selection activeCell="K1" sqref="K1:L1"/>
    </sheetView>
  </sheetViews>
  <sheetFormatPr defaultRowHeight="16.2"/>
  <cols>
    <col min="1" max="1" width="4.77734375" style="107" customWidth="1"/>
    <col min="2" max="3" width="6.21875" style="111" customWidth="1"/>
    <col min="4" max="4" width="31.88671875" style="112" customWidth="1"/>
    <col min="5" max="5" width="15.6640625" style="113" customWidth="1"/>
    <col min="6" max="6" width="14.33203125" style="113" customWidth="1"/>
    <col min="7" max="7" width="13.77734375" style="113" customWidth="1"/>
    <col min="8" max="8" width="13" style="113" customWidth="1"/>
    <col min="9" max="9" width="14.109375" style="113" customWidth="1"/>
    <col min="10" max="10" width="15.88671875" style="114" customWidth="1"/>
    <col min="257" max="257" width="4.77734375" customWidth="1"/>
    <col min="258" max="259" width="6.21875" customWidth="1"/>
    <col min="260" max="260" width="31.88671875" customWidth="1"/>
    <col min="261" max="261" width="15.6640625" customWidth="1"/>
    <col min="262" max="262" width="14.33203125" customWidth="1"/>
    <col min="263" max="263" width="13.77734375" customWidth="1"/>
    <col min="264" max="264" width="13" customWidth="1"/>
    <col min="265" max="265" width="14.109375" customWidth="1"/>
    <col min="266" max="266" width="15.88671875" customWidth="1"/>
    <col min="513" max="513" width="4.77734375" customWidth="1"/>
    <col min="514" max="515" width="6.21875" customWidth="1"/>
    <col min="516" max="516" width="31.88671875" customWidth="1"/>
    <col min="517" max="517" width="15.6640625" customWidth="1"/>
    <col min="518" max="518" width="14.33203125" customWidth="1"/>
    <col min="519" max="519" width="13.77734375" customWidth="1"/>
    <col min="520" max="520" width="13" customWidth="1"/>
    <col min="521" max="521" width="14.109375" customWidth="1"/>
    <col min="522" max="522" width="15.88671875" customWidth="1"/>
    <col min="769" max="769" width="4.77734375" customWidth="1"/>
    <col min="770" max="771" width="6.21875" customWidth="1"/>
    <col min="772" max="772" width="31.88671875" customWidth="1"/>
    <col min="773" max="773" width="15.6640625" customWidth="1"/>
    <col min="774" max="774" width="14.33203125" customWidth="1"/>
    <col min="775" max="775" width="13.77734375" customWidth="1"/>
    <col min="776" max="776" width="13" customWidth="1"/>
    <col min="777" max="777" width="14.109375" customWidth="1"/>
    <col min="778" max="778" width="15.88671875" customWidth="1"/>
    <col min="1025" max="1025" width="4.77734375" customWidth="1"/>
    <col min="1026" max="1027" width="6.21875" customWidth="1"/>
    <col min="1028" max="1028" width="31.88671875" customWidth="1"/>
    <col min="1029" max="1029" width="15.6640625" customWidth="1"/>
    <col min="1030" max="1030" width="14.33203125" customWidth="1"/>
    <col min="1031" max="1031" width="13.77734375" customWidth="1"/>
    <col min="1032" max="1032" width="13" customWidth="1"/>
    <col min="1033" max="1033" width="14.109375" customWidth="1"/>
    <col min="1034" max="1034" width="15.88671875" customWidth="1"/>
    <col min="1281" max="1281" width="4.77734375" customWidth="1"/>
    <col min="1282" max="1283" width="6.21875" customWidth="1"/>
    <col min="1284" max="1284" width="31.88671875" customWidth="1"/>
    <col min="1285" max="1285" width="15.6640625" customWidth="1"/>
    <col min="1286" max="1286" width="14.33203125" customWidth="1"/>
    <col min="1287" max="1287" width="13.77734375" customWidth="1"/>
    <col min="1288" max="1288" width="13" customWidth="1"/>
    <col min="1289" max="1289" width="14.109375" customWidth="1"/>
    <col min="1290" max="1290" width="15.88671875" customWidth="1"/>
    <col min="1537" max="1537" width="4.77734375" customWidth="1"/>
    <col min="1538" max="1539" width="6.21875" customWidth="1"/>
    <col min="1540" max="1540" width="31.88671875" customWidth="1"/>
    <col min="1541" max="1541" width="15.6640625" customWidth="1"/>
    <col min="1542" max="1542" width="14.33203125" customWidth="1"/>
    <col min="1543" max="1543" width="13.77734375" customWidth="1"/>
    <col min="1544" max="1544" width="13" customWidth="1"/>
    <col min="1545" max="1545" width="14.109375" customWidth="1"/>
    <col min="1546" max="1546" width="15.88671875" customWidth="1"/>
    <col min="1793" max="1793" width="4.77734375" customWidth="1"/>
    <col min="1794" max="1795" width="6.21875" customWidth="1"/>
    <col min="1796" max="1796" width="31.88671875" customWidth="1"/>
    <col min="1797" max="1797" width="15.6640625" customWidth="1"/>
    <col min="1798" max="1798" width="14.33203125" customWidth="1"/>
    <col min="1799" max="1799" width="13.77734375" customWidth="1"/>
    <col min="1800" max="1800" width="13" customWidth="1"/>
    <col min="1801" max="1801" width="14.109375" customWidth="1"/>
    <col min="1802" max="1802" width="15.88671875" customWidth="1"/>
    <col min="2049" max="2049" width="4.77734375" customWidth="1"/>
    <col min="2050" max="2051" width="6.21875" customWidth="1"/>
    <col min="2052" max="2052" width="31.88671875" customWidth="1"/>
    <col min="2053" max="2053" width="15.6640625" customWidth="1"/>
    <col min="2054" max="2054" width="14.33203125" customWidth="1"/>
    <col min="2055" max="2055" width="13.77734375" customWidth="1"/>
    <col min="2056" max="2056" width="13" customWidth="1"/>
    <col min="2057" max="2057" width="14.109375" customWidth="1"/>
    <col min="2058" max="2058" width="15.88671875" customWidth="1"/>
    <col min="2305" max="2305" width="4.77734375" customWidth="1"/>
    <col min="2306" max="2307" width="6.21875" customWidth="1"/>
    <col min="2308" max="2308" width="31.88671875" customWidth="1"/>
    <col min="2309" max="2309" width="15.6640625" customWidth="1"/>
    <col min="2310" max="2310" width="14.33203125" customWidth="1"/>
    <col min="2311" max="2311" width="13.77734375" customWidth="1"/>
    <col min="2312" max="2312" width="13" customWidth="1"/>
    <col min="2313" max="2313" width="14.109375" customWidth="1"/>
    <col min="2314" max="2314" width="15.88671875" customWidth="1"/>
    <col min="2561" max="2561" width="4.77734375" customWidth="1"/>
    <col min="2562" max="2563" width="6.21875" customWidth="1"/>
    <col min="2564" max="2564" width="31.88671875" customWidth="1"/>
    <col min="2565" max="2565" width="15.6640625" customWidth="1"/>
    <col min="2566" max="2566" width="14.33203125" customWidth="1"/>
    <col min="2567" max="2567" width="13.77734375" customWidth="1"/>
    <col min="2568" max="2568" width="13" customWidth="1"/>
    <col min="2569" max="2569" width="14.109375" customWidth="1"/>
    <col min="2570" max="2570" width="15.88671875" customWidth="1"/>
    <col min="2817" max="2817" width="4.77734375" customWidth="1"/>
    <col min="2818" max="2819" width="6.21875" customWidth="1"/>
    <col min="2820" max="2820" width="31.88671875" customWidth="1"/>
    <col min="2821" max="2821" width="15.6640625" customWidth="1"/>
    <col min="2822" max="2822" width="14.33203125" customWidth="1"/>
    <col min="2823" max="2823" width="13.77734375" customWidth="1"/>
    <col min="2824" max="2824" width="13" customWidth="1"/>
    <col min="2825" max="2825" width="14.109375" customWidth="1"/>
    <col min="2826" max="2826" width="15.88671875" customWidth="1"/>
    <col min="3073" max="3073" width="4.77734375" customWidth="1"/>
    <col min="3074" max="3075" width="6.21875" customWidth="1"/>
    <col min="3076" max="3076" width="31.88671875" customWidth="1"/>
    <col min="3077" max="3077" width="15.6640625" customWidth="1"/>
    <col min="3078" max="3078" width="14.33203125" customWidth="1"/>
    <col min="3079" max="3079" width="13.77734375" customWidth="1"/>
    <col min="3080" max="3080" width="13" customWidth="1"/>
    <col min="3081" max="3081" width="14.109375" customWidth="1"/>
    <col min="3082" max="3082" width="15.88671875" customWidth="1"/>
    <col min="3329" max="3329" width="4.77734375" customWidth="1"/>
    <col min="3330" max="3331" width="6.21875" customWidth="1"/>
    <col min="3332" max="3332" width="31.88671875" customWidth="1"/>
    <col min="3333" max="3333" width="15.6640625" customWidth="1"/>
    <col min="3334" max="3334" width="14.33203125" customWidth="1"/>
    <col min="3335" max="3335" width="13.77734375" customWidth="1"/>
    <col min="3336" max="3336" width="13" customWidth="1"/>
    <col min="3337" max="3337" width="14.109375" customWidth="1"/>
    <col min="3338" max="3338" width="15.88671875" customWidth="1"/>
    <col min="3585" max="3585" width="4.77734375" customWidth="1"/>
    <col min="3586" max="3587" width="6.21875" customWidth="1"/>
    <col min="3588" max="3588" width="31.88671875" customWidth="1"/>
    <col min="3589" max="3589" width="15.6640625" customWidth="1"/>
    <col min="3590" max="3590" width="14.33203125" customWidth="1"/>
    <col min="3591" max="3591" width="13.77734375" customWidth="1"/>
    <col min="3592" max="3592" width="13" customWidth="1"/>
    <col min="3593" max="3593" width="14.109375" customWidth="1"/>
    <col min="3594" max="3594" width="15.88671875" customWidth="1"/>
    <col min="3841" max="3841" width="4.77734375" customWidth="1"/>
    <col min="3842" max="3843" width="6.21875" customWidth="1"/>
    <col min="3844" max="3844" width="31.88671875" customWidth="1"/>
    <col min="3845" max="3845" width="15.6640625" customWidth="1"/>
    <col min="3846" max="3846" width="14.33203125" customWidth="1"/>
    <col min="3847" max="3847" width="13.77734375" customWidth="1"/>
    <col min="3848" max="3848" width="13" customWidth="1"/>
    <col min="3849" max="3849" width="14.109375" customWidth="1"/>
    <col min="3850" max="3850" width="15.88671875" customWidth="1"/>
    <col min="4097" max="4097" width="4.77734375" customWidth="1"/>
    <col min="4098" max="4099" width="6.21875" customWidth="1"/>
    <col min="4100" max="4100" width="31.88671875" customWidth="1"/>
    <col min="4101" max="4101" width="15.6640625" customWidth="1"/>
    <col min="4102" max="4102" width="14.33203125" customWidth="1"/>
    <col min="4103" max="4103" width="13.77734375" customWidth="1"/>
    <col min="4104" max="4104" width="13" customWidth="1"/>
    <col min="4105" max="4105" width="14.109375" customWidth="1"/>
    <col min="4106" max="4106" width="15.88671875" customWidth="1"/>
    <col min="4353" max="4353" width="4.77734375" customWidth="1"/>
    <col min="4354" max="4355" width="6.21875" customWidth="1"/>
    <col min="4356" max="4356" width="31.88671875" customWidth="1"/>
    <col min="4357" max="4357" width="15.6640625" customWidth="1"/>
    <col min="4358" max="4358" width="14.33203125" customWidth="1"/>
    <col min="4359" max="4359" width="13.77734375" customWidth="1"/>
    <col min="4360" max="4360" width="13" customWidth="1"/>
    <col min="4361" max="4361" width="14.109375" customWidth="1"/>
    <col min="4362" max="4362" width="15.88671875" customWidth="1"/>
    <col min="4609" max="4609" width="4.77734375" customWidth="1"/>
    <col min="4610" max="4611" width="6.21875" customWidth="1"/>
    <col min="4612" max="4612" width="31.88671875" customWidth="1"/>
    <col min="4613" max="4613" width="15.6640625" customWidth="1"/>
    <col min="4614" max="4614" width="14.33203125" customWidth="1"/>
    <col min="4615" max="4615" width="13.77734375" customWidth="1"/>
    <col min="4616" max="4616" width="13" customWidth="1"/>
    <col min="4617" max="4617" width="14.109375" customWidth="1"/>
    <col min="4618" max="4618" width="15.88671875" customWidth="1"/>
    <col min="4865" max="4865" width="4.77734375" customWidth="1"/>
    <col min="4866" max="4867" width="6.21875" customWidth="1"/>
    <col min="4868" max="4868" width="31.88671875" customWidth="1"/>
    <col min="4869" max="4869" width="15.6640625" customWidth="1"/>
    <col min="4870" max="4870" width="14.33203125" customWidth="1"/>
    <col min="4871" max="4871" width="13.77734375" customWidth="1"/>
    <col min="4872" max="4872" width="13" customWidth="1"/>
    <col min="4873" max="4873" width="14.109375" customWidth="1"/>
    <col min="4874" max="4874" width="15.88671875" customWidth="1"/>
    <col min="5121" max="5121" width="4.77734375" customWidth="1"/>
    <col min="5122" max="5123" width="6.21875" customWidth="1"/>
    <col min="5124" max="5124" width="31.88671875" customWidth="1"/>
    <col min="5125" max="5125" width="15.6640625" customWidth="1"/>
    <col min="5126" max="5126" width="14.33203125" customWidth="1"/>
    <col min="5127" max="5127" width="13.77734375" customWidth="1"/>
    <col min="5128" max="5128" width="13" customWidth="1"/>
    <col min="5129" max="5129" width="14.109375" customWidth="1"/>
    <col min="5130" max="5130" width="15.88671875" customWidth="1"/>
    <col min="5377" max="5377" width="4.77734375" customWidth="1"/>
    <col min="5378" max="5379" width="6.21875" customWidth="1"/>
    <col min="5380" max="5380" width="31.88671875" customWidth="1"/>
    <col min="5381" max="5381" width="15.6640625" customWidth="1"/>
    <col min="5382" max="5382" width="14.33203125" customWidth="1"/>
    <col min="5383" max="5383" width="13.77734375" customWidth="1"/>
    <col min="5384" max="5384" width="13" customWidth="1"/>
    <col min="5385" max="5385" width="14.109375" customWidth="1"/>
    <col min="5386" max="5386" width="15.88671875" customWidth="1"/>
    <col min="5633" max="5633" width="4.77734375" customWidth="1"/>
    <col min="5634" max="5635" width="6.21875" customWidth="1"/>
    <col min="5636" max="5636" width="31.88671875" customWidth="1"/>
    <col min="5637" max="5637" width="15.6640625" customWidth="1"/>
    <col min="5638" max="5638" width="14.33203125" customWidth="1"/>
    <col min="5639" max="5639" width="13.77734375" customWidth="1"/>
    <col min="5640" max="5640" width="13" customWidth="1"/>
    <col min="5641" max="5641" width="14.109375" customWidth="1"/>
    <col min="5642" max="5642" width="15.88671875" customWidth="1"/>
    <col min="5889" max="5889" width="4.77734375" customWidth="1"/>
    <col min="5890" max="5891" width="6.21875" customWidth="1"/>
    <col min="5892" max="5892" width="31.88671875" customWidth="1"/>
    <col min="5893" max="5893" width="15.6640625" customWidth="1"/>
    <col min="5894" max="5894" width="14.33203125" customWidth="1"/>
    <col min="5895" max="5895" width="13.77734375" customWidth="1"/>
    <col min="5896" max="5896" width="13" customWidth="1"/>
    <col min="5897" max="5897" width="14.109375" customWidth="1"/>
    <col min="5898" max="5898" width="15.88671875" customWidth="1"/>
    <col min="6145" max="6145" width="4.77734375" customWidth="1"/>
    <col min="6146" max="6147" width="6.21875" customWidth="1"/>
    <col min="6148" max="6148" width="31.88671875" customWidth="1"/>
    <col min="6149" max="6149" width="15.6640625" customWidth="1"/>
    <col min="6150" max="6150" width="14.33203125" customWidth="1"/>
    <col min="6151" max="6151" width="13.77734375" customWidth="1"/>
    <col min="6152" max="6152" width="13" customWidth="1"/>
    <col min="6153" max="6153" width="14.109375" customWidth="1"/>
    <col min="6154" max="6154" width="15.88671875" customWidth="1"/>
    <col min="6401" max="6401" width="4.77734375" customWidth="1"/>
    <col min="6402" max="6403" width="6.21875" customWidth="1"/>
    <col min="6404" max="6404" width="31.88671875" customWidth="1"/>
    <col min="6405" max="6405" width="15.6640625" customWidth="1"/>
    <col min="6406" max="6406" width="14.33203125" customWidth="1"/>
    <col min="6407" max="6407" width="13.77734375" customWidth="1"/>
    <col min="6408" max="6408" width="13" customWidth="1"/>
    <col min="6409" max="6409" width="14.109375" customWidth="1"/>
    <col min="6410" max="6410" width="15.88671875" customWidth="1"/>
    <col min="6657" max="6657" width="4.77734375" customWidth="1"/>
    <col min="6658" max="6659" width="6.21875" customWidth="1"/>
    <col min="6660" max="6660" width="31.88671875" customWidth="1"/>
    <col min="6661" max="6661" width="15.6640625" customWidth="1"/>
    <col min="6662" max="6662" width="14.33203125" customWidth="1"/>
    <col min="6663" max="6663" width="13.77734375" customWidth="1"/>
    <col min="6664" max="6664" width="13" customWidth="1"/>
    <col min="6665" max="6665" width="14.109375" customWidth="1"/>
    <col min="6666" max="6666" width="15.88671875" customWidth="1"/>
    <col min="6913" max="6913" width="4.77734375" customWidth="1"/>
    <col min="6914" max="6915" width="6.21875" customWidth="1"/>
    <col min="6916" max="6916" width="31.88671875" customWidth="1"/>
    <col min="6917" max="6917" width="15.6640625" customWidth="1"/>
    <col min="6918" max="6918" width="14.33203125" customWidth="1"/>
    <col min="6919" max="6919" width="13.77734375" customWidth="1"/>
    <col min="6920" max="6920" width="13" customWidth="1"/>
    <col min="6921" max="6921" width="14.109375" customWidth="1"/>
    <col min="6922" max="6922" width="15.88671875" customWidth="1"/>
    <col min="7169" max="7169" width="4.77734375" customWidth="1"/>
    <col min="7170" max="7171" width="6.21875" customWidth="1"/>
    <col min="7172" max="7172" width="31.88671875" customWidth="1"/>
    <col min="7173" max="7173" width="15.6640625" customWidth="1"/>
    <col min="7174" max="7174" width="14.33203125" customWidth="1"/>
    <col min="7175" max="7175" width="13.77734375" customWidth="1"/>
    <col min="7176" max="7176" width="13" customWidth="1"/>
    <col min="7177" max="7177" width="14.109375" customWidth="1"/>
    <col min="7178" max="7178" width="15.88671875" customWidth="1"/>
    <col min="7425" max="7425" width="4.77734375" customWidth="1"/>
    <col min="7426" max="7427" width="6.21875" customWidth="1"/>
    <col min="7428" max="7428" width="31.88671875" customWidth="1"/>
    <col min="7429" max="7429" width="15.6640625" customWidth="1"/>
    <col min="7430" max="7430" width="14.33203125" customWidth="1"/>
    <col min="7431" max="7431" width="13.77734375" customWidth="1"/>
    <col min="7432" max="7432" width="13" customWidth="1"/>
    <col min="7433" max="7433" width="14.109375" customWidth="1"/>
    <col min="7434" max="7434" width="15.88671875" customWidth="1"/>
    <col min="7681" max="7681" width="4.77734375" customWidth="1"/>
    <col min="7682" max="7683" width="6.21875" customWidth="1"/>
    <col min="7684" max="7684" width="31.88671875" customWidth="1"/>
    <col min="7685" max="7685" width="15.6640625" customWidth="1"/>
    <col min="7686" max="7686" width="14.33203125" customWidth="1"/>
    <col min="7687" max="7687" width="13.77734375" customWidth="1"/>
    <col min="7688" max="7688" width="13" customWidth="1"/>
    <col min="7689" max="7689" width="14.109375" customWidth="1"/>
    <col min="7690" max="7690" width="15.88671875" customWidth="1"/>
    <col min="7937" max="7937" width="4.77734375" customWidth="1"/>
    <col min="7938" max="7939" width="6.21875" customWidth="1"/>
    <col min="7940" max="7940" width="31.88671875" customWidth="1"/>
    <col min="7941" max="7941" width="15.6640625" customWidth="1"/>
    <col min="7942" max="7942" width="14.33203125" customWidth="1"/>
    <col min="7943" max="7943" width="13.77734375" customWidth="1"/>
    <col min="7944" max="7944" width="13" customWidth="1"/>
    <col min="7945" max="7945" width="14.109375" customWidth="1"/>
    <col min="7946" max="7946" width="15.88671875" customWidth="1"/>
    <col min="8193" max="8193" width="4.77734375" customWidth="1"/>
    <col min="8194" max="8195" width="6.21875" customWidth="1"/>
    <col min="8196" max="8196" width="31.88671875" customWidth="1"/>
    <col min="8197" max="8197" width="15.6640625" customWidth="1"/>
    <col min="8198" max="8198" width="14.33203125" customWidth="1"/>
    <col min="8199" max="8199" width="13.77734375" customWidth="1"/>
    <col min="8200" max="8200" width="13" customWidth="1"/>
    <col min="8201" max="8201" width="14.109375" customWidth="1"/>
    <col min="8202" max="8202" width="15.88671875" customWidth="1"/>
    <col min="8449" max="8449" width="4.77734375" customWidth="1"/>
    <col min="8450" max="8451" width="6.21875" customWidth="1"/>
    <col min="8452" max="8452" width="31.88671875" customWidth="1"/>
    <col min="8453" max="8453" width="15.6640625" customWidth="1"/>
    <col min="8454" max="8454" width="14.33203125" customWidth="1"/>
    <col min="8455" max="8455" width="13.77734375" customWidth="1"/>
    <col min="8456" max="8456" width="13" customWidth="1"/>
    <col min="8457" max="8457" width="14.109375" customWidth="1"/>
    <col min="8458" max="8458" width="15.88671875" customWidth="1"/>
    <col min="8705" max="8705" width="4.77734375" customWidth="1"/>
    <col min="8706" max="8707" width="6.21875" customWidth="1"/>
    <col min="8708" max="8708" width="31.88671875" customWidth="1"/>
    <col min="8709" max="8709" width="15.6640625" customWidth="1"/>
    <col min="8710" max="8710" width="14.33203125" customWidth="1"/>
    <col min="8711" max="8711" width="13.77734375" customWidth="1"/>
    <col min="8712" max="8712" width="13" customWidth="1"/>
    <col min="8713" max="8713" width="14.109375" customWidth="1"/>
    <col min="8714" max="8714" width="15.88671875" customWidth="1"/>
    <col min="8961" max="8961" width="4.77734375" customWidth="1"/>
    <col min="8962" max="8963" width="6.21875" customWidth="1"/>
    <col min="8964" max="8964" width="31.88671875" customWidth="1"/>
    <col min="8965" max="8965" width="15.6640625" customWidth="1"/>
    <col min="8966" max="8966" width="14.33203125" customWidth="1"/>
    <col min="8967" max="8967" width="13.77734375" customWidth="1"/>
    <col min="8968" max="8968" width="13" customWidth="1"/>
    <col min="8969" max="8969" width="14.109375" customWidth="1"/>
    <col min="8970" max="8970" width="15.88671875" customWidth="1"/>
    <col min="9217" max="9217" width="4.77734375" customWidth="1"/>
    <col min="9218" max="9219" width="6.21875" customWidth="1"/>
    <col min="9220" max="9220" width="31.88671875" customWidth="1"/>
    <col min="9221" max="9221" width="15.6640625" customWidth="1"/>
    <col min="9222" max="9222" width="14.33203125" customWidth="1"/>
    <col min="9223" max="9223" width="13.77734375" customWidth="1"/>
    <col min="9224" max="9224" width="13" customWidth="1"/>
    <col min="9225" max="9225" width="14.109375" customWidth="1"/>
    <col min="9226" max="9226" width="15.88671875" customWidth="1"/>
    <col min="9473" max="9473" width="4.77734375" customWidth="1"/>
    <col min="9474" max="9475" width="6.21875" customWidth="1"/>
    <col min="9476" max="9476" width="31.88671875" customWidth="1"/>
    <col min="9477" max="9477" width="15.6640625" customWidth="1"/>
    <col min="9478" max="9478" width="14.33203125" customWidth="1"/>
    <col min="9479" max="9479" width="13.77734375" customWidth="1"/>
    <col min="9480" max="9480" width="13" customWidth="1"/>
    <col min="9481" max="9481" width="14.109375" customWidth="1"/>
    <col min="9482" max="9482" width="15.88671875" customWidth="1"/>
    <col min="9729" max="9729" width="4.77734375" customWidth="1"/>
    <col min="9730" max="9731" width="6.21875" customWidth="1"/>
    <col min="9732" max="9732" width="31.88671875" customWidth="1"/>
    <col min="9733" max="9733" width="15.6640625" customWidth="1"/>
    <col min="9734" max="9734" width="14.33203125" customWidth="1"/>
    <col min="9735" max="9735" width="13.77734375" customWidth="1"/>
    <col min="9736" max="9736" width="13" customWidth="1"/>
    <col min="9737" max="9737" width="14.109375" customWidth="1"/>
    <col min="9738" max="9738" width="15.88671875" customWidth="1"/>
    <col min="9985" max="9985" width="4.77734375" customWidth="1"/>
    <col min="9986" max="9987" width="6.21875" customWidth="1"/>
    <col min="9988" max="9988" width="31.88671875" customWidth="1"/>
    <col min="9989" max="9989" width="15.6640625" customWidth="1"/>
    <col min="9990" max="9990" width="14.33203125" customWidth="1"/>
    <col min="9991" max="9991" width="13.77734375" customWidth="1"/>
    <col min="9992" max="9992" width="13" customWidth="1"/>
    <col min="9993" max="9993" width="14.109375" customWidth="1"/>
    <col min="9994" max="9994" width="15.88671875" customWidth="1"/>
    <col min="10241" max="10241" width="4.77734375" customWidth="1"/>
    <col min="10242" max="10243" width="6.21875" customWidth="1"/>
    <col min="10244" max="10244" width="31.88671875" customWidth="1"/>
    <col min="10245" max="10245" width="15.6640625" customWidth="1"/>
    <col min="10246" max="10246" width="14.33203125" customWidth="1"/>
    <col min="10247" max="10247" width="13.77734375" customWidth="1"/>
    <col min="10248" max="10248" width="13" customWidth="1"/>
    <col min="10249" max="10249" width="14.109375" customWidth="1"/>
    <col min="10250" max="10250" width="15.88671875" customWidth="1"/>
    <col min="10497" max="10497" width="4.77734375" customWidth="1"/>
    <col min="10498" max="10499" width="6.21875" customWidth="1"/>
    <col min="10500" max="10500" width="31.88671875" customWidth="1"/>
    <col min="10501" max="10501" width="15.6640625" customWidth="1"/>
    <col min="10502" max="10502" width="14.33203125" customWidth="1"/>
    <col min="10503" max="10503" width="13.77734375" customWidth="1"/>
    <col min="10504" max="10504" width="13" customWidth="1"/>
    <col min="10505" max="10505" width="14.109375" customWidth="1"/>
    <col min="10506" max="10506" width="15.88671875" customWidth="1"/>
    <col min="10753" max="10753" width="4.77734375" customWidth="1"/>
    <col min="10754" max="10755" width="6.21875" customWidth="1"/>
    <col min="10756" max="10756" width="31.88671875" customWidth="1"/>
    <col min="10757" max="10757" width="15.6640625" customWidth="1"/>
    <col min="10758" max="10758" width="14.33203125" customWidth="1"/>
    <col min="10759" max="10759" width="13.77734375" customWidth="1"/>
    <col min="10760" max="10760" width="13" customWidth="1"/>
    <col min="10761" max="10761" width="14.109375" customWidth="1"/>
    <col min="10762" max="10762" width="15.88671875" customWidth="1"/>
    <col min="11009" max="11009" width="4.77734375" customWidth="1"/>
    <col min="11010" max="11011" width="6.21875" customWidth="1"/>
    <col min="11012" max="11012" width="31.88671875" customWidth="1"/>
    <col min="11013" max="11013" width="15.6640625" customWidth="1"/>
    <col min="11014" max="11014" width="14.33203125" customWidth="1"/>
    <col min="11015" max="11015" width="13.77734375" customWidth="1"/>
    <col min="11016" max="11016" width="13" customWidth="1"/>
    <col min="11017" max="11017" width="14.109375" customWidth="1"/>
    <col min="11018" max="11018" width="15.88671875" customWidth="1"/>
    <col min="11265" max="11265" width="4.77734375" customWidth="1"/>
    <col min="11266" max="11267" width="6.21875" customWidth="1"/>
    <col min="11268" max="11268" width="31.88671875" customWidth="1"/>
    <col min="11269" max="11269" width="15.6640625" customWidth="1"/>
    <col min="11270" max="11270" width="14.33203125" customWidth="1"/>
    <col min="11271" max="11271" width="13.77734375" customWidth="1"/>
    <col min="11272" max="11272" width="13" customWidth="1"/>
    <col min="11273" max="11273" width="14.109375" customWidth="1"/>
    <col min="11274" max="11274" width="15.88671875" customWidth="1"/>
    <col min="11521" max="11521" width="4.77734375" customWidth="1"/>
    <col min="11522" max="11523" width="6.21875" customWidth="1"/>
    <col min="11524" max="11524" width="31.88671875" customWidth="1"/>
    <col min="11525" max="11525" width="15.6640625" customWidth="1"/>
    <col min="11526" max="11526" width="14.33203125" customWidth="1"/>
    <col min="11527" max="11527" width="13.77734375" customWidth="1"/>
    <col min="11528" max="11528" width="13" customWidth="1"/>
    <col min="11529" max="11529" width="14.109375" customWidth="1"/>
    <col min="11530" max="11530" width="15.88671875" customWidth="1"/>
    <col min="11777" max="11777" width="4.77734375" customWidth="1"/>
    <col min="11778" max="11779" width="6.21875" customWidth="1"/>
    <col min="11780" max="11780" width="31.88671875" customWidth="1"/>
    <col min="11781" max="11781" width="15.6640625" customWidth="1"/>
    <col min="11782" max="11782" width="14.33203125" customWidth="1"/>
    <col min="11783" max="11783" width="13.77734375" customWidth="1"/>
    <col min="11784" max="11784" width="13" customWidth="1"/>
    <col min="11785" max="11785" width="14.109375" customWidth="1"/>
    <col min="11786" max="11786" width="15.88671875" customWidth="1"/>
    <col min="12033" max="12033" width="4.77734375" customWidth="1"/>
    <col min="12034" max="12035" width="6.21875" customWidth="1"/>
    <col min="12036" max="12036" width="31.88671875" customWidth="1"/>
    <col min="12037" max="12037" width="15.6640625" customWidth="1"/>
    <col min="12038" max="12038" width="14.33203125" customWidth="1"/>
    <col min="12039" max="12039" width="13.77734375" customWidth="1"/>
    <col min="12040" max="12040" width="13" customWidth="1"/>
    <col min="12041" max="12041" width="14.109375" customWidth="1"/>
    <col min="12042" max="12042" width="15.88671875" customWidth="1"/>
    <col min="12289" max="12289" width="4.77734375" customWidth="1"/>
    <col min="12290" max="12291" width="6.21875" customWidth="1"/>
    <col min="12292" max="12292" width="31.88671875" customWidth="1"/>
    <col min="12293" max="12293" width="15.6640625" customWidth="1"/>
    <col min="12294" max="12294" width="14.33203125" customWidth="1"/>
    <col min="12295" max="12295" width="13.77734375" customWidth="1"/>
    <col min="12296" max="12296" width="13" customWidth="1"/>
    <col min="12297" max="12297" width="14.109375" customWidth="1"/>
    <col min="12298" max="12298" width="15.88671875" customWidth="1"/>
    <col min="12545" max="12545" width="4.77734375" customWidth="1"/>
    <col min="12546" max="12547" width="6.21875" customWidth="1"/>
    <col min="12548" max="12548" width="31.88671875" customWidth="1"/>
    <col min="12549" max="12549" width="15.6640625" customWidth="1"/>
    <col min="12550" max="12550" width="14.33203125" customWidth="1"/>
    <col min="12551" max="12551" width="13.77734375" customWidth="1"/>
    <col min="12552" max="12552" width="13" customWidth="1"/>
    <col min="12553" max="12553" width="14.109375" customWidth="1"/>
    <col min="12554" max="12554" width="15.88671875" customWidth="1"/>
    <col min="12801" max="12801" width="4.77734375" customWidth="1"/>
    <col min="12802" max="12803" width="6.21875" customWidth="1"/>
    <col min="12804" max="12804" width="31.88671875" customWidth="1"/>
    <col min="12805" max="12805" width="15.6640625" customWidth="1"/>
    <col min="12806" max="12806" width="14.33203125" customWidth="1"/>
    <col min="12807" max="12807" width="13.77734375" customWidth="1"/>
    <col min="12808" max="12808" width="13" customWidth="1"/>
    <col min="12809" max="12809" width="14.109375" customWidth="1"/>
    <col min="12810" max="12810" width="15.88671875" customWidth="1"/>
    <col min="13057" max="13057" width="4.77734375" customWidth="1"/>
    <col min="13058" max="13059" width="6.21875" customWidth="1"/>
    <col min="13060" max="13060" width="31.88671875" customWidth="1"/>
    <col min="13061" max="13061" width="15.6640625" customWidth="1"/>
    <col min="13062" max="13062" width="14.33203125" customWidth="1"/>
    <col min="13063" max="13063" width="13.77734375" customWidth="1"/>
    <col min="13064" max="13064" width="13" customWidth="1"/>
    <col min="13065" max="13065" width="14.109375" customWidth="1"/>
    <col min="13066" max="13066" width="15.88671875" customWidth="1"/>
    <col min="13313" max="13313" width="4.77734375" customWidth="1"/>
    <col min="13314" max="13315" width="6.21875" customWidth="1"/>
    <col min="13316" max="13316" width="31.88671875" customWidth="1"/>
    <col min="13317" max="13317" width="15.6640625" customWidth="1"/>
    <col min="13318" max="13318" width="14.33203125" customWidth="1"/>
    <col min="13319" max="13319" width="13.77734375" customWidth="1"/>
    <col min="13320" max="13320" width="13" customWidth="1"/>
    <col min="13321" max="13321" width="14.109375" customWidth="1"/>
    <col min="13322" max="13322" width="15.88671875" customWidth="1"/>
    <col min="13569" max="13569" width="4.77734375" customWidth="1"/>
    <col min="13570" max="13571" width="6.21875" customWidth="1"/>
    <col min="13572" max="13572" width="31.88671875" customWidth="1"/>
    <col min="13573" max="13573" width="15.6640625" customWidth="1"/>
    <col min="13574" max="13574" width="14.33203125" customWidth="1"/>
    <col min="13575" max="13575" width="13.77734375" customWidth="1"/>
    <col min="13576" max="13576" width="13" customWidth="1"/>
    <col min="13577" max="13577" width="14.109375" customWidth="1"/>
    <col min="13578" max="13578" width="15.88671875" customWidth="1"/>
    <col min="13825" max="13825" width="4.77734375" customWidth="1"/>
    <col min="13826" max="13827" width="6.21875" customWidth="1"/>
    <col min="13828" max="13828" width="31.88671875" customWidth="1"/>
    <col min="13829" max="13829" width="15.6640625" customWidth="1"/>
    <col min="13830" max="13830" width="14.33203125" customWidth="1"/>
    <col min="13831" max="13831" width="13.77734375" customWidth="1"/>
    <col min="13832" max="13832" width="13" customWidth="1"/>
    <col min="13833" max="13833" width="14.109375" customWidth="1"/>
    <col min="13834" max="13834" width="15.88671875" customWidth="1"/>
    <col min="14081" max="14081" width="4.77734375" customWidth="1"/>
    <col min="14082" max="14083" width="6.21875" customWidth="1"/>
    <col min="14084" max="14084" width="31.88671875" customWidth="1"/>
    <col min="14085" max="14085" width="15.6640625" customWidth="1"/>
    <col min="14086" max="14086" width="14.33203125" customWidth="1"/>
    <col min="14087" max="14087" width="13.77734375" customWidth="1"/>
    <col min="14088" max="14088" width="13" customWidth="1"/>
    <col min="14089" max="14089" width="14.109375" customWidth="1"/>
    <col min="14090" max="14090" width="15.88671875" customWidth="1"/>
    <col min="14337" max="14337" width="4.77734375" customWidth="1"/>
    <col min="14338" max="14339" width="6.21875" customWidth="1"/>
    <col min="14340" max="14340" width="31.88671875" customWidth="1"/>
    <col min="14341" max="14341" width="15.6640625" customWidth="1"/>
    <col min="14342" max="14342" width="14.33203125" customWidth="1"/>
    <col min="14343" max="14343" width="13.77734375" customWidth="1"/>
    <col min="14344" max="14344" width="13" customWidth="1"/>
    <col min="14345" max="14345" width="14.109375" customWidth="1"/>
    <col min="14346" max="14346" width="15.88671875" customWidth="1"/>
    <col min="14593" max="14593" width="4.77734375" customWidth="1"/>
    <col min="14594" max="14595" width="6.21875" customWidth="1"/>
    <col min="14596" max="14596" width="31.88671875" customWidth="1"/>
    <col min="14597" max="14597" width="15.6640625" customWidth="1"/>
    <col min="14598" max="14598" width="14.33203125" customWidth="1"/>
    <col min="14599" max="14599" width="13.77734375" customWidth="1"/>
    <col min="14600" max="14600" width="13" customWidth="1"/>
    <col min="14601" max="14601" width="14.109375" customWidth="1"/>
    <col min="14602" max="14602" width="15.88671875" customWidth="1"/>
    <col min="14849" max="14849" width="4.77734375" customWidth="1"/>
    <col min="14850" max="14851" width="6.21875" customWidth="1"/>
    <col min="14852" max="14852" width="31.88671875" customWidth="1"/>
    <col min="14853" max="14853" width="15.6640625" customWidth="1"/>
    <col min="14854" max="14854" width="14.33203125" customWidth="1"/>
    <col min="14855" max="14855" width="13.77734375" customWidth="1"/>
    <col min="14856" max="14856" width="13" customWidth="1"/>
    <col min="14857" max="14857" width="14.109375" customWidth="1"/>
    <col min="14858" max="14858" width="15.88671875" customWidth="1"/>
    <col min="15105" max="15105" width="4.77734375" customWidth="1"/>
    <col min="15106" max="15107" width="6.21875" customWidth="1"/>
    <col min="15108" max="15108" width="31.88671875" customWidth="1"/>
    <col min="15109" max="15109" width="15.6640625" customWidth="1"/>
    <col min="15110" max="15110" width="14.33203125" customWidth="1"/>
    <col min="15111" max="15111" width="13.77734375" customWidth="1"/>
    <col min="15112" max="15112" width="13" customWidth="1"/>
    <col min="15113" max="15113" width="14.109375" customWidth="1"/>
    <col min="15114" max="15114" width="15.88671875" customWidth="1"/>
    <col min="15361" max="15361" width="4.77734375" customWidth="1"/>
    <col min="15362" max="15363" width="6.21875" customWidth="1"/>
    <col min="15364" max="15364" width="31.88671875" customWidth="1"/>
    <col min="15365" max="15365" width="15.6640625" customWidth="1"/>
    <col min="15366" max="15366" width="14.33203125" customWidth="1"/>
    <col min="15367" max="15367" width="13.77734375" customWidth="1"/>
    <col min="15368" max="15368" width="13" customWidth="1"/>
    <col min="15369" max="15369" width="14.109375" customWidth="1"/>
    <col min="15370" max="15370" width="15.88671875" customWidth="1"/>
    <col min="15617" max="15617" width="4.77734375" customWidth="1"/>
    <col min="15618" max="15619" width="6.21875" customWidth="1"/>
    <col min="15620" max="15620" width="31.88671875" customWidth="1"/>
    <col min="15621" max="15621" width="15.6640625" customWidth="1"/>
    <col min="15622" max="15622" width="14.33203125" customWidth="1"/>
    <col min="15623" max="15623" width="13.77734375" customWidth="1"/>
    <col min="15624" max="15624" width="13" customWidth="1"/>
    <col min="15625" max="15625" width="14.109375" customWidth="1"/>
    <col min="15626" max="15626" width="15.88671875" customWidth="1"/>
    <col min="15873" max="15873" width="4.77734375" customWidth="1"/>
    <col min="15874" max="15875" width="6.21875" customWidth="1"/>
    <col min="15876" max="15876" width="31.88671875" customWidth="1"/>
    <col min="15877" max="15877" width="15.6640625" customWidth="1"/>
    <col min="15878" max="15878" width="14.33203125" customWidth="1"/>
    <col min="15879" max="15879" width="13.77734375" customWidth="1"/>
    <col min="15880" max="15880" width="13" customWidth="1"/>
    <col min="15881" max="15881" width="14.109375" customWidth="1"/>
    <col min="15882" max="15882" width="15.88671875" customWidth="1"/>
    <col min="16129" max="16129" width="4.77734375" customWidth="1"/>
    <col min="16130" max="16131" width="6.21875" customWidth="1"/>
    <col min="16132" max="16132" width="31.88671875" customWidth="1"/>
    <col min="16133" max="16133" width="15.6640625" customWidth="1"/>
    <col min="16134" max="16134" width="14.33203125" customWidth="1"/>
    <col min="16135" max="16135" width="13.77734375" customWidth="1"/>
    <col min="16136" max="16136" width="13" customWidth="1"/>
    <col min="16137" max="16137" width="14.109375" customWidth="1"/>
    <col min="16138" max="16138" width="15.88671875" customWidth="1"/>
  </cols>
  <sheetData>
    <row r="1" spans="1:12" s="102" customFormat="1" ht="16.5" customHeight="1">
      <c r="A1" s="1378" t="s">
        <v>602</v>
      </c>
      <c r="B1" s="1379"/>
      <c r="C1" s="1379"/>
      <c r="D1" s="1380"/>
      <c r="E1" s="1378" t="s">
        <v>603</v>
      </c>
      <c r="F1" s="1380"/>
      <c r="G1" s="1378" t="s">
        <v>604</v>
      </c>
      <c r="H1" s="1380"/>
      <c r="I1" s="1378" t="s">
        <v>605</v>
      </c>
      <c r="J1" s="1380"/>
      <c r="K1" s="1372" t="s">
        <v>86</v>
      </c>
      <c r="L1" s="1372"/>
    </row>
    <row r="2" spans="1:12" s="102" customFormat="1" ht="16.5" customHeight="1">
      <c r="A2" s="482" t="s">
        <v>606</v>
      </c>
      <c r="B2" s="483" t="s">
        <v>607</v>
      </c>
      <c r="C2" s="483" t="s">
        <v>608</v>
      </c>
      <c r="D2" s="484" t="s">
        <v>609</v>
      </c>
      <c r="E2" s="485" t="s">
        <v>610</v>
      </c>
      <c r="F2" s="485" t="s">
        <v>611</v>
      </c>
      <c r="G2" s="485" t="s">
        <v>610</v>
      </c>
      <c r="H2" s="485" t="s">
        <v>611</v>
      </c>
      <c r="I2" s="485" t="s">
        <v>610</v>
      </c>
      <c r="J2" s="485" t="s">
        <v>611</v>
      </c>
    </row>
    <row r="3" spans="1:12" s="102" customFormat="1" ht="16.2" customHeight="1">
      <c r="A3" s="486" t="s">
        <v>612</v>
      </c>
      <c r="B3" s="483" t="s">
        <v>612</v>
      </c>
      <c r="C3" s="483" t="s">
        <v>612</v>
      </c>
      <c r="D3" s="108" t="s">
        <v>613</v>
      </c>
      <c r="E3" s="109">
        <v>30528176</v>
      </c>
      <c r="F3" s="109">
        <v>110589799</v>
      </c>
      <c r="G3" s="109">
        <v>26218927</v>
      </c>
      <c r="H3" s="109">
        <v>105314854</v>
      </c>
      <c r="I3" s="109">
        <v>4309249</v>
      </c>
      <c r="J3" s="110">
        <v>5274945</v>
      </c>
    </row>
    <row r="4" spans="1:12">
      <c r="A4" s="486" t="s">
        <v>612</v>
      </c>
      <c r="B4" s="487" t="s">
        <v>612</v>
      </c>
      <c r="C4" s="487" t="s">
        <v>612</v>
      </c>
      <c r="D4" s="108" t="s">
        <v>614</v>
      </c>
      <c r="E4" s="109">
        <v>30528176</v>
      </c>
      <c r="F4" s="109">
        <v>110589799</v>
      </c>
      <c r="G4" s="109">
        <v>26218927</v>
      </c>
      <c r="H4" s="109">
        <v>105314854</v>
      </c>
      <c r="I4" s="109">
        <v>4309249</v>
      </c>
      <c r="J4" s="110">
        <v>5274945</v>
      </c>
    </row>
    <row r="5" spans="1:12">
      <c r="A5" s="486" t="s">
        <v>615</v>
      </c>
      <c r="B5" s="487" t="s">
        <v>612</v>
      </c>
      <c r="C5" s="487" t="s">
        <v>612</v>
      </c>
      <c r="D5" s="108" t="s">
        <v>616</v>
      </c>
      <c r="E5" s="109">
        <v>12242159</v>
      </c>
      <c r="F5" s="109">
        <v>75674872</v>
      </c>
      <c r="G5" s="109">
        <v>12242159</v>
      </c>
      <c r="H5" s="109">
        <v>75674872</v>
      </c>
      <c r="I5" s="109">
        <v>0</v>
      </c>
      <c r="J5" s="110">
        <v>0</v>
      </c>
    </row>
    <row r="6" spans="1:12">
      <c r="A6" s="486" t="s">
        <v>615</v>
      </c>
      <c r="B6" s="487" t="s">
        <v>617</v>
      </c>
      <c r="C6" s="487" t="s">
        <v>612</v>
      </c>
      <c r="D6" s="108" t="s">
        <v>618</v>
      </c>
      <c r="E6" s="109">
        <v>0</v>
      </c>
      <c r="F6" s="109">
        <v>212543</v>
      </c>
      <c r="G6" s="109">
        <v>0</v>
      </c>
      <c r="H6" s="109">
        <v>212543</v>
      </c>
      <c r="I6" s="109">
        <v>0</v>
      </c>
      <c r="J6" s="110">
        <v>0</v>
      </c>
    </row>
    <row r="7" spans="1:12">
      <c r="A7" s="486" t="s">
        <v>615</v>
      </c>
      <c r="B7" s="487" t="s">
        <v>617</v>
      </c>
      <c r="C7" s="487" t="s">
        <v>615</v>
      </c>
      <c r="D7" s="108" t="s">
        <v>1459</v>
      </c>
      <c r="E7" s="109">
        <v>0</v>
      </c>
      <c r="F7" s="109">
        <v>98276</v>
      </c>
      <c r="G7" s="109">
        <v>0</v>
      </c>
      <c r="H7" s="109">
        <v>98276</v>
      </c>
      <c r="I7" s="109">
        <v>0</v>
      </c>
      <c r="J7" s="110">
        <v>0</v>
      </c>
    </row>
    <row r="8" spans="1:12">
      <c r="A8" s="486" t="s">
        <v>615</v>
      </c>
      <c r="B8" s="487" t="s">
        <v>617</v>
      </c>
      <c r="C8" s="487" t="s">
        <v>617</v>
      </c>
      <c r="D8" s="108" t="s">
        <v>619</v>
      </c>
      <c r="E8" s="109">
        <v>0</v>
      </c>
      <c r="F8" s="109">
        <v>114267</v>
      </c>
      <c r="G8" s="109">
        <v>0</v>
      </c>
      <c r="H8" s="109">
        <v>114267</v>
      </c>
      <c r="I8" s="109">
        <v>0</v>
      </c>
      <c r="J8" s="110">
        <v>0</v>
      </c>
    </row>
    <row r="9" spans="1:12">
      <c r="A9" s="486" t="s">
        <v>615</v>
      </c>
      <c r="B9" s="487" t="s">
        <v>620</v>
      </c>
      <c r="C9" s="487" t="s">
        <v>612</v>
      </c>
      <c r="D9" s="108" t="s">
        <v>621</v>
      </c>
      <c r="E9" s="109">
        <v>8200</v>
      </c>
      <c r="F9" s="109">
        <v>70666</v>
      </c>
      <c r="G9" s="109">
        <v>8200</v>
      </c>
      <c r="H9" s="109">
        <v>70666</v>
      </c>
      <c r="I9" s="109">
        <v>0</v>
      </c>
      <c r="J9" s="110">
        <v>0</v>
      </c>
    </row>
    <row r="10" spans="1:12">
      <c r="A10" s="486" t="s">
        <v>615</v>
      </c>
      <c r="B10" s="487" t="s">
        <v>620</v>
      </c>
      <c r="C10" s="487" t="s">
        <v>615</v>
      </c>
      <c r="D10" s="108" t="s">
        <v>622</v>
      </c>
      <c r="E10" s="109">
        <v>8200</v>
      </c>
      <c r="F10" s="109">
        <v>70666</v>
      </c>
      <c r="G10" s="109">
        <v>8200</v>
      </c>
      <c r="H10" s="109">
        <v>70666</v>
      </c>
      <c r="I10" s="109">
        <v>0</v>
      </c>
      <c r="J10" s="110">
        <v>0</v>
      </c>
    </row>
    <row r="11" spans="1:12">
      <c r="A11" s="486" t="s">
        <v>615</v>
      </c>
      <c r="B11" s="487" t="s">
        <v>623</v>
      </c>
      <c r="C11" s="487" t="s">
        <v>612</v>
      </c>
      <c r="D11" s="108" t="s">
        <v>624</v>
      </c>
      <c r="E11" s="109">
        <v>2566451</v>
      </c>
      <c r="F11" s="109">
        <v>2604439</v>
      </c>
      <c r="G11" s="109">
        <v>2566451</v>
      </c>
      <c r="H11" s="109">
        <v>2604439</v>
      </c>
      <c r="I11" s="109">
        <v>0</v>
      </c>
      <c r="J11" s="110">
        <v>0</v>
      </c>
    </row>
    <row r="12" spans="1:12">
      <c r="A12" s="486" t="s">
        <v>615</v>
      </c>
      <c r="B12" s="487" t="s">
        <v>623</v>
      </c>
      <c r="C12" s="487" t="s">
        <v>615</v>
      </c>
      <c r="D12" s="108" t="s">
        <v>625</v>
      </c>
      <c r="E12" s="109">
        <v>2566451</v>
      </c>
      <c r="F12" s="109">
        <v>2604439</v>
      </c>
      <c r="G12" s="109">
        <v>2566451</v>
      </c>
      <c r="H12" s="109">
        <v>2604439</v>
      </c>
      <c r="I12" s="109">
        <v>0</v>
      </c>
      <c r="J12" s="110">
        <v>0</v>
      </c>
    </row>
    <row r="13" spans="1:12">
      <c r="A13" s="486" t="s">
        <v>615</v>
      </c>
      <c r="B13" s="487" t="s">
        <v>626</v>
      </c>
      <c r="C13" s="487" t="s">
        <v>612</v>
      </c>
      <c r="D13" s="108" t="s">
        <v>627</v>
      </c>
      <c r="E13" s="109">
        <v>35185</v>
      </c>
      <c r="F13" s="109">
        <v>142397</v>
      </c>
      <c r="G13" s="109">
        <v>35185</v>
      </c>
      <c r="H13" s="109">
        <v>142397</v>
      </c>
      <c r="I13" s="109">
        <v>0</v>
      </c>
      <c r="J13" s="110">
        <v>0</v>
      </c>
    </row>
    <row r="14" spans="1:12">
      <c r="A14" s="486" t="s">
        <v>615</v>
      </c>
      <c r="B14" s="487" t="s">
        <v>626</v>
      </c>
      <c r="C14" s="487" t="s">
        <v>615</v>
      </c>
      <c r="D14" s="108" t="s">
        <v>628</v>
      </c>
      <c r="E14" s="109">
        <v>35185</v>
      </c>
      <c r="F14" s="109">
        <v>142397</v>
      </c>
      <c r="G14" s="109">
        <v>35185</v>
      </c>
      <c r="H14" s="109">
        <v>142397</v>
      </c>
      <c r="I14" s="109">
        <v>0</v>
      </c>
      <c r="J14" s="110">
        <v>0</v>
      </c>
    </row>
    <row r="15" spans="1:12">
      <c r="A15" s="486" t="s">
        <v>615</v>
      </c>
      <c r="B15" s="487" t="s">
        <v>629</v>
      </c>
      <c r="C15" s="487" t="s">
        <v>612</v>
      </c>
      <c r="D15" s="108" t="s">
        <v>630</v>
      </c>
      <c r="E15" s="109">
        <v>12323</v>
      </c>
      <c r="F15" s="109">
        <v>59519</v>
      </c>
      <c r="G15" s="109">
        <v>12323</v>
      </c>
      <c r="H15" s="109">
        <v>59519</v>
      </c>
      <c r="I15" s="109">
        <v>0</v>
      </c>
      <c r="J15" s="110">
        <v>0</v>
      </c>
    </row>
    <row r="16" spans="1:12">
      <c r="A16" s="486" t="s">
        <v>615</v>
      </c>
      <c r="B16" s="487" t="s">
        <v>629</v>
      </c>
      <c r="C16" s="487" t="s">
        <v>615</v>
      </c>
      <c r="D16" s="108" t="s">
        <v>631</v>
      </c>
      <c r="E16" s="109">
        <v>12323</v>
      </c>
      <c r="F16" s="109">
        <v>59519</v>
      </c>
      <c r="G16" s="109">
        <v>12323</v>
      </c>
      <c r="H16" s="109">
        <v>59519</v>
      </c>
      <c r="I16" s="109">
        <v>0</v>
      </c>
      <c r="J16" s="110">
        <v>0</v>
      </c>
    </row>
    <row r="17" spans="1:10">
      <c r="A17" s="486" t="s">
        <v>615</v>
      </c>
      <c r="B17" s="487" t="s">
        <v>632</v>
      </c>
      <c r="C17" s="487" t="s">
        <v>612</v>
      </c>
      <c r="D17" s="108" t="s">
        <v>633</v>
      </c>
      <c r="E17" s="109">
        <v>9620000</v>
      </c>
      <c r="F17" s="109">
        <v>72585308</v>
      </c>
      <c r="G17" s="109">
        <v>9620000</v>
      </c>
      <c r="H17" s="109">
        <v>72585308</v>
      </c>
      <c r="I17" s="109">
        <v>0</v>
      </c>
      <c r="J17" s="110">
        <v>0</v>
      </c>
    </row>
    <row r="18" spans="1:10">
      <c r="A18" s="486" t="s">
        <v>615</v>
      </c>
      <c r="B18" s="487" t="s">
        <v>632</v>
      </c>
      <c r="C18" s="487" t="s">
        <v>615</v>
      </c>
      <c r="D18" s="108" t="s">
        <v>634</v>
      </c>
      <c r="E18" s="109">
        <v>9620000</v>
      </c>
      <c r="F18" s="109">
        <v>72585308</v>
      </c>
      <c r="G18" s="109">
        <v>9620000</v>
      </c>
      <c r="H18" s="109">
        <v>72585308</v>
      </c>
      <c r="I18" s="109">
        <v>0</v>
      </c>
      <c r="J18" s="110">
        <v>0</v>
      </c>
    </row>
    <row r="19" spans="1:10">
      <c r="A19" s="486" t="s">
        <v>635</v>
      </c>
      <c r="B19" s="487" t="s">
        <v>612</v>
      </c>
      <c r="C19" s="487" t="s">
        <v>612</v>
      </c>
      <c r="D19" s="108" t="s">
        <v>636</v>
      </c>
      <c r="E19" s="109">
        <v>4045</v>
      </c>
      <c r="F19" s="109">
        <v>729593</v>
      </c>
      <c r="G19" s="109">
        <v>4045</v>
      </c>
      <c r="H19" s="109">
        <v>729593</v>
      </c>
      <c r="I19" s="109">
        <v>0</v>
      </c>
      <c r="J19" s="110">
        <v>0</v>
      </c>
    </row>
    <row r="20" spans="1:10">
      <c r="A20" s="486" t="s">
        <v>635</v>
      </c>
      <c r="B20" s="487" t="s">
        <v>615</v>
      </c>
      <c r="C20" s="487" t="s">
        <v>612</v>
      </c>
      <c r="D20" s="108" t="s">
        <v>637</v>
      </c>
      <c r="E20" s="109">
        <v>4045</v>
      </c>
      <c r="F20" s="109">
        <v>729013</v>
      </c>
      <c r="G20" s="109">
        <v>4045</v>
      </c>
      <c r="H20" s="109">
        <v>729013</v>
      </c>
      <c r="I20" s="109">
        <v>0</v>
      </c>
      <c r="J20" s="110">
        <v>0</v>
      </c>
    </row>
    <row r="21" spans="1:10">
      <c r="A21" s="486" t="s">
        <v>635</v>
      </c>
      <c r="B21" s="487" t="s">
        <v>615</v>
      </c>
      <c r="C21" s="487" t="s">
        <v>615</v>
      </c>
      <c r="D21" s="108" t="s">
        <v>638</v>
      </c>
      <c r="E21" s="109">
        <v>2881</v>
      </c>
      <c r="F21" s="109">
        <v>727346</v>
      </c>
      <c r="G21" s="109">
        <v>2881</v>
      </c>
      <c r="H21" s="109">
        <v>727346</v>
      </c>
      <c r="I21" s="109">
        <v>0</v>
      </c>
      <c r="J21" s="110">
        <v>0</v>
      </c>
    </row>
    <row r="22" spans="1:10">
      <c r="A22" s="486" t="s">
        <v>635</v>
      </c>
      <c r="B22" s="487" t="s">
        <v>615</v>
      </c>
      <c r="C22" s="487" t="s">
        <v>617</v>
      </c>
      <c r="D22" s="108" t="s">
        <v>639</v>
      </c>
      <c r="E22" s="109">
        <v>1164</v>
      </c>
      <c r="F22" s="109">
        <v>1667</v>
      </c>
      <c r="G22" s="109">
        <v>1164</v>
      </c>
      <c r="H22" s="109">
        <v>1667</v>
      </c>
      <c r="I22" s="109">
        <v>0</v>
      </c>
      <c r="J22" s="110">
        <v>0</v>
      </c>
    </row>
    <row r="23" spans="1:10">
      <c r="A23" s="486" t="s">
        <v>635</v>
      </c>
      <c r="B23" s="487" t="s">
        <v>640</v>
      </c>
      <c r="C23" s="487" t="s">
        <v>612</v>
      </c>
      <c r="D23" s="108" t="s">
        <v>641</v>
      </c>
      <c r="E23" s="109">
        <v>0</v>
      </c>
      <c r="F23" s="109">
        <v>580</v>
      </c>
      <c r="G23" s="109">
        <v>0</v>
      </c>
      <c r="H23" s="109">
        <v>580</v>
      </c>
      <c r="I23" s="109">
        <v>0</v>
      </c>
      <c r="J23" s="110">
        <v>0</v>
      </c>
    </row>
    <row r="24" spans="1:10">
      <c r="A24" s="486" t="s">
        <v>635</v>
      </c>
      <c r="B24" s="487" t="s">
        <v>640</v>
      </c>
      <c r="C24" s="487" t="s">
        <v>615</v>
      </c>
      <c r="D24" s="108" t="s">
        <v>642</v>
      </c>
      <c r="E24" s="109">
        <v>0</v>
      </c>
      <c r="F24" s="109">
        <v>580</v>
      </c>
      <c r="G24" s="109">
        <v>0</v>
      </c>
      <c r="H24" s="109">
        <v>580</v>
      </c>
      <c r="I24" s="109">
        <v>0</v>
      </c>
      <c r="J24" s="110">
        <v>0</v>
      </c>
    </row>
    <row r="25" spans="1:10">
      <c r="A25" s="486" t="s">
        <v>643</v>
      </c>
      <c r="B25" s="487" t="s">
        <v>612</v>
      </c>
      <c r="C25" s="487" t="s">
        <v>612</v>
      </c>
      <c r="D25" s="108" t="s">
        <v>644</v>
      </c>
      <c r="E25" s="109">
        <v>499183</v>
      </c>
      <c r="F25" s="109">
        <v>1832409</v>
      </c>
      <c r="G25" s="109">
        <v>499183</v>
      </c>
      <c r="H25" s="109">
        <v>1832409</v>
      </c>
      <c r="I25" s="109">
        <v>0</v>
      </c>
      <c r="J25" s="110">
        <v>0</v>
      </c>
    </row>
    <row r="26" spans="1:10">
      <c r="A26" s="486" t="s">
        <v>643</v>
      </c>
      <c r="B26" s="487" t="s">
        <v>615</v>
      </c>
      <c r="C26" s="487" t="s">
        <v>612</v>
      </c>
      <c r="D26" s="108" t="s">
        <v>645</v>
      </c>
      <c r="E26" s="109">
        <v>140424</v>
      </c>
      <c r="F26" s="109">
        <v>594774</v>
      </c>
      <c r="G26" s="109">
        <v>140424</v>
      </c>
      <c r="H26" s="109">
        <v>594774</v>
      </c>
      <c r="I26" s="109">
        <v>0</v>
      </c>
      <c r="J26" s="110">
        <v>0</v>
      </c>
    </row>
    <row r="27" spans="1:10">
      <c r="A27" s="486" t="s">
        <v>643</v>
      </c>
      <c r="B27" s="487" t="s">
        <v>615</v>
      </c>
      <c r="C27" s="487" t="s">
        <v>615</v>
      </c>
      <c r="D27" s="108" t="s">
        <v>646</v>
      </c>
      <c r="E27" s="109">
        <v>130424</v>
      </c>
      <c r="F27" s="109">
        <v>538424</v>
      </c>
      <c r="G27" s="109">
        <v>130424</v>
      </c>
      <c r="H27" s="109">
        <v>538424</v>
      </c>
      <c r="I27" s="109">
        <v>0</v>
      </c>
      <c r="J27" s="110">
        <v>0</v>
      </c>
    </row>
    <row r="28" spans="1:10">
      <c r="A28" s="486" t="s">
        <v>643</v>
      </c>
      <c r="B28" s="487" t="s">
        <v>615</v>
      </c>
      <c r="C28" s="487" t="s">
        <v>617</v>
      </c>
      <c r="D28" s="108" t="s">
        <v>647</v>
      </c>
      <c r="E28" s="109">
        <v>10000</v>
      </c>
      <c r="F28" s="109">
        <v>56350</v>
      </c>
      <c r="G28" s="109">
        <v>10000</v>
      </c>
      <c r="H28" s="109">
        <v>56350</v>
      </c>
      <c r="I28" s="109">
        <v>0</v>
      </c>
      <c r="J28" s="110">
        <v>0</v>
      </c>
    </row>
    <row r="29" spans="1:10">
      <c r="A29" s="486" t="s">
        <v>643</v>
      </c>
      <c r="B29" s="487" t="s">
        <v>640</v>
      </c>
      <c r="C29" s="487" t="s">
        <v>612</v>
      </c>
      <c r="D29" s="108" t="s">
        <v>648</v>
      </c>
      <c r="E29" s="109">
        <v>358759</v>
      </c>
      <c r="F29" s="109">
        <v>1237635</v>
      </c>
      <c r="G29" s="109">
        <v>358759</v>
      </c>
      <c r="H29" s="109">
        <v>1237635</v>
      </c>
      <c r="I29" s="109">
        <v>0</v>
      </c>
      <c r="J29" s="110">
        <v>0</v>
      </c>
    </row>
    <row r="30" spans="1:10">
      <c r="A30" s="486" t="s">
        <v>643</v>
      </c>
      <c r="B30" s="487" t="s">
        <v>640</v>
      </c>
      <c r="C30" s="487" t="s">
        <v>640</v>
      </c>
      <c r="D30" s="108" t="s">
        <v>649</v>
      </c>
      <c r="E30" s="109">
        <v>21000</v>
      </c>
      <c r="F30" s="109">
        <v>21000</v>
      </c>
      <c r="G30" s="109">
        <v>21000</v>
      </c>
      <c r="H30" s="109">
        <v>21000</v>
      </c>
      <c r="I30" s="109">
        <v>0</v>
      </c>
      <c r="J30" s="110">
        <v>0</v>
      </c>
    </row>
    <row r="31" spans="1:10">
      <c r="A31" s="486" t="s">
        <v>643</v>
      </c>
      <c r="B31" s="487" t="s">
        <v>640</v>
      </c>
      <c r="C31" s="487" t="s">
        <v>650</v>
      </c>
      <c r="D31" s="108" t="s">
        <v>651</v>
      </c>
      <c r="E31" s="109">
        <v>235310</v>
      </c>
      <c r="F31" s="109">
        <v>879420</v>
      </c>
      <c r="G31" s="109">
        <v>235310</v>
      </c>
      <c r="H31" s="109">
        <v>879420</v>
      </c>
      <c r="I31" s="109">
        <v>0</v>
      </c>
      <c r="J31" s="110">
        <v>0</v>
      </c>
    </row>
    <row r="32" spans="1:10">
      <c r="A32" s="486" t="s">
        <v>643</v>
      </c>
      <c r="B32" s="487" t="s">
        <v>640</v>
      </c>
      <c r="C32" s="487" t="s">
        <v>652</v>
      </c>
      <c r="D32" s="108" t="s">
        <v>653</v>
      </c>
      <c r="E32" s="109">
        <v>102449</v>
      </c>
      <c r="F32" s="109">
        <v>337215</v>
      </c>
      <c r="G32" s="109">
        <v>102449</v>
      </c>
      <c r="H32" s="109">
        <v>337215</v>
      </c>
      <c r="I32" s="109">
        <v>0</v>
      </c>
      <c r="J32" s="110">
        <v>0</v>
      </c>
    </row>
    <row r="33" spans="1:10">
      <c r="A33" s="486" t="s">
        <v>654</v>
      </c>
      <c r="B33" s="487" t="s">
        <v>612</v>
      </c>
      <c r="C33" s="487" t="s">
        <v>612</v>
      </c>
      <c r="D33" s="108" t="s">
        <v>655</v>
      </c>
      <c r="E33" s="109">
        <v>52045</v>
      </c>
      <c r="F33" s="109">
        <v>203214</v>
      </c>
      <c r="G33" s="109">
        <v>52045</v>
      </c>
      <c r="H33" s="109">
        <v>203214</v>
      </c>
      <c r="I33" s="109">
        <v>0</v>
      </c>
      <c r="J33" s="110">
        <v>0</v>
      </c>
    </row>
    <row r="34" spans="1:10">
      <c r="A34" s="486" t="s">
        <v>654</v>
      </c>
      <c r="B34" s="487" t="s">
        <v>615</v>
      </c>
      <c r="C34" s="487" t="s">
        <v>612</v>
      </c>
      <c r="D34" s="108" t="s">
        <v>656</v>
      </c>
      <c r="E34" s="109">
        <v>52045</v>
      </c>
      <c r="F34" s="109">
        <v>203214</v>
      </c>
      <c r="G34" s="109">
        <v>52045</v>
      </c>
      <c r="H34" s="109">
        <v>203214</v>
      </c>
      <c r="I34" s="109">
        <v>0</v>
      </c>
      <c r="J34" s="110">
        <v>0</v>
      </c>
    </row>
    <row r="35" spans="1:10">
      <c r="A35" s="486" t="s">
        <v>654</v>
      </c>
      <c r="B35" s="487" t="s">
        <v>615</v>
      </c>
      <c r="C35" s="487" t="s">
        <v>615</v>
      </c>
      <c r="D35" s="108" t="s">
        <v>657</v>
      </c>
      <c r="E35" s="109">
        <v>17919</v>
      </c>
      <c r="F35" s="109">
        <v>83956</v>
      </c>
      <c r="G35" s="109">
        <v>17919</v>
      </c>
      <c r="H35" s="109">
        <v>83956</v>
      </c>
      <c r="I35" s="109">
        <v>0</v>
      </c>
      <c r="J35" s="110">
        <v>0</v>
      </c>
    </row>
    <row r="36" spans="1:10">
      <c r="A36" s="486" t="s">
        <v>654</v>
      </c>
      <c r="B36" s="487" t="s">
        <v>615</v>
      </c>
      <c r="C36" s="487" t="s">
        <v>640</v>
      </c>
      <c r="D36" s="108" t="s">
        <v>658</v>
      </c>
      <c r="E36" s="109">
        <v>34126</v>
      </c>
      <c r="F36" s="109">
        <v>119258</v>
      </c>
      <c r="G36" s="109">
        <v>34126</v>
      </c>
      <c r="H36" s="109">
        <v>119258</v>
      </c>
      <c r="I36" s="109">
        <v>0</v>
      </c>
      <c r="J36" s="110">
        <v>0</v>
      </c>
    </row>
    <row r="37" spans="1:10">
      <c r="A37" s="486" t="s">
        <v>662</v>
      </c>
      <c r="B37" s="487" t="s">
        <v>612</v>
      </c>
      <c r="C37" s="487" t="s">
        <v>612</v>
      </c>
      <c r="D37" s="108" t="s">
        <v>663</v>
      </c>
      <c r="E37" s="109">
        <v>17534944</v>
      </c>
      <c r="F37" s="109">
        <v>30789924</v>
      </c>
      <c r="G37" s="109">
        <v>13225695</v>
      </c>
      <c r="H37" s="109">
        <v>25514979</v>
      </c>
      <c r="I37" s="109">
        <v>4309249</v>
      </c>
      <c r="J37" s="110">
        <v>5274945</v>
      </c>
    </row>
    <row r="38" spans="1:10">
      <c r="A38" s="486" t="s">
        <v>662</v>
      </c>
      <c r="B38" s="487" t="s">
        <v>615</v>
      </c>
      <c r="C38" s="487" t="s">
        <v>612</v>
      </c>
      <c r="D38" s="108" t="s">
        <v>664</v>
      </c>
      <c r="E38" s="109">
        <v>17534944</v>
      </c>
      <c r="F38" s="109">
        <v>30789924</v>
      </c>
      <c r="G38" s="109">
        <v>13225695</v>
      </c>
      <c r="H38" s="109">
        <v>25514979</v>
      </c>
      <c r="I38" s="109">
        <v>4309249</v>
      </c>
      <c r="J38" s="110">
        <v>5274945</v>
      </c>
    </row>
    <row r="39" spans="1:10">
      <c r="A39" s="486" t="s">
        <v>662</v>
      </c>
      <c r="B39" s="487" t="s">
        <v>615</v>
      </c>
      <c r="C39" s="487" t="s">
        <v>615</v>
      </c>
      <c r="D39" s="108" t="s">
        <v>665</v>
      </c>
      <c r="E39" s="109">
        <v>1640985</v>
      </c>
      <c r="F39" s="109">
        <v>2644856</v>
      </c>
      <c r="G39" s="109">
        <v>1640985</v>
      </c>
      <c r="H39" s="109">
        <v>2644856</v>
      </c>
      <c r="I39" s="109">
        <v>0</v>
      </c>
      <c r="J39" s="110">
        <v>0</v>
      </c>
    </row>
    <row r="40" spans="1:10">
      <c r="A40" s="486" t="s">
        <v>662</v>
      </c>
      <c r="B40" s="487" t="s">
        <v>615</v>
      </c>
      <c r="C40" s="487" t="s">
        <v>617</v>
      </c>
      <c r="D40" s="108" t="s">
        <v>666</v>
      </c>
      <c r="E40" s="109">
        <v>15893959</v>
      </c>
      <c r="F40" s="109">
        <v>28145068</v>
      </c>
      <c r="G40" s="109">
        <v>11584710</v>
      </c>
      <c r="H40" s="109">
        <v>22870123</v>
      </c>
      <c r="I40" s="109">
        <v>4309249</v>
      </c>
      <c r="J40" s="110">
        <v>5274945</v>
      </c>
    </row>
    <row r="41" spans="1:10">
      <c r="A41" s="486" t="s">
        <v>671</v>
      </c>
      <c r="B41" s="487" t="s">
        <v>612</v>
      </c>
      <c r="C41" s="487" t="s">
        <v>612</v>
      </c>
      <c r="D41" s="108" t="s">
        <v>672</v>
      </c>
      <c r="E41" s="109">
        <v>195800</v>
      </c>
      <c r="F41" s="109">
        <v>1359787</v>
      </c>
      <c r="G41" s="109">
        <v>195800</v>
      </c>
      <c r="H41" s="109">
        <v>1359787</v>
      </c>
      <c r="I41" s="109">
        <v>0</v>
      </c>
      <c r="J41" s="110">
        <v>0</v>
      </c>
    </row>
    <row r="42" spans="1:10">
      <c r="A42" s="486" t="s">
        <v>671</v>
      </c>
      <c r="B42" s="487" t="s">
        <v>615</v>
      </c>
      <c r="C42" s="487" t="s">
        <v>612</v>
      </c>
      <c r="D42" s="108" t="s">
        <v>673</v>
      </c>
      <c r="E42" s="109">
        <v>147000</v>
      </c>
      <c r="F42" s="109">
        <v>147000</v>
      </c>
      <c r="G42" s="109">
        <v>147000</v>
      </c>
      <c r="H42" s="109">
        <v>147000</v>
      </c>
      <c r="I42" s="109">
        <v>0</v>
      </c>
      <c r="J42" s="110">
        <v>0</v>
      </c>
    </row>
    <row r="43" spans="1:10">
      <c r="A43" s="486" t="s">
        <v>671</v>
      </c>
      <c r="B43" s="487" t="s">
        <v>615</v>
      </c>
      <c r="C43" s="487" t="s">
        <v>615</v>
      </c>
      <c r="D43" s="108" t="s">
        <v>674</v>
      </c>
      <c r="E43" s="109">
        <v>147000</v>
      </c>
      <c r="F43" s="109">
        <v>147000</v>
      </c>
      <c r="G43" s="109">
        <v>147000</v>
      </c>
      <c r="H43" s="109">
        <v>147000</v>
      </c>
      <c r="I43" s="109">
        <v>0</v>
      </c>
      <c r="J43" s="110">
        <v>0</v>
      </c>
    </row>
    <row r="44" spans="1:10">
      <c r="A44" s="486" t="s">
        <v>671</v>
      </c>
      <c r="B44" s="487" t="s">
        <v>617</v>
      </c>
      <c r="C44" s="487" t="s">
        <v>612</v>
      </c>
      <c r="D44" s="108" t="s">
        <v>675</v>
      </c>
      <c r="E44" s="109">
        <v>48800</v>
      </c>
      <c r="F44" s="109">
        <v>1212787</v>
      </c>
      <c r="G44" s="109">
        <v>48800</v>
      </c>
      <c r="H44" s="109">
        <v>1212787</v>
      </c>
      <c r="I44" s="109">
        <v>0</v>
      </c>
      <c r="J44" s="110">
        <v>0</v>
      </c>
    </row>
    <row r="45" spans="1:10">
      <c r="A45" s="486" t="s">
        <v>671</v>
      </c>
      <c r="B45" s="487" t="s">
        <v>617</v>
      </c>
      <c r="C45" s="487" t="s">
        <v>615</v>
      </c>
      <c r="D45" s="108" t="s">
        <v>676</v>
      </c>
      <c r="E45" s="109">
        <v>3358</v>
      </c>
      <c r="F45" s="109">
        <v>12757</v>
      </c>
      <c r="G45" s="109">
        <v>3358</v>
      </c>
      <c r="H45" s="109">
        <v>12757</v>
      </c>
      <c r="I45" s="109">
        <v>0</v>
      </c>
      <c r="J45" s="110">
        <v>0</v>
      </c>
    </row>
    <row r="46" spans="1:10">
      <c r="A46" s="486" t="s">
        <v>671</v>
      </c>
      <c r="B46" s="487" t="s">
        <v>617</v>
      </c>
      <c r="C46" s="487" t="s">
        <v>635</v>
      </c>
      <c r="D46" s="108" t="s">
        <v>677</v>
      </c>
      <c r="E46" s="109">
        <v>45442</v>
      </c>
      <c r="F46" s="109">
        <v>291148</v>
      </c>
      <c r="G46" s="109">
        <v>45442</v>
      </c>
      <c r="H46" s="109">
        <v>291148</v>
      </c>
      <c r="I46" s="109">
        <v>0</v>
      </c>
      <c r="J46" s="110">
        <v>0</v>
      </c>
    </row>
    <row r="47" spans="1:10">
      <c r="A47" s="486" t="s">
        <v>671</v>
      </c>
      <c r="B47" s="487" t="s">
        <v>617</v>
      </c>
      <c r="C47" s="487" t="s">
        <v>667</v>
      </c>
      <c r="D47" s="108" t="s">
        <v>678</v>
      </c>
      <c r="E47" s="109">
        <v>0</v>
      </c>
      <c r="F47" s="109">
        <v>908882</v>
      </c>
      <c r="G47" s="109">
        <v>0</v>
      </c>
      <c r="H47" s="109">
        <v>908882</v>
      </c>
      <c r="I47" s="109">
        <v>0</v>
      </c>
      <c r="J47" s="110">
        <v>0</v>
      </c>
    </row>
    <row r="48" spans="1:10">
      <c r="A48" s="486" t="s">
        <v>612</v>
      </c>
      <c r="B48" s="487" t="s">
        <v>612</v>
      </c>
      <c r="C48" s="487" t="s">
        <v>612</v>
      </c>
      <c r="D48" s="108" t="s">
        <v>679</v>
      </c>
      <c r="E48" s="109">
        <v>0</v>
      </c>
      <c r="F48" s="109">
        <v>0</v>
      </c>
      <c r="G48" s="109">
        <v>0</v>
      </c>
      <c r="H48" s="109">
        <v>0</v>
      </c>
      <c r="I48" s="109">
        <v>0</v>
      </c>
      <c r="J48" s="110">
        <v>0</v>
      </c>
    </row>
    <row r="49" spans="1:10">
      <c r="A49" s="486" t="s">
        <v>612</v>
      </c>
      <c r="B49" s="487" t="s">
        <v>612</v>
      </c>
      <c r="C49" s="487" t="s">
        <v>612</v>
      </c>
      <c r="D49" s="108" t="s">
        <v>683</v>
      </c>
      <c r="E49" s="109">
        <v>0</v>
      </c>
      <c r="F49" s="109">
        <v>0</v>
      </c>
      <c r="G49" s="109">
        <v>0</v>
      </c>
      <c r="H49" s="109">
        <v>0</v>
      </c>
      <c r="I49" s="109">
        <v>0</v>
      </c>
      <c r="J49" s="110">
        <v>0</v>
      </c>
    </row>
    <row r="50" spans="1:10">
      <c r="A50" s="486" t="s">
        <v>612</v>
      </c>
      <c r="B50" s="487" t="s">
        <v>612</v>
      </c>
      <c r="C50" s="487" t="s">
        <v>612</v>
      </c>
      <c r="D50" s="108" t="s">
        <v>684</v>
      </c>
      <c r="E50" s="109">
        <v>30528176</v>
      </c>
      <c r="F50" s="109">
        <v>110589799</v>
      </c>
      <c r="G50" s="109" t="s">
        <v>612</v>
      </c>
      <c r="H50" s="109" t="s">
        <v>612</v>
      </c>
      <c r="I50" s="109" t="s">
        <v>612</v>
      </c>
      <c r="J50" s="110" t="s">
        <v>612</v>
      </c>
    </row>
    <row r="51" spans="1:10">
      <c r="A51"/>
      <c r="B51"/>
      <c r="C51"/>
      <c r="D51"/>
      <c r="E51"/>
      <c r="F51"/>
      <c r="G51"/>
      <c r="H51"/>
      <c r="I51"/>
      <c r="J51"/>
    </row>
    <row r="52" spans="1:10">
      <c r="A52"/>
      <c r="B52"/>
      <c r="C52"/>
      <c r="D52"/>
      <c r="E52"/>
      <c r="F52"/>
      <c r="G52"/>
      <c r="H52"/>
      <c r="I52"/>
      <c r="J52"/>
    </row>
    <row r="53" spans="1:10">
      <c r="A53"/>
      <c r="B53"/>
      <c r="C53"/>
      <c r="D53"/>
      <c r="E53"/>
      <c r="F53"/>
      <c r="G53"/>
      <c r="H53"/>
      <c r="I53"/>
      <c r="J53"/>
    </row>
    <row r="54" spans="1:10">
      <c r="A54" s="1378" t="s">
        <v>1509</v>
      </c>
      <c r="B54" s="1379"/>
      <c r="C54" s="1379"/>
      <c r="D54" s="1380"/>
      <c r="E54" s="1378" t="s">
        <v>603</v>
      </c>
      <c r="F54" s="1380"/>
      <c r="G54" s="1378" t="s">
        <v>685</v>
      </c>
      <c r="H54" s="1380"/>
      <c r="I54" s="1378" t="s">
        <v>686</v>
      </c>
      <c r="J54" s="1380"/>
    </row>
    <row r="55" spans="1:10">
      <c r="A55" s="482" t="s">
        <v>606</v>
      </c>
      <c r="B55" s="483" t="s">
        <v>607</v>
      </c>
      <c r="C55" s="483" t="s">
        <v>608</v>
      </c>
      <c r="D55" s="484" t="s">
        <v>609</v>
      </c>
      <c r="E55" s="485" t="s">
        <v>610</v>
      </c>
      <c r="F55" s="485" t="s">
        <v>611</v>
      </c>
      <c r="G55" s="485" t="s">
        <v>610</v>
      </c>
      <c r="H55" s="485" t="s">
        <v>611</v>
      </c>
      <c r="I55" s="485" t="s">
        <v>610</v>
      </c>
      <c r="J55" s="485" t="s">
        <v>611</v>
      </c>
    </row>
    <row r="56" spans="1:10">
      <c r="A56" s="486" t="s">
        <v>612</v>
      </c>
      <c r="B56" s="483" t="s">
        <v>612</v>
      </c>
      <c r="C56" s="483" t="s">
        <v>612</v>
      </c>
      <c r="D56" s="108" t="s">
        <v>613</v>
      </c>
      <c r="E56" s="109">
        <v>21463714</v>
      </c>
      <c r="F56" s="109">
        <v>130611779</v>
      </c>
      <c r="G56" s="109">
        <v>10044403</v>
      </c>
      <c r="H56" s="109">
        <v>62482155</v>
      </c>
      <c r="I56" s="109">
        <v>11419311</v>
      </c>
      <c r="J56" s="110">
        <v>68129624</v>
      </c>
    </row>
    <row r="57" spans="1:10">
      <c r="A57" s="486" t="s">
        <v>612</v>
      </c>
      <c r="B57" s="487" t="s">
        <v>612</v>
      </c>
      <c r="C57" s="487" t="s">
        <v>612</v>
      </c>
      <c r="D57" s="108" t="s">
        <v>614</v>
      </c>
      <c r="E57" s="109">
        <v>9938527</v>
      </c>
      <c r="F57" s="109">
        <v>67072423</v>
      </c>
      <c r="G57" s="109">
        <v>9806191</v>
      </c>
      <c r="H57" s="109">
        <v>60549801</v>
      </c>
      <c r="I57" s="109">
        <v>132336</v>
      </c>
      <c r="J57" s="110">
        <v>6522622</v>
      </c>
    </row>
    <row r="58" spans="1:10">
      <c r="A58" s="486" t="s">
        <v>615</v>
      </c>
      <c r="B58" s="487" t="s">
        <v>612</v>
      </c>
      <c r="C58" s="487" t="s">
        <v>612</v>
      </c>
      <c r="D58" s="108" t="s">
        <v>687</v>
      </c>
      <c r="E58" s="109">
        <v>4116396</v>
      </c>
      <c r="F58" s="109">
        <v>26213249</v>
      </c>
      <c r="G58" s="109">
        <v>4116396</v>
      </c>
      <c r="H58" s="109">
        <v>25451166</v>
      </c>
      <c r="I58" s="109">
        <v>0</v>
      </c>
      <c r="J58" s="110">
        <v>762083</v>
      </c>
    </row>
    <row r="59" spans="1:10">
      <c r="A59" s="486" t="s">
        <v>615</v>
      </c>
      <c r="B59" s="487" t="s">
        <v>688</v>
      </c>
      <c r="C59" s="487" t="s">
        <v>612</v>
      </c>
      <c r="D59" s="108" t="s">
        <v>689</v>
      </c>
      <c r="E59" s="109">
        <v>1141242</v>
      </c>
      <c r="F59" s="109">
        <v>8221594</v>
      </c>
      <c r="G59" s="109">
        <v>1141242</v>
      </c>
      <c r="H59" s="109">
        <v>7459511</v>
      </c>
      <c r="I59" s="109">
        <v>0</v>
      </c>
      <c r="J59" s="110">
        <v>762083</v>
      </c>
    </row>
    <row r="60" spans="1:10">
      <c r="A60" s="486" t="s">
        <v>615</v>
      </c>
      <c r="B60" s="487" t="s">
        <v>688</v>
      </c>
      <c r="C60" s="487" t="s">
        <v>615</v>
      </c>
      <c r="D60" s="108" t="s">
        <v>690</v>
      </c>
      <c r="E60" s="109">
        <v>937490</v>
      </c>
      <c r="F60" s="109">
        <v>6650036</v>
      </c>
      <c r="G60" s="109">
        <v>937490</v>
      </c>
      <c r="H60" s="109">
        <v>6650036</v>
      </c>
      <c r="I60" s="109">
        <v>0</v>
      </c>
      <c r="J60" s="110">
        <v>0</v>
      </c>
    </row>
    <row r="61" spans="1:10">
      <c r="A61" s="486" t="s">
        <v>615</v>
      </c>
      <c r="B61" s="487" t="s">
        <v>688</v>
      </c>
      <c r="C61" s="487" t="s">
        <v>617</v>
      </c>
      <c r="D61" s="108" t="s">
        <v>691</v>
      </c>
      <c r="E61" s="109">
        <v>70061</v>
      </c>
      <c r="F61" s="109">
        <v>251448</v>
      </c>
      <c r="G61" s="109">
        <v>70061</v>
      </c>
      <c r="H61" s="109">
        <v>251448</v>
      </c>
      <c r="I61" s="109">
        <v>0</v>
      </c>
      <c r="J61" s="110">
        <v>0</v>
      </c>
    </row>
    <row r="62" spans="1:10">
      <c r="A62" s="486" t="s">
        <v>615</v>
      </c>
      <c r="B62" s="487" t="s">
        <v>688</v>
      </c>
      <c r="C62" s="487" t="s">
        <v>640</v>
      </c>
      <c r="D62" s="108" t="s">
        <v>692</v>
      </c>
      <c r="E62" s="109">
        <v>93710</v>
      </c>
      <c r="F62" s="109">
        <v>341433</v>
      </c>
      <c r="G62" s="109">
        <v>93710</v>
      </c>
      <c r="H62" s="109">
        <v>341433</v>
      </c>
      <c r="I62" s="109">
        <v>0</v>
      </c>
      <c r="J62" s="110">
        <v>0</v>
      </c>
    </row>
    <row r="63" spans="1:10">
      <c r="A63" s="486" t="s">
        <v>615</v>
      </c>
      <c r="B63" s="487" t="s">
        <v>688</v>
      </c>
      <c r="C63" s="487" t="s">
        <v>643</v>
      </c>
      <c r="D63" s="108" t="s">
        <v>694</v>
      </c>
      <c r="E63" s="109">
        <v>39981</v>
      </c>
      <c r="F63" s="109">
        <v>978677</v>
      </c>
      <c r="G63" s="109">
        <v>39981</v>
      </c>
      <c r="H63" s="109">
        <v>216594</v>
      </c>
      <c r="I63" s="109">
        <v>0</v>
      </c>
      <c r="J63" s="110">
        <v>762083</v>
      </c>
    </row>
    <row r="64" spans="1:10">
      <c r="A64" s="486" t="s">
        <v>615</v>
      </c>
      <c r="B64" s="487" t="s">
        <v>695</v>
      </c>
      <c r="C64" s="487" t="s">
        <v>612</v>
      </c>
      <c r="D64" s="108" t="s">
        <v>696</v>
      </c>
      <c r="E64" s="109">
        <v>1218000</v>
      </c>
      <c r="F64" s="109">
        <v>9164000</v>
      </c>
      <c r="G64" s="109">
        <v>1218000</v>
      </c>
      <c r="H64" s="109">
        <v>9164000</v>
      </c>
      <c r="I64" s="109">
        <v>0</v>
      </c>
      <c r="J64" s="110">
        <v>0</v>
      </c>
    </row>
    <row r="65" spans="1:10">
      <c r="A65" s="486" t="s">
        <v>615</v>
      </c>
      <c r="B65" s="487" t="s">
        <v>695</v>
      </c>
      <c r="C65" s="487" t="s">
        <v>615</v>
      </c>
      <c r="D65" s="108" t="s">
        <v>690</v>
      </c>
      <c r="E65" s="109">
        <v>515000</v>
      </c>
      <c r="F65" s="109">
        <v>4207000</v>
      </c>
      <c r="G65" s="109">
        <v>515000</v>
      </c>
      <c r="H65" s="109">
        <v>4207000</v>
      </c>
      <c r="I65" s="109">
        <v>0</v>
      </c>
      <c r="J65" s="110">
        <v>0</v>
      </c>
    </row>
    <row r="66" spans="1:10">
      <c r="A66" s="486" t="s">
        <v>615</v>
      </c>
      <c r="B66" s="487" t="s">
        <v>695</v>
      </c>
      <c r="C66" s="487" t="s">
        <v>617</v>
      </c>
      <c r="D66" s="108" t="s">
        <v>697</v>
      </c>
      <c r="E66" s="109">
        <v>703000</v>
      </c>
      <c r="F66" s="109">
        <v>4957000</v>
      </c>
      <c r="G66" s="109">
        <v>703000</v>
      </c>
      <c r="H66" s="109">
        <v>4957000</v>
      </c>
      <c r="I66" s="109">
        <v>0</v>
      </c>
      <c r="J66" s="110">
        <v>0</v>
      </c>
    </row>
    <row r="67" spans="1:10">
      <c r="A67" s="486" t="s">
        <v>615</v>
      </c>
      <c r="B67" s="487" t="s">
        <v>698</v>
      </c>
      <c r="C67" s="487" t="s">
        <v>612</v>
      </c>
      <c r="D67" s="108" t="s">
        <v>699</v>
      </c>
      <c r="E67" s="109">
        <v>1750517</v>
      </c>
      <c r="F67" s="109">
        <v>8804785</v>
      </c>
      <c r="G67" s="109">
        <v>1750517</v>
      </c>
      <c r="H67" s="109">
        <v>8804785</v>
      </c>
      <c r="I67" s="109">
        <v>0</v>
      </c>
      <c r="J67" s="110">
        <v>0</v>
      </c>
    </row>
    <row r="68" spans="1:10">
      <c r="A68" s="486" t="s">
        <v>615</v>
      </c>
      <c r="B68" s="487" t="s">
        <v>698</v>
      </c>
      <c r="C68" s="487" t="s">
        <v>617</v>
      </c>
      <c r="D68" s="108" t="s">
        <v>700</v>
      </c>
      <c r="E68" s="109">
        <v>1108278</v>
      </c>
      <c r="F68" s="109">
        <v>6700134</v>
      </c>
      <c r="G68" s="109">
        <v>1108278</v>
      </c>
      <c r="H68" s="109">
        <v>6700134</v>
      </c>
      <c r="I68" s="109">
        <v>0</v>
      </c>
      <c r="J68" s="110">
        <v>0</v>
      </c>
    </row>
    <row r="69" spans="1:10">
      <c r="A69" s="486" t="s">
        <v>615</v>
      </c>
      <c r="B69" s="487" t="s">
        <v>698</v>
      </c>
      <c r="C69" s="487" t="s">
        <v>640</v>
      </c>
      <c r="D69" s="108" t="s">
        <v>701</v>
      </c>
      <c r="E69" s="109">
        <v>2297</v>
      </c>
      <c r="F69" s="109">
        <v>22485</v>
      </c>
      <c r="G69" s="109">
        <v>2297</v>
      </c>
      <c r="H69" s="109">
        <v>22485</v>
      </c>
      <c r="I69" s="109">
        <v>0</v>
      </c>
      <c r="J69" s="110">
        <v>0</v>
      </c>
    </row>
    <row r="70" spans="1:10">
      <c r="A70" s="486" t="s">
        <v>615</v>
      </c>
      <c r="B70" s="487" t="s">
        <v>698</v>
      </c>
      <c r="C70" s="487" t="s">
        <v>635</v>
      </c>
      <c r="D70" s="108" t="s">
        <v>702</v>
      </c>
      <c r="E70" s="109">
        <v>0</v>
      </c>
      <c r="F70" s="109">
        <v>174</v>
      </c>
      <c r="G70" s="109">
        <v>0</v>
      </c>
      <c r="H70" s="109">
        <v>174</v>
      </c>
      <c r="I70" s="109">
        <v>0</v>
      </c>
      <c r="J70" s="110">
        <v>0</v>
      </c>
    </row>
    <row r="71" spans="1:10">
      <c r="A71" s="486" t="s">
        <v>615</v>
      </c>
      <c r="B71" s="487" t="s">
        <v>698</v>
      </c>
      <c r="C71" s="487" t="s">
        <v>643</v>
      </c>
      <c r="D71" s="108" t="s">
        <v>703</v>
      </c>
      <c r="E71" s="109">
        <v>410431</v>
      </c>
      <c r="F71" s="109">
        <v>882639</v>
      </c>
      <c r="G71" s="109">
        <v>410431</v>
      </c>
      <c r="H71" s="109">
        <v>882639</v>
      </c>
      <c r="I71" s="109">
        <v>0</v>
      </c>
      <c r="J71" s="110">
        <v>0</v>
      </c>
    </row>
    <row r="72" spans="1:10">
      <c r="A72" s="486" t="s">
        <v>615</v>
      </c>
      <c r="B72" s="487" t="s">
        <v>698</v>
      </c>
      <c r="C72" s="487" t="s">
        <v>650</v>
      </c>
      <c r="D72" s="108" t="s">
        <v>704</v>
      </c>
      <c r="E72" s="109">
        <v>81167</v>
      </c>
      <c r="F72" s="109">
        <v>327184</v>
      </c>
      <c r="G72" s="109">
        <v>81167</v>
      </c>
      <c r="H72" s="109">
        <v>327184</v>
      </c>
      <c r="I72" s="109">
        <v>0</v>
      </c>
      <c r="J72" s="110">
        <v>0</v>
      </c>
    </row>
    <row r="73" spans="1:10">
      <c r="A73" s="486" t="s">
        <v>615</v>
      </c>
      <c r="B73" s="487" t="s">
        <v>698</v>
      </c>
      <c r="C73" s="487" t="s">
        <v>652</v>
      </c>
      <c r="D73" s="108" t="s">
        <v>705</v>
      </c>
      <c r="E73" s="109">
        <v>148344</v>
      </c>
      <c r="F73" s="109">
        <v>872169</v>
      </c>
      <c r="G73" s="109">
        <v>148344</v>
      </c>
      <c r="H73" s="109">
        <v>872169</v>
      </c>
      <c r="I73" s="109">
        <v>0</v>
      </c>
      <c r="J73" s="110">
        <v>0</v>
      </c>
    </row>
    <row r="74" spans="1:10">
      <c r="A74" s="486" t="s">
        <v>615</v>
      </c>
      <c r="B74" s="487" t="s">
        <v>706</v>
      </c>
      <c r="C74" s="487" t="s">
        <v>612</v>
      </c>
      <c r="D74" s="108" t="s">
        <v>707</v>
      </c>
      <c r="E74" s="109">
        <v>6637</v>
      </c>
      <c r="F74" s="109">
        <v>22870</v>
      </c>
      <c r="G74" s="109">
        <v>6637</v>
      </c>
      <c r="H74" s="109">
        <v>22870</v>
      </c>
      <c r="I74" s="109">
        <v>0</v>
      </c>
      <c r="J74" s="110">
        <v>0</v>
      </c>
    </row>
    <row r="75" spans="1:10">
      <c r="A75" s="486" t="s">
        <v>615</v>
      </c>
      <c r="B75" s="487" t="s">
        <v>706</v>
      </c>
      <c r="C75" s="487" t="s">
        <v>617</v>
      </c>
      <c r="D75" s="108" t="s">
        <v>708</v>
      </c>
      <c r="E75" s="109">
        <v>6637</v>
      </c>
      <c r="F75" s="109">
        <v>22870</v>
      </c>
      <c r="G75" s="109">
        <v>6637</v>
      </c>
      <c r="H75" s="109">
        <v>22870</v>
      </c>
      <c r="I75" s="109">
        <v>0</v>
      </c>
      <c r="J75" s="110">
        <v>0</v>
      </c>
    </row>
    <row r="76" spans="1:10">
      <c r="A76" s="486" t="s">
        <v>617</v>
      </c>
      <c r="B76" s="487" t="s">
        <v>612</v>
      </c>
      <c r="C76" s="487" t="s">
        <v>612</v>
      </c>
      <c r="D76" s="108" t="s">
        <v>709</v>
      </c>
      <c r="E76" s="109">
        <v>346763</v>
      </c>
      <c r="F76" s="109">
        <v>2189131</v>
      </c>
      <c r="G76" s="109">
        <v>346763</v>
      </c>
      <c r="H76" s="109">
        <v>2189131</v>
      </c>
      <c r="I76" s="109">
        <v>0</v>
      </c>
      <c r="J76" s="110">
        <v>0</v>
      </c>
    </row>
    <row r="77" spans="1:10">
      <c r="A77" s="486" t="s">
        <v>617</v>
      </c>
      <c r="B77" s="487" t="s">
        <v>710</v>
      </c>
      <c r="C77" s="487" t="s">
        <v>612</v>
      </c>
      <c r="D77" s="108" t="s">
        <v>711</v>
      </c>
      <c r="E77" s="109">
        <v>172391</v>
      </c>
      <c r="F77" s="109">
        <v>1018307</v>
      </c>
      <c r="G77" s="109">
        <v>172391</v>
      </c>
      <c r="H77" s="109">
        <v>1018307</v>
      </c>
      <c r="I77" s="109">
        <v>0</v>
      </c>
      <c r="J77" s="110">
        <v>0</v>
      </c>
    </row>
    <row r="78" spans="1:10">
      <c r="A78" s="486" t="s">
        <v>617</v>
      </c>
      <c r="B78" s="487" t="s">
        <v>710</v>
      </c>
      <c r="C78" s="487" t="s">
        <v>617</v>
      </c>
      <c r="D78" s="108" t="s">
        <v>712</v>
      </c>
      <c r="E78" s="109">
        <v>14600</v>
      </c>
      <c r="F78" s="109">
        <v>85924</v>
      </c>
      <c r="G78" s="109">
        <v>14600</v>
      </c>
      <c r="H78" s="109">
        <v>85924</v>
      </c>
      <c r="I78" s="109">
        <v>0</v>
      </c>
      <c r="J78" s="110">
        <v>0</v>
      </c>
    </row>
    <row r="79" spans="1:10">
      <c r="A79" s="486" t="s">
        <v>617</v>
      </c>
      <c r="B79" s="487" t="s">
        <v>710</v>
      </c>
      <c r="C79" s="487" t="s">
        <v>640</v>
      </c>
      <c r="D79" s="108" t="s">
        <v>713</v>
      </c>
      <c r="E79" s="109">
        <v>157791</v>
      </c>
      <c r="F79" s="109">
        <v>932383</v>
      </c>
      <c r="G79" s="109">
        <v>157791</v>
      </c>
      <c r="H79" s="109">
        <v>932383</v>
      </c>
      <c r="I79" s="109">
        <v>0</v>
      </c>
      <c r="J79" s="110">
        <v>0</v>
      </c>
    </row>
    <row r="80" spans="1:10">
      <c r="A80" s="486" t="s">
        <v>617</v>
      </c>
      <c r="B80" s="487" t="s">
        <v>714</v>
      </c>
      <c r="C80" s="487" t="s">
        <v>612</v>
      </c>
      <c r="D80" s="108" t="s">
        <v>715</v>
      </c>
      <c r="E80" s="109">
        <v>174372</v>
      </c>
      <c r="F80" s="109">
        <v>1170824</v>
      </c>
      <c r="G80" s="109">
        <v>174372</v>
      </c>
      <c r="H80" s="109">
        <v>1170824</v>
      </c>
      <c r="I80" s="109">
        <v>0</v>
      </c>
      <c r="J80" s="110">
        <v>0</v>
      </c>
    </row>
    <row r="81" spans="1:10">
      <c r="A81" s="486" t="s">
        <v>617</v>
      </c>
      <c r="B81" s="487" t="s">
        <v>714</v>
      </c>
      <c r="C81" s="487" t="s">
        <v>617</v>
      </c>
      <c r="D81" s="108" t="s">
        <v>716</v>
      </c>
      <c r="E81" s="109">
        <v>89727</v>
      </c>
      <c r="F81" s="109">
        <v>722594</v>
      </c>
      <c r="G81" s="109">
        <v>89727</v>
      </c>
      <c r="H81" s="109">
        <v>722594</v>
      </c>
      <c r="I81" s="109">
        <v>0</v>
      </c>
      <c r="J81" s="110">
        <v>0</v>
      </c>
    </row>
    <row r="82" spans="1:10">
      <c r="A82" s="486" t="s">
        <v>617</v>
      </c>
      <c r="B82" s="487" t="s">
        <v>714</v>
      </c>
      <c r="C82" s="487" t="s">
        <v>640</v>
      </c>
      <c r="D82" s="108" t="s">
        <v>705</v>
      </c>
      <c r="E82" s="109">
        <v>84645</v>
      </c>
      <c r="F82" s="109">
        <v>448230</v>
      </c>
      <c r="G82" s="109">
        <v>84645</v>
      </c>
      <c r="H82" s="109">
        <v>448230</v>
      </c>
      <c r="I82" s="109">
        <v>0</v>
      </c>
      <c r="J82" s="110">
        <v>0</v>
      </c>
    </row>
    <row r="83" spans="1:10">
      <c r="A83" s="486" t="s">
        <v>640</v>
      </c>
      <c r="B83" s="487" t="s">
        <v>612</v>
      </c>
      <c r="C83" s="487" t="s">
        <v>612</v>
      </c>
      <c r="D83" s="108" t="s">
        <v>717</v>
      </c>
      <c r="E83" s="109">
        <v>2384816</v>
      </c>
      <c r="F83" s="109">
        <v>22748068</v>
      </c>
      <c r="G83" s="109">
        <v>2252480</v>
      </c>
      <c r="H83" s="109">
        <v>16987529</v>
      </c>
      <c r="I83" s="109">
        <v>132336</v>
      </c>
      <c r="J83" s="110">
        <v>5760539</v>
      </c>
    </row>
    <row r="84" spans="1:10">
      <c r="A84" s="486" t="s">
        <v>640</v>
      </c>
      <c r="B84" s="487" t="s">
        <v>718</v>
      </c>
      <c r="C84" s="487" t="s">
        <v>612</v>
      </c>
      <c r="D84" s="108" t="s">
        <v>719</v>
      </c>
      <c r="E84" s="109">
        <v>801929</v>
      </c>
      <c r="F84" s="109">
        <v>11063177</v>
      </c>
      <c r="G84" s="109">
        <v>753896</v>
      </c>
      <c r="H84" s="109">
        <v>7109841</v>
      </c>
      <c r="I84" s="109">
        <v>48033</v>
      </c>
      <c r="J84" s="110">
        <v>3953336</v>
      </c>
    </row>
    <row r="85" spans="1:10">
      <c r="A85" s="486" t="s">
        <v>640</v>
      </c>
      <c r="B85" s="487" t="s">
        <v>718</v>
      </c>
      <c r="C85" s="487" t="s">
        <v>617</v>
      </c>
      <c r="D85" s="108" t="s">
        <v>720</v>
      </c>
      <c r="E85" s="109">
        <v>801929</v>
      </c>
      <c r="F85" s="109">
        <v>11063177</v>
      </c>
      <c r="G85" s="109">
        <v>753896</v>
      </c>
      <c r="H85" s="109">
        <v>7109841</v>
      </c>
      <c r="I85" s="109">
        <v>48033</v>
      </c>
      <c r="J85" s="110">
        <v>3953336</v>
      </c>
    </row>
    <row r="86" spans="1:10">
      <c r="A86" s="486" t="s">
        <v>640</v>
      </c>
      <c r="B86" s="487" t="s">
        <v>722</v>
      </c>
      <c r="C86" s="487" t="s">
        <v>612</v>
      </c>
      <c r="D86" s="108" t="s">
        <v>723</v>
      </c>
      <c r="E86" s="109">
        <v>16493</v>
      </c>
      <c r="F86" s="109">
        <v>39465</v>
      </c>
      <c r="G86" s="109">
        <v>16493</v>
      </c>
      <c r="H86" s="109">
        <v>39465</v>
      </c>
      <c r="I86" s="109">
        <v>0</v>
      </c>
      <c r="J86" s="110">
        <v>0</v>
      </c>
    </row>
    <row r="87" spans="1:10">
      <c r="A87" s="486" t="s">
        <v>640</v>
      </c>
      <c r="B87" s="487" t="s">
        <v>722</v>
      </c>
      <c r="C87" s="487" t="s">
        <v>640</v>
      </c>
      <c r="D87" s="108" t="s">
        <v>724</v>
      </c>
      <c r="E87" s="109">
        <v>16493</v>
      </c>
      <c r="F87" s="109">
        <v>39465</v>
      </c>
      <c r="G87" s="109">
        <v>16493</v>
      </c>
      <c r="H87" s="109">
        <v>39465</v>
      </c>
      <c r="I87" s="109">
        <v>0</v>
      </c>
      <c r="J87" s="110">
        <v>0</v>
      </c>
    </row>
    <row r="88" spans="1:10">
      <c r="A88" s="486" t="s">
        <v>640</v>
      </c>
      <c r="B88" s="487" t="s">
        <v>725</v>
      </c>
      <c r="C88" s="487" t="s">
        <v>612</v>
      </c>
      <c r="D88" s="108" t="s">
        <v>726</v>
      </c>
      <c r="E88" s="109">
        <v>1566394</v>
      </c>
      <c r="F88" s="109">
        <v>11645426</v>
      </c>
      <c r="G88" s="109">
        <v>1482091</v>
      </c>
      <c r="H88" s="109">
        <v>9838223</v>
      </c>
      <c r="I88" s="109">
        <v>84303</v>
      </c>
      <c r="J88" s="110">
        <v>1807203</v>
      </c>
    </row>
    <row r="89" spans="1:10">
      <c r="A89" s="486" t="s">
        <v>640</v>
      </c>
      <c r="B89" s="487" t="s">
        <v>725</v>
      </c>
      <c r="C89" s="487" t="s">
        <v>617</v>
      </c>
      <c r="D89" s="108" t="s">
        <v>727</v>
      </c>
      <c r="E89" s="109">
        <v>550671</v>
      </c>
      <c r="F89" s="109">
        <v>3722838</v>
      </c>
      <c r="G89" s="109">
        <v>466368</v>
      </c>
      <c r="H89" s="109">
        <v>2905635</v>
      </c>
      <c r="I89" s="109">
        <v>84303</v>
      </c>
      <c r="J89" s="110">
        <v>817203</v>
      </c>
    </row>
    <row r="90" spans="1:10">
      <c r="A90" s="486" t="s">
        <v>640</v>
      </c>
      <c r="B90" s="487" t="s">
        <v>725</v>
      </c>
      <c r="C90" s="487" t="s">
        <v>643</v>
      </c>
      <c r="D90" s="108" t="s">
        <v>729</v>
      </c>
      <c r="E90" s="109">
        <v>647837</v>
      </c>
      <c r="F90" s="109">
        <v>6534896</v>
      </c>
      <c r="G90" s="109">
        <v>647837</v>
      </c>
      <c r="H90" s="109">
        <v>5544896</v>
      </c>
      <c r="I90" s="109">
        <v>0</v>
      </c>
      <c r="J90" s="110">
        <v>990000</v>
      </c>
    </row>
    <row r="91" spans="1:10">
      <c r="A91" s="486" t="s">
        <v>640</v>
      </c>
      <c r="B91" s="487" t="s">
        <v>725</v>
      </c>
      <c r="C91" s="487" t="s">
        <v>650</v>
      </c>
      <c r="D91" s="108" t="s">
        <v>730</v>
      </c>
      <c r="E91" s="109">
        <v>367886</v>
      </c>
      <c r="F91" s="109">
        <v>1387692</v>
      </c>
      <c r="G91" s="109">
        <v>367886</v>
      </c>
      <c r="H91" s="109">
        <v>1387692</v>
      </c>
      <c r="I91" s="109">
        <v>0</v>
      </c>
      <c r="J91" s="110">
        <v>0</v>
      </c>
    </row>
    <row r="92" spans="1:10">
      <c r="A92" s="486" t="s">
        <v>635</v>
      </c>
      <c r="B92" s="487" t="s">
        <v>612</v>
      </c>
      <c r="C92" s="487" t="s">
        <v>612</v>
      </c>
      <c r="D92" s="108" t="s">
        <v>731</v>
      </c>
      <c r="E92" s="109">
        <v>397307</v>
      </c>
      <c r="F92" s="109">
        <v>3126017</v>
      </c>
      <c r="G92" s="109">
        <v>397307</v>
      </c>
      <c r="H92" s="109">
        <v>3126017</v>
      </c>
      <c r="I92" s="109">
        <v>0</v>
      </c>
      <c r="J92" s="110">
        <v>0</v>
      </c>
    </row>
    <row r="93" spans="1:10">
      <c r="A93" s="486" t="s">
        <v>635</v>
      </c>
      <c r="B93" s="487" t="s">
        <v>732</v>
      </c>
      <c r="C93" s="487" t="s">
        <v>612</v>
      </c>
      <c r="D93" s="108" t="s">
        <v>733</v>
      </c>
      <c r="E93" s="109">
        <v>33955</v>
      </c>
      <c r="F93" s="109">
        <v>176539</v>
      </c>
      <c r="G93" s="109">
        <v>33955</v>
      </c>
      <c r="H93" s="109">
        <v>176539</v>
      </c>
      <c r="I93" s="109">
        <v>0</v>
      </c>
      <c r="J93" s="110">
        <v>0</v>
      </c>
    </row>
    <row r="94" spans="1:10">
      <c r="A94" s="486" t="s">
        <v>635</v>
      </c>
      <c r="B94" s="487" t="s">
        <v>732</v>
      </c>
      <c r="C94" s="487" t="s">
        <v>617</v>
      </c>
      <c r="D94" s="108" t="s">
        <v>734</v>
      </c>
      <c r="E94" s="109">
        <v>33955</v>
      </c>
      <c r="F94" s="109">
        <v>176539</v>
      </c>
      <c r="G94" s="109">
        <v>33955</v>
      </c>
      <c r="H94" s="109">
        <v>176539</v>
      </c>
      <c r="I94" s="109">
        <v>0</v>
      </c>
      <c r="J94" s="110">
        <v>0</v>
      </c>
    </row>
    <row r="95" spans="1:10">
      <c r="A95" s="486" t="s">
        <v>635</v>
      </c>
      <c r="B95" s="487" t="s">
        <v>735</v>
      </c>
      <c r="C95" s="487" t="s">
        <v>612</v>
      </c>
      <c r="D95" s="108" t="s">
        <v>736</v>
      </c>
      <c r="E95" s="109">
        <v>10075</v>
      </c>
      <c r="F95" s="109">
        <v>16550</v>
      </c>
      <c r="G95" s="109">
        <v>10075</v>
      </c>
      <c r="H95" s="109">
        <v>16550</v>
      </c>
      <c r="I95" s="109">
        <v>0</v>
      </c>
      <c r="J95" s="110">
        <v>0</v>
      </c>
    </row>
    <row r="96" spans="1:10">
      <c r="A96" s="486" t="s">
        <v>635</v>
      </c>
      <c r="B96" s="487" t="s">
        <v>735</v>
      </c>
      <c r="C96" s="487" t="s">
        <v>617</v>
      </c>
      <c r="D96" s="108" t="s">
        <v>737</v>
      </c>
      <c r="E96" s="109">
        <v>10075</v>
      </c>
      <c r="F96" s="109">
        <v>16550</v>
      </c>
      <c r="G96" s="109">
        <v>10075</v>
      </c>
      <c r="H96" s="109">
        <v>16550</v>
      </c>
      <c r="I96" s="109">
        <v>0</v>
      </c>
      <c r="J96" s="110">
        <v>0</v>
      </c>
    </row>
    <row r="97" spans="1:10">
      <c r="A97" s="486" t="s">
        <v>635</v>
      </c>
      <c r="B97" s="487" t="s">
        <v>738</v>
      </c>
      <c r="C97" s="487" t="s">
        <v>612</v>
      </c>
      <c r="D97" s="108" t="s">
        <v>739</v>
      </c>
      <c r="E97" s="109">
        <v>353277</v>
      </c>
      <c r="F97" s="109">
        <v>2932928</v>
      </c>
      <c r="G97" s="109">
        <v>353277</v>
      </c>
      <c r="H97" s="109">
        <v>2932928</v>
      </c>
      <c r="I97" s="109">
        <v>0</v>
      </c>
      <c r="J97" s="110">
        <v>0</v>
      </c>
    </row>
    <row r="98" spans="1:10">
      <c r="A98" s="486" t="s">
        <v>635</v>
      </c>
      <c r="B98" s="487" t="s">
        <v>738</v>
      </c>
      <c r="C98" s="487" t="s">
        <v>617</v>
      </c>
      <c r="D98" s="108" t="s">
        <v>740</v>
      </c>
      <c r="E98" s="109">
        <v>353277</v>
      </c>
      <c r="F98" s="109">
        <v>2932928</v>
      </c>
      <c r="G98" s="109">
        <v>353277</v>
      </c>
      <c r="H98" s="109">
        <v>2932928</v>
      </c>
      <c r="I98" s="109">
        <v>0</v>
      </c>
      <c r="J98" s="110">
        <v>0</v>
      </c>
    </row>
    <row r="99" spans="1:10">
      <c r="A99" s="486" t="s">
        <v>643</v>
      </c>
      <c r="B99" s="487" t="s">
        <v>612</v>
      </c>
      <c r="C99" s="487" t="s">
        <v>612</v>
      </c>
      <c r="D99" s="108" t="s">
        <v>741</v>
      </c>
      <c r="E99" s="109">
        <v>1366499</v>
      </c>
      <c r="F99" s="109">
        <v>7345344</v>
      </c>
      <c r="G99" s="109">
        <v>1366499</v>
      </c>
      <c r="H99" s="109">
        <v>7345344</v>
      </c>
      <c r="I99" s="109">
        <v>0</v>
      </c>
      <c r="J99" s="110">
        <v>0</v>
      </c>
    </row>
    <row r="100" spans="1:10">
      <c r="A100" s="486" t="s">
        <v>643</v>
      </c>
      <c r="B100" s="487" t="s">
        <v>742</v>
      </c>
      <c r="C100" s="487" t="s">
        <v>612</v>
      </c>
      <c r="D100" s="108" t="s">
        <v>743</v>
      </c>
      <c r="E100" s="109">
        <v>1102387</v>
      </c>
      <c r="F100" s="109">
        <v>6808723</v>
      </c>
      <c r="G100" s="109">
        <v>1102387</v>
      </c>
      <c r="H100" s="109">
        <v>6808723</v>
      </c>
      <c r="I100" s="109">
        <v>0</v>
      </c>
      <c r="J100" s="110">
        <v>0</v>
      </c>
    </row>
    <row r="101" spans="1:10">
      <c r="A101" s="486" t="s">
        <v>643</v>
      </c>
      <c r="B101" s="487" t="s">
        <v>742</v>
      </c>
      <c r="C101" s="487" t="s">
        <v>640</v>
      </c>
      <c r="D101" s="108" t="s">
        <v>744</v>
      </c>
      <c r="E101" s="109">
        <v>1102387</v>
      </c>
      <c r="F101" s="109">
        <v>6808723</v>
      </c>
      <c r="G101" s="109">
        <v>1102387</v>
      </c>
      <c r="H101" s="109">
        <v>6808723</v>
      </c>
      <c r="I101" s="109">
        <v>0</v>
      </c>
      <c r="J101" s="110">
        <v>0</v>
      </c>
    </row>
    <row r="102" spans="1:10">
      <c r="A102" s="486" t="s">
        <v>643</v>
      </c>
      <c r="B102" s="487" t="s">
        <v>745</v>
      </c>
      <c r="C102" s="487" t="s">
        <v>612</v>
      </c>
      <c r="D102" s="108" t="s">
        <v>746</v>
      </c>
      <c r="E102" s="109">
        <v>264112</v>
      </c>
      <c r="F102" s="109">
        <v>536621</v>
      </c>
      <c r="G102" s="109">
        <v>264112</v>
      </c>
      <c r="H102" s="109">
        <v>536621</v>
      </c>
      <c r="I102" s="109">
        <v>0</v>
      </c>
      <c r="J102" s="110">
        <v>0</v>
      </c>
    </row>
    <row r="103" spans="1:10">
      <c r="A103" s="486" t="s">
        <v>643</v>
      </c>
      <c r="B103" s="487" t="s">
        <v>745</v>
      </c>
      <c r="C103" s="487" t="s">
        <v>617</v>
      </c>
      <c r="D103" s="108" t="s">
        <v>747</v>
      </c>
      <c r="E103" s="109">
        <v>264112</v>
      </c>
      <c r="F103" s="109">
        <v>536621</v>
      </c>
      <c r="G103" s="109">
        <v>264112</v>
      </c>
      <c r="H103" s="109">
        <v>536621</v>
      </c>
      <c r="I103" s="109">
        <v>0</v>
      </c>
      <c r="J103" s="110">
        <v>0</v>
      </c>
    </row>
    <row r="104" spans="1:10">
      <c r="A104" s="486" t="s">
        <v>650</v>
      </c>
      <c r="B104" s="487" t="s">
        <v>612</v>
      </c>
      <c r="C104" s="487" t="s">
        <v>612</v>
      </c>
      <c r="D104" s="108" t="s">
        <v>748</v>
      </c>
      <c r="E104" s="109">
        <v>1326746</v>
      </c>
      <c r="F104" s="109">
        <v>5378614</v>
      </c>
      <c r="G104" s="109">
        <v>1326746</v>
      </c>
      <c r="H104" s="109">
        <v>5378614</v>
      </c>
      <c r="I104" s="109">
        <v>0</v>
      </c>
      <c r="J104" s="110">
        <v>0</v>
      </c>
    </row>
    <row r="105" spans="1:10">
      <c r="A105" s="486" t="s">
        <v>650</v>
      </c>
      <c r="B105" s="487" t="s">
        <v>749</v>
      </c>
      <c r="C105" s="487" t="s">
        <v>612</v>
      </c>
      <c r="D105" s="108" t="s">
        <v>750</v>
      </c>
      <c r="E105" s="109">
        <v>1326746</v>
      </c>
      <c r="F105" s="109">
        <v>5378614</v>
      </c>
      <c r="G105" s="109">
        <v>1326746</v>
      </c>
      <c r="H105" s="109">
        <v>5378614</v>
      </c>
      <c r="I105" s="109">
        <v>0</v>
      </c>
      <c r="J105" s="110">
        <v>0</v>
      </c>
    </row>
    <row r="106" spans="1:10">
      <c r="A106" s="486" t="s">
        <v>650</v>
      </c>
      <c r="B106" s="487" t="s">
        <v>749</v>
      </c>
      <c r="C106" s="487" t="s">
        <v>615</v>
      </c>
      <c r="D106" s="108" t="s">
        <v>751</v>
      </c>
      <c r="E106" s="109">
        <v>1326746</v>
      </c>
      <c r="F106" s="109">
        <v>5378614</v>
      </c>
      <c r="G106" s="109">
        <v>1326746</v>
      </c>
      <c r="H106" s="109">
        <v>5378614</v>
      </c>
      <c r="I106" s="109">
        <v>0</v>
      </c>
      <c r="J106" s="110">
        <v>0</v>
      </c>
    </row>
    <row r="107" spans="1:10">
      <c r="A107" s="486" t="s">
        <v>652</v>
      </c>
      <c r="B107" s="487" t="s">
        <v>612</v>
      </c>
      <c r="C107" s="487" t="s">
        <v>612</v>
      </c>
      <c r="D107" s="108" t="s">
        <v>752</v>
      </c>
      <c r="E107" s="109">
        <v>0</v>
      </c>
      <c r="F107" s="109">
        <v>72000</v>
      </c>
      <c r="G107" s="109">
        <v>0</v>
      </c>
      <c r="H107" s="109">
        <v>72000</v>
      </c>
      <c r="I107" s="109">
        <v>0</v>
      </c>
      <c r="J107" s="110">
        <v>0</v>
      </c>
    </row>
    <row r="108" spans="1:10">
      <c r="A108" s="486" t="s">
        <v>652</v>
      </c>
      <c r="B108" s="487" t="s">
        <v>753</v>
      </c>
      <c r="C108" s="487" t="s">
        <v>612</v>
      </c>
      <c r="D108" s="108" t="s">
        <v>754</v>
      </c>
      <c r="E108" s="109">
        <v>0</v>
      </c>
      <c r="F108" s="109">
        <v>72000</v>
      </c>
      <c r="G108" s="109">
        <v>0</v>
      </c>
      <c r="H108" s="109">
        <v>72000</v>
      </c>
      <c r="I108" s="109">
        <v>0</v>
      </c>
      <c r="J108" s="110">
        <v>0</v>
      </c>
    </row>
    <row r="109" spans="1:10">
      <c r="A109" s="486" t="s">
        <v>652</v>
      </c>
      <c r="B109" s="487" t="s">
        <v>753</v>
      </c>
      <c r="C109" s="487" t="s">
        <v>617</v>
      </c>
      <c r="D109" s="108" t="s">
        <v>755</v>
      </c>
      <c r="E109" s="109">
        <v>0</v>
      </c>
      <c r="F109" s="109">
        <v>72000</v>
      </c>
      <c r="G109" s="109">
        <v>0</v>
      </c>
      <c r="H109" s="109">
        <v>72000</v>
      </c>
      <c r="I109" s="109">
        <v>0</v>
      </c>
      <c r="J109" s="110">
        <v>0</v>
      </c>
    </row>
    <row r="110" spans="1:10">
      <c r="A110" s="486" t="s">
        <v>612</v>
      </c>
      <c r="B110" s="487" t="s">
        <v>612</v>
      </c>
      <c r="C110" s="487" t="s">
        <v>612</v>
      </c>
      <c r="D110" s="108" t="s">
        <v>679</v>
      </c>
      <c r="E110" s="109">
        <v>11525187</v>
      </c>
      <c r="F110" s="109">
        <v>63539356</v>
      </c>
      <c r="G110" s="109">
        <v>238212</v>
      </c>
      <c r="H110" s="109">
        <v>1932354</v>
      </c>
      <c r="I110" s="109">
        <v>11286975</v>
      </c>
      <c r="J110" s="110">
        <v>61607002</v>
      </c>
    </row>
    <row r="111" spans="1:10">
      <c r="A111" s="486" t="s">
        <v>615</v>
      </c>
      <c r="B111" s="487" t="s">
        <v>612</v>
      </c>
      <c r="C111" s="487" t="s">
        <v>612</v>
      </c>
      <c r="D111" s="108" t="s">
        <v>687</v>
      </c>
      <c r="E111" s="109">
        <v>27741</v>
      </c>
      <c r="F111" s="109">
        <v>405820</v>
      </c>
      <c r="G111" s="109">
        <v>27741</v>
      </c>
      <c r="H111" s="109">
        <v>405820</v>
      </c>
      <c r="I111" s="109">
        <v>0</v>
      </c>
      <c r="J111" s="110">
        <v>0</v>
      </c>
    </row>
    <row r="112" spans="1:10">
      <c r="A112" s="486" t="s">
        <v>615</v>
      </c>
      <c r="B112" s="487" t="s">
        <v>688</v>
      </c>
      <c r="C112" s="487" t="s">
        <v>612</v>
      </c>
      <c r="D112" s="108" t="s">
        <v>689</v>
      </c>
      <c r="E112" s="109">
        <v>27741</v>
      </c>
      <c r="F112" s="109">
        <v>155820</v>
      </c>
      <c r="G112" s="109">
        <v>27741</v>
      </c>
      <c r="H112" s="109">
        <v>155820</v>
      </c>
      <c r="I112" s="109">
        <v>0</v>
      </c>
      <c r="J112" s="110">
        <v>0</v>
      </c>
    </row>
    <row r="113" spans="1:10">
      <c r="A113" s="486" t="s">
        <v>615</v>
      </c>
      <c r="B113" s="487" t="s">
        <v>688</v>
      </c>
      <c r="C113" s="487" t="s">
        <v>756</v>
      </c>
      <c r="D113" s="108" t="s">
        <v>757</v>
      </c>
      <c r="E113" s="109">
        <v>27741</v>
      </c>
      <c r="F113" s="109">
        <v>155820</v>
      </c>
      <c r="G113" s="109">
        <v>27741</v>
      </c>
      <c r="H113" s="109">
        <v>155820</v>
      </c>
      <c r="I113" s="109">
        <v>0</v>
      </c>
      <c r="J113" s="110">
        <v>0</v>
      </c>
    </row>
    <row r="114" spans="1:10">
      <c r="A114" s="486" t="s">
        <v>615</v>
      </c>
      <c r="B114" s="487" t="s">
        <v>695</v>
      </c>
      <c r="C114" s="487" t="s">
        <v>612</v>
      </c>
      <c r="D114" s="108" t="s">
        <v>696</v>
      </c>
      <c r="E114" s="109">
        <v>0</v>
      </c>
      <c r="F114" s="109">
        <v>250000</v>
      </c>
      <c r="G114" s="109">
        <v>0</v>
      </c>
      <c r="H114" s="109">
        <v>250000</v>
      </c>
      <c r="I114" s="109">
        <v>0</v>
      </c>
      <c r="J114" s="110">
        <v>0</v>
      </c>
    </row>
    <row r="115" spans="1:10">
      <c r="A115" s="486" t="s">
        <v>615</v>
      </c>
      <c r="B115" s="487" t="s">
        <v>695</v>
      </c>
      <c r="C115" s="487" t="s">
        <v>756</v>
      </c>
      <c r="D115" s="108" t="s">
        <v>757</v>
      </c>
      <c r="E115" s="109">
        <v>0</v>
      </c>
      <c r="F115" s="109">
        <v>250000</v>
      </c>
      <c r="G115" s="109">
        <v>0</v>
      </c>
      <c r="H115" s="109">
        <v>250000</v>
      </c>
      <c r="I115" s="109">
        <v>0</v>
      </c>
      <c r="J115" s="110">
        <v>0</v>
      </c>
    </row>
    <row r="116" spans="1:10">
      <c r="A116" s="486" t="s">
        <v>617</v>
      </c>
      <c r="B116" s="487" t="s">
        <v>612</v>
      </c>
      <c r="C116" s="487" t="s">
        <v>612</v>
      </c>
      <c r="D116" s="108" t="s">
        <v>709</v>
      </c>
      <c r="E116" s="109">
        <v>113412</v>
      </c>
      <c r="F116" s="109">
        <v>12386532</v>
      </c>
      <c r="G116" s="109">
        <v>113412</v>
      </c>
      <c r="H116" s="109">
        <v>113412</v>
      </c>
      <c r="I116" s="109">
        <v>0</v>
      </c>
      <c r="J116" s="110">
        <v>12273120</v>
      </c>
    </row>
    <row r="117" spans="1:10">
      <c r="A117" s="486" t="s">
        <v>617</v>
      </c>
      <c r="B117" s="487" t="s">
        <v>710</v>
      </c>
      <c r="C117" s="487" t="s">
        <v>612</v>
      </c>
      <c r="D117" s="108" t="s">
        <v>711</v>
      </c>
      <c r="E117" s="109">
        <v>13500</v>
      </c>
      <c r="F117" s="109">
        <v>13500</v>
      </c>
      <c r="G117" s="109">
        <v>13500</v>
      </c>
      <c r="H117" s="109">
        <v>13500</v>
      </c>
      <c r="I117" s="109">
        <v>0</v>
      </c>
      <c r="J117" s="110">
        <v>0</v>
      </c>
    </row>
    <row r="118" spans="1:10">
      <c r="A118" s="486" t="s">
        <v>617</v>
      </c>
      <c r="B118" s="487" t="s">
        <v>710</v>
      </c>
      <c r="C118" s="487" t="s">
        <v>756</v>
      </c>
      <c r="D118" s="108" t="s">
        <v>757</v>
      </c>
      <c r="E118" s="109">
        <v>13500</v>
      </c>
      <c r="F118" s="109">
        <v>13500</v>
      </c>
      <c r="G118" s="109">
        <v>13500</v>
      </c>
      <c r="H118" s="109">
        <v>13500</v>
      </c>
      <c r="I118" s="109">
        <v>0</v>
      </c>
      <c r="J118" s="110">
        <v>0</v>
      </c>
    </row>
    <row r="119" spans="1:10">
      <c r="A119" s="486" t="s">
        <v>617</v>
      </c>
      <c r="B119" s="487" t="s">
        <v>714</v>
      </c>
      <c r="C119" s="487" t="s">
        <v>612</v>
      </c>
      <c r="D119" s="108" t="s">
        <v>715</v>
      </c>
      <c r="E119" s="109">
        <v>99912</v>
      </c>
      <c r="F119" s="109">
        <v>12373032</v>
      </c>
      <c r="G119" s="109">
        <v>99912</v>
      </c>
      <c r="H119" s="109">
        <v>99912</v>
      </c>
      <c r="I119" s="109">
        <v>0</v>
      </c>
      <c r="J119" s="110">
        <v>12273120</v>
      </c>
    </row>
    <row r="120" spans="1:10">
      <c r="A120" s="486" t="s">
        <v>617</v>
      </c>
      <c r="B120" s="487" t="s">
        <v>714</v>
      </c>
      <c r="C120" s="487" t="s">
        <v>756</v>
      </c>
      <c r="D120" s="108" t="s">
        <v>757</v>
      </c>
      <c r="E120" s="109">
        <v>99912</v>
      </c>
      <c r="F120" s="109">
        <v>12373032</v>
      </c>
      <c r="G120" s="109">
        <v>99912</v>
      </c>
      <c r="H120" s="109">
        <v>99912</v>
      </c>
      <c r="I120" s="109">
        <v>0</v>
      </c>
      <c r="J120" s="110">
        <v>12273120</v>
      </c>
    </row>
    <row r="121" spans="1:10">
      <c r="A121" s="486" t="s">
        <v>640</v>
      </c>
      <c r="B121" s="487" t="s">
        <v>612</v>
      </c>
      <c r="C121" s="487" t="s">
        <v>612</v>
      </c>
      <c r="D121" s="108" t="s">
        <v>717</v>
      </c>
      <c r="E121" s="109">
        <v>11335020</v>
      </c>
      <c r="F121" s="109">
        <v>50613090</v>
      </c>
      <c r="G121" s="109">
        <v>48045</v>
      </c>
      <c r="H121" s="109">
        <v>1279208</v>
      </c>
      <c r="I121" s="109">
        <v>11286975</v>
      </c>
      <c r="J121" s="110">
        <v>49333882</v>
      </c>
    </row>
    <row r="122" spans="1:10">
      <c r="A122" s="486" t="s">
        <v>640</v>
      </c>
      <c r="B122" s="487" t="s">
        <v>718</v>
      </c>
      <c r="C122" s="487" t="s">
        <v>612</v>
      </c>
      <c r="D122" s="108" t="s">
        <v>719</v>
      </c>
      <c r="E122" s="109">
        <v>325045</v>
      </c>
      <c r="F122" s="109">
        <v>325045</v>
      </c>
      <c r="G122" s="109">
        <v>25045</v>
      </c>
      <c r="H122" s="109">
        <v>25045</v>
      </c>
      <c r="I122" s="109">
        <v>300000</v>
      </c>
      <c r="J122" s="110">
        <v>300000</v>
      </c>
    </row>
    <row r="123" spans="1:10">
      <c r="A123" s="486" t="s">
        <v>640</v>
      </c>
      <c r="B123" s="487" t="s">
        <v>718</v>
      </c>
      <c r="C123" s="487" t="s">
        <v>756</v>
      </c>
      <c r="D123" s="108" t="s">
        <v>757</v>
      </c>
      <c r="E123" s="109">
        <v>325045</v>
      </c>
      <c r="F123" s="109">
        <v>325045</v>
      </c>
      <c r="G123" s="109">
        <v>25045</v>
      </c>
      <c r="H123" s="109">
        <v>25045</v>
      </c>
      <c r="I123" s="109">
        <v>300000</v>
      </c>
      <c r="J123" s="110">
        <v>300000</v>
      </c>
    </row>
    <row r="124" spans="1:10">
      <c r="A124" s="486" t="s">
        <v>640</v>
      </c>
      <c r="B124" s="487" t="s">
        <v>725</v>
      </c>
      <c r="C124" s="487" t="s">
        <v>612</v>
      </c>
      <c r="D124" s="108" t="s">
        <v>726</v>
      </c>
      <c r="E124" s="109">
        <v>11009975</v>
      </c>
      <c r="F124" s="109">
        <v>50288045</v>
      </c>
      <c r="G124" s="109">
        <v>23000</v>
      </c>
      <c r="H124" s="109">
        <v>1254163</v>
      </c>
      <c r="I124" s="109">
        <v>10986975</v>
      </c>
      <c r="J124" s="110">
        <v>49033882</v>
      </c>
    </row>
    <row r="125" spans="1:10">
      <c r="A125" s="486" t="s">
        <v>640</v>
      </c>
      <c r="B125" s="487" t="s">
        <v>725</v>
      </c>
      <c r="C125" s="487" t="s">
        <v>654</v>
      </c>
      <c r="D125" s="108" t="s">
        <v>758</v>
      </c>
      <c r="E125" s="109">
        <v>10986975</v>
      </c>
      <c r="F125" s="109">
        <v>50265045</v>
      </c>
      <c r="G125" s="109">
        <v>0</v>
      </c>
      <c r="H125" s="109">
        <v>1231163</v>
      </c>
      <c r="I125" s="109">
        <v>10986975</v>
      </c>
      <c r="J125" s="110">
        <v>49033882</v>
      </c>
    </row>
    <row r="126" spans="1:10">
      <c r="A126" s="486" t="s">
        <v>640</v>
      </c>
      <c r="B126" s="487" t="s">
        <v>725</v>
      </c>
      <c r="C126" s="487" t="s">
        <v>756</v>
      </c>
      <c r="D126" s="108" t="s">
        <v>757</v>
      </c>
      <c r="E126" s="109">
        <v>23000</v>
      </c>
      <c r="F126" s="109">
        <v>23000</v>
      </c>
      <c r="G126" s="109">
        <v>23000</v>
      </c>
      <c r="H126" s="109">
        <v>23000</v>
      </c>
      <c r="I126" s="109">
        <v>0</v>
      </c>
      <c r="J126" s="110">
        <v>0</v>
      </c>
    </row>
    <row r="127" spans="1:10">
      <c r="A127" s="486" t="s">
        <v>643</v>
      </c>
      <c r="B127" s="487" t="s">
        <v>612</v>
      </c>
      <c r="C127" s="487" t="s">
        <v>612</v>
      </c>
      <c r="D127" s="108" t="s">
        <v>741</v>
      </c>
      <c r="E127" s="109">
        <v>49014</v>
      </c>
      <c r="F127" s="109">
        <v>133914</v>
      </c>
      <c r="G127" s="109">
        <v>49014</v>
      </c>
      <c r="H127" s="109">
        <v>133914</v>
      </c>
      <c r="I127" s="109">
        <v>0</v>
      </c>
      <c r="J127" s="110">
        <v>0</v>
      </c>
    </row>
    <row r="128" spans="1:10">
      <c r="A128" s="486" t="s">
        <v>643</v>
      </c>
      <c r="B128" s="487" t="s">
        <v>745</v>
      </c>
      <c r="C128" s="487" t="s">
        <v>612</v>
      </c>
      <c r="D128" s="108" t="s">
        <v>746</v>
      </c>
      <c r="E128" s="109">
        <v>49014</v>
      </c>
      <c r="F128" s="109">
        <v>133914</v>
      </c>
      <c r="G128" s="109">
        <v>49014</v>
      </c>
      <c r="H128" s="109">
        <v>133914</v>
      </c>
      <c r="I128" s="109">
        <v>0</v>
      </c>
      <c r="J128" s="110">
        <v>0</v>
      </c>
    </row>
    <row r="129" spans="1:10">
      <c r="A129" s="486" t="s">
        <v>643</v>
      </c>
      <c r="B129" s="487" t="s">
        <v>745</v>
      </c>
      <c r="C129" s="487" t="s">
        <v>756</v>
      </c>
      <c r="D129" s="108" t="s">
        <v>757</v>
      </c>
      <c r="E129" s="109">
        <v>49014</v>
      </c>
      <c r="F129" s="109">
        <v>133914</v>
      </c>
      <c r="G129" s="109">
        <v>49014</v>
      </c>
      <c r="H129" s="109">
        <v>133914</v>
      </c>
      <c r="I129" s="109">
        <v>0</v>
      </c>
      <c r="J129" s="110">
        <v>0</v>
      </c>
    </row>
    <row r="130" spans="1:10">
      <c r="A130" s="486" t="s">
        <v>612</v>
      </c>
      <c r="B130" s="487" t="s">
        <v>612</v>
      </c>
      <c r="C130" s="487" t="s">
        <v>612</v>
      </c>
      <c r="D130" s="108" t="s">
        <v>760</v>
      </c>
      <c r="E130" s="109">
        <v>1529245</v>
      </c>
      <c r="F130" s="109">
        <v>3060078</v>
      </c>
      <c r="G130" s="109">
        <v>1529245</v>
      </c>
      <c r="H130" s="109">
        <v>3060078</v>
      </c>
      <c r="I130" s="109">
        <v>0</v>
      </c>
      <c r="J130" s="110">
        <v>0</v>
      </c>
    </row>
    <row r="131" spans="1:10">
      <c r="A131" s="486" t="s">
        <v>612</v>
      </c>
      <c r="B131" s="487" t="s">
        <v>612</v>
      </c>
      <c r="C131" s="487" t="s">
        <v>612</v>
      </c>
      <c r="D131" s="108" t="s">
        <v>761</v>
      </c>
      <c r="E131" s="109">
        <v>1529245</v>
      </c>
      <c r="F131" s="109">
        <v>2845552</v>
      </c>
      <c r="G131" s="109">
        <v>1529245</v>
      </c>
      <c r="H131" s="109">
        <v>2845552</v>
      </c>
      <c r="I131" s="109">
        <v>0</v>
      </c>
      <c r="J131" s="110">
        <v>0</v>
      </c>
    </row>
    <row r="132" spans="1:10">
      <c r="A132" s="486" t="s">
        <v>612</v>
      </c>
      <c r="B132" s="487" t="s">
        <v>612</v>
      </c>
      <c r="C132" s="487" t="s">
        <v>612</v>
      </c>
      <c r="D132" s="108" t="s">
        <v>762</v>
      </c>
      <c r="E132" s="109">
        <v>0</v>
      </c>
      <c r="F132" s="109">
        <v>214526</v>
      </c>
      <c r="G132" s="109">
        <v>0</v>
      </c>
      <c r="H132" s="109">
        <v>214526</v>
      </c>
      <c r="I132" s="109">
        <v>0</v>
      </c>
      <c r="J132" s="110">
        <v>0</v>
      </c>
    </row>
    <row r="133" spans="1:10">
      <c r="A133" s="486" t="s">
        <v>612</v>
      </c>
      <c r="B133" s="487" t="s">
        <v>612</v>
      </c>
      <c r="C133" s="487" t="s">
        <v>612</v>
      </c>
      <c r="D133" s="108" t="s">
        <v>763</v>
      </c>
      <c r="E133" s="109">
        <v>22992959</v>
      </c>
      <c r="F133" s="109">
        <v>133671857</v>
      </c>
      <c r="G133" s="109" t="s">
        <v>612</v>
      </c>
      <c r="H133" s="109" t="s">
        <v>612</v>
      </c>
      <c r="I133" s="109" t="s">
        <v>612</v>
      </c>
      <c r="J133" s="110" t="s">
        <v>612</v>
      </c>
    </row>
    <row r="134" spans="1:10">
      <c r="A134" s="486" t="s">
        <v>612</v>
      </c>
      <c r="B134" s="487" t="s">
        <v>612</v>
      </c>
      <c r="C134" s="487" t="s">
        <v>612</v>
      </c>
      <c r="D134" s="108" t="s">
        <v>612</v>
      </c>
      <c r="E134" s="109" t="s">
        <v>612</v>
      </c>
      <c r="F134" s="109" t="s">
        <v>612</v>
      </c>
      <c r="G134" s="109" t="s">
        <v>612</v>
      </c>
      <c r="H134" s="109" t="s">
        <v>612</v>
      </c>
      <c r="I134" s="109" t="s">
        <v>612</v>
      </c>
      <c r="J134" s="110" t="s">
        <v>612</v>
      </c>
    </row>
    <row r="135" spans="1:10">
      <c r="A135" s="486" t="s">
        <v>612</v>
      </c>
      <c r="B135" s="487" t="s">
        <v>612</v>
      </c>
      <c r="C135" s="487" t="s">
        <v>612</v>
      </c>
      <c r="D135" s="108" t="s">
        <v>764</v>
      </c>
      <c r="E135" s="109">
        <v>153804840</v>
      </c>
      <c r="F135" s="109" t="s">
        <v>612</v>
      </c>
      <c r="G135" s="109" t="s">
        <v>612</v>
      </c>
      <c r="H135" s="109" t="s">
        <v>612</v>
      </c>
      <c r="I135" s="109" t="s">
        <v>612</v>
      </c>
      <c r="J135" s="110" t="s">
        <v>612</v>
      </c>
    </row>
    <row r="136" spans="1:10">
      <c r="A136" s="486" t="s">
        <v>612</v>
      </c>
      <c r="B136" s="487" t="s">
        <v>612</v>
      </c>
      <c r="C136" s="487" t="s">
        <v>612</v>
      </c>
      <c r="D136" s="108" t="s">
        <v>765</v>
      </c>
      <c r="E136" s="109">
        <v>161340057</v>
      </c>
      <c r="F136" s="109" t="s">
        <v>612</v>
      </c>
      <c r="G136" s="109" t="s">
        <v>612</v>
      </c>
      <c r="H136" s="109" t="s">
        <v>612</v>
      </c>
      <c r="I136" s="109" t="s">
        <v>612</v>
      </c>
      <c r="J136" s="110" t="s">
        <v>612</v>
      </c>
    </row>
    <row r="137" spans="1:10">
      <c r="A137" s="486" t="s">
        <v>612</v>
      </c>
      <c r="B137" s="487" t="s">
        <v>612</v>
      </c>
      <c r="C137" s="487" t="s">
        <v>612</v>
      </c>
      <c r="D137" s="108" t="s">
        <v>766</v>
      </c>
      <c r="E137" s="109">
        <v>3802607</v>
      </c>
      <c r="F137" s="109" t="s">
        <v>612</v>
      </c>
      <c r="G137" s="109" t="s">
        <v>612</v>
      </c>
      <c r="H137" s="109" t="s">
        <v>612</v>
      </c>
      <c r="I137" s="109" t="s">
        <v>612</v>
      </c>
      <c r="J137" s="110" t="s">
        <v>612</v>
      </c>
    </row>
    <row r="138" spans="1:10">
      <c r="A138" s="486" t="s">
        <v>612</v>
      </c>
      <c r="B138" s="487" t="s">
        <v>612</v>
      </c>
      <c r="C138" s="487" t="s">
        <v>612</v>
      </c>
      <c r="D138" s="108" t="s">
        <v>767</v>
      </c>
      <c r="E138" s="109">
        <v>165142664</v>
      </c>
      <c r="F138" s="109" t="s">
        <v>612</v>
      </c>
      <c r="G138" s="109" t="s">
        <v>612</v>
      </c>
      <c r="H138" s="109" t="s">
        <v>612</v>
      </c>
      <c r="I138" s="109" t="s">
        <v>612</v>
      </c>
      <c r="J138" s="110" t="s">
        <v>612</v>
      </c>
    </row>
    <row r="139" spans="1:10" ht="101.4" customHeight="1">
      <c r="A139" s="1382" t="s">
        <v>1510</v>
      </c>
      <c r="B139" s="1370" t="s">
        <v>612</v>
      </c>
      <c r="C139" s="1370" t="s">
        <v>612</v>
      </c>
      <c r="D139" s="1370" t="s">
        <v>612</v>
      </c>
      <c r="E139" s="1370" t="s">
        <v>612</v>
      </c>
      <c r="F139" s="1370" t="s">
        <v>612</v>
      </c>
      <c r="G139" s="1370" t="s">
        <v>612</v>
      </c>
      <c r="H139" s="1370" t="s">
        <v>612</v>
      </c>
      <c r="I139" s="1370" t="s">
        <v>612</v>
      </c>
      <c r="J139" s="1371" t="s">
        <v>612</v>
      </c>
    </row>
    <row r="140" spans="1:10">
      <c r="A140"/>
      <c r="B140"/>
      <c r="C140"/>
      <c r="D140"/>
      <c r="E140"/>
      <c r="F140"/>
      <c r="G140"/>
      <c r="H140"/>
      <c r="I140"/>
      <c r="J140"/>
    </row>
    <row r="141" spans="1:10">
      <c r="A141"/>
      <c r="B141"/>
      <c r="C141"/>
      <c r="D141"/>
      <c r="E141"/>
      <c r="F141"/>
      <c r="G141"/>
      <c r="H141"/>
      <c r="I141"/>
      <c r="J141"/>
    </row>
    <row r="142" spans="1:10">
      <c r="A142"/>
      <c r="B142"/>
      <c r="C142"/>
      <c r="D142"/>
      <c r="E142"/>
      <c r="F142"/>
      <c r="G142"/>
      <c r="H142"/>
      <c r="I142"/>
      <c r="J142"/>
    </row>
    <row r="143" spans="1:10">
      <c r="A143"/>
      <c r="B143"/>
      <c r="C143"/>
      <c r="D143"/>
      <c r="E143"/>
      <c r="F143"/>
      <c r="G143"/>
      <c r="H143"/>
      <c r="I143"/>
      <c r="J143"/>
    </row>
    <row r="144" spans="1:10">
      <c r="A144"/>
      <c r="B144"/>
      <c r="C144"/>
      <c r="D144"/>
      <c r="E144"/>
      <c r="F144"/>
      <c r="G144"/>
      <c r="H144"/>
      <c r="I144"/>
      <c r="J144"/>
    </row>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sheetData>
  <mergeCells count="10">
    <mergeCell ref="A139:J139"/>
    <mergeCell ref="K1:L1"/>
    <mergeCell ref="A1:D1"/>
    <mergeCell ref="E1:F1"/>
    <mergeCell ref="G1:H1"/>
    <mergeCell ref="I1:J1"/>
    <mergeCell ref="A54:D54"/>
    <mergeCell ref="E54:F54"/>
    <mergeCell ref="G54:H54"/>
    <mergeCell ref="I54:J54"/>
  </mergeCells>
  <phoneticPr fontId="18" type="noConversion"/>
  <hyperlinks>
    <hyperlink ref="K1" location="預告統計資料發布時間表!A1" display="回發布時間表"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E3A2E-7A7A-4D58-A6C5-4D499E07271E}">
  <dimension ref="A1:L440"/>
  <sheetViews>
    <sheetView workbookViewId="0">
      <selection activeCell="K1" sqref="K1:L1"/>
    </sheetView>
  </sheetViews>
  <sheetFormatPr defaultRowHeight="16.2"/>
  <cols>
    <col min="1" max="1" width="4.77734375" style="107" customWidth="1"/>
    <col min="2" max="3" width="6.21875" style="111" customWidth="1"/>
    <col min="4" max="4" width="31.88671875" style="112" customWidth="1"/>
    <col min="5" max="5" width="15.6640625" style="113" customWidth="1"/>
    <col min="6" max="6" width="14.33203125" style="113" customWidth="1"/>
    <col min="7" max="7" width="13.77734375" style="113" customWidth="1"/>
    <col min="8" max="8" width="13" style="113" customWidth="1"/>
    <col min="9" max="9" width="14.109375" style="113" customWidth="1"/>
    <col min="10" max="10" width="15.88671875" style="114" customWidth="1"/>
    <col min="257" max="257" width="4.77734375" customWidth="1"/>
    <col min="258" max="259" width="6.21875" customWidth="1"/>
    <col min="260" max="260" width="31.88671875" customWidth="1"/>
    <col min="261" max="261" width="15.6640625" customWidth="1"/>
    <col min="262" max="262" width="14.33203125" customWidth="1"/>
    <col min="263" max="263" width="13.77734375" customWidth="1"/>
    <col min="264" max="264" width="13" customWidth="1"/>
    <col min="265" max="265" width="14.109375" customWidth="1"/>
    <col min="266" max="266" width="15.88671875" customWidth="1"/>
    <col min="513" max="513" width="4.77734375" customWidth="1"/>
    <col min="514" max="515" width="6.21875" customWidth="1"/>
    <col min="516" max="516" width="31.88671875" customWidth="1"/>
    <col min="517" max="517" width="15.6640625" customWidth="1"/>
    <col min="518" max="518" width="14.33203125" customWidth="1"/>
    <col min="519" max="519" width="13.77734375" customWidth="1"/>
    <col min="520" max="520" width="13" customWidth="1"/>
    <col min="521" max="521" width="14.109375" customWidth="1"/>
    <col min="522" max="522" width="15.88671875" customWidth="1"/>
    <col min="769" max="769" width="4.77734375" customWidth="1"/>
    <col min="770" max="771" width="6.21875" customWidth="1"/>
    <col min="772" max="772" width="31.88671875" customWidth="1"/>
    <col min="773" max="773" width="15.6640625" customWidth="1"/>
    <col min="774" max="774" width="14.33203125" customWidth="1"/>
    <col min="775" max="775" width="13.77734375" customWidth="1"/>
    <col min="776" max="776" width="13" customWidth="1"/>
    <col min="777" max="777" width="14.109375" customWidth="1"/>
    <col min="778" max="778" width="15.88671875" customWidth="1"/>
    <col min="1025" max="1025" width="4.77734375" customWidth="1"/>
    <col min="1026" max="1027" width="6.21875" customWidth="1"/>
    <col min="1028" max="1028" width="31.88671875" customWidth="1"/>
    <col min="1029" max="1029" width="15.6640625" customWidth="1"/>
    <col min="1030" max="1030" width="14.33203125" customWidth="1"/>
    <col min="1031" max="1031" width="13.77734375" customWidth="1"/>
    <col min="1032" max="1032" width="13" customWidth="1"/>
    <col min="1033" max="1033" width="14.109375" customWidth="1"/>
    <col min="1034" max="1034" width="15.88671875" customWidth="1"/>
    <col min="1281" max="1281" width="4.77734375" customWidth="1"/>
    <col min="1282" max="1283" width="6.21875" customWidth="1"/>
    <col min="1284" max="1284" width="31.88671875" customWidth="1"/>
    <col min="1285" max="1285" width="15.6640625" customWidth="1"/>
    <col min="1286" max="1286" width="14.33203125" customWidth="1"/>
    <col min="1287" max="1287" width="13.77734375" customWidth="1"/>
    <col min="1288" max="1288" width="13" customWidth="1"/>
    <col min="1289" max="1289" width="14.109375" customWidth="1"/>
    <col min="1290" max="1290" width="15.88671875" customWidth="1"/>
    <col min="1537" max="1537" width="4.77734375" customWidth="1"/>
    <col min="1538" max="1539" width="6.21875" customWidth="1"/>
    <col min="1540" max="1540" width="31.88671875" customWidth="1"/>
    <col min="1541" max="1541" width="15.6640625" customWidth="1"/>
    <col min="1542" max="1542" width="14.33203125" customWidth="1"/>
    <col min="1543" max="1543" width="13.77734375" customWidth="1"/>
    <col min="1544" max="1544" width="13" customWidth="1"/>
    <col min="1545" max="1545" width="14.109375" customWidth="1"/>
    <col min="1546" max="1546" width="15.88671875" customWidth="1"/>
    <col min="1793" max="1793" width="4.77734375" customWidth="1"/>
    <col min="1794" max="1795" width="6.21875" customWidth="1"/>
    <col min="1796" max="1796" width="31.88671875" customWidth="1"/>
    <col min="1797" max="1797" width="15.6640625" customWidth="1"/>
    <col min="1798" max="1798" width="14.33203125" customWidth="1"/>
    <col min="1799" max="1799" width="13.77734375" customWidth="1"/>
    <col min="1800" max="1800" width="13" customWidth="1"/>
    <col min="1801" max="1801" width="14.109375" customWidth="1"/>
    <col min="1802" max="1802" width="15.88671875" customWidth="1"/>
    <col min="2049" max="2049" width="4.77734375" customWidth="1"/>
    <col min="2050" max="2051" width="6.21875" customWidth="1"/>
    <col min="2052" max="2052" width="31.88671875" customWidth="1"/>
    <col min="2053" max="2053" width="15.6640625" customWidth="1"/>
    <col min="2054" max="2054" width="14.33203125" customWidth="1"/>
    <col min="2055" max="2055" width="13.77734375" customWidth="1"/>
    <col min="2056" max="2056" width="13" customWidth="1"/>
    <col min="2057" max="2057" width="14.109375" customWidth="1"/>
    <col min="2058" max="2058" width="15.88671875" customWidth="1"/>
    <col min="2305" max="2305" width="4.77734375" customWidth="1"/>
    <col min="2306" max="2307" width="6.21875" customWidth="1"/>
    <col min="2308" max="2308" width="31.88671875" customWidth="1"/>
    <col min="2309" max="2309" width="15.6640625" customWidth="1"/>
    <col min="2310" max="2310" width="14.33203125" customWidth="1"/>
    <col min="2311" max="2311" width="13.77734375" customWidth="1"/>
    <col min="2312" max="2312" width="13" customWidth="1"/>
    <col min="2313" max="2313" width="14.109375" customWidth="1"/>
    <col min="2314" max="2314" width="15.88671875" customWidth="1"/>
    <col min="2561" max="2561" width="4.77734375" customWidth="1"/>
    <col min="2562" max="2563" width="6.21875" customWidth="1"/>
    <col min="2564" max="2564" width="31.88671875" customWidth="1"/>
    <col min="2565" max="2565" width="15.6640625" customWidth="1"/>
    <col min="2566" max="2566" width="14.33203125" customWidth="1"/>
    <col min="2567" max="2567" width="13.77734375" customWidth="1"/>
    <col min="2568" max="2568" width="13" customWidth="1"/>
    <col min="2569" max="2569" width="14.109375" customWidth="1"/>
    <col min="2570" max="2570" width="15.88671875" customWidth="1"/>
    <col min="2817" max="2817" width="4.77734375" customWidth="1"/>
    <col min="2818" max="2819" width="6.21875" customWidth="1"/>
    <col min="2820" max="2820" width="31.88671875" customWidth="1"/>
    <col min="2821" max="2821" width="15.6640625" customWidth="1"/>
    <col min="2822" max="2822" width="14.33203125" customWidth="1"/>
    <col min="2823" max="2823" width="13.77734375" customWidth="1"/>
    <col min="2824" max="2824" width="13" customWidth="1"/>
    <col min="2825" max="2825" width="14.109375" customWidth="1"/>
    <col min="2826" max="2826" width="15.88671875" customWidth="1"/>
    <col min="3073" max="3073" width="4.77734375" customWidth="1"/>
    <col min="3074" max="3075" width="6.21875" customWidth="1"/>
    <col min="3076" max="3076" width="31.88671875" customWidth="1"/>
    <col min="3077" max="3077" width="15.6640625" customWidth="1"/>
    <col min="3078" max="3078" width="14.33203125" customWidth="1"/>
    <col min="3079" max="3079" width="13.77734375" customWidth="1"/>
    <col min="3080" max="3080" width="13" customWidth="1"/>
    <col min="3081" max="3081" width="14.109375" customWidth="1"/>
    <col min="3082" max="3082" width="15.88671875" customWidth="1"/>
    <col min="3329" max="3329" width="4.77734375" customWidth="1"/>
    <col min="3330" max="3331" width="6.21875" customWidth="1"/>
    <col min="3332" max="3332" width="31.88671875" customWidth="1"/>
    <col min="3333" max="3333" width="15.6640625" customWidth="1"/>
    <col min="3334" max="3334" width="14.33203125" customWidth="1"/>
    <col min="3335" max="3335" width="13.77734375" customWidth="1"/>
    <col min="3336" max="3336" width="13" customWidth="1"/>
    <col min="3337" max="3337" width="14.109375" customWidth="1"/>
    <col min="3338" max="3338" width="15.88671875" customWidth="1"/>
    <col min="3585" max="3585" width="4.77734375" customWidth="1"/>
    <col min="3586" max="3587" width="6.21875" customWidth="1"/>
    <col min="3588" max="3588" width="31.88671875" customWidth="1"/>
    <col min="3589" max="3589" width="15.6640625" customWidth="1"/>
    <col min="3590" max="3590" width="14.33203125" customWidth="1"/>
    <col min="3591" max="3591" width="13.77734375" customWidth="1"/>
    <col min="3592" max="3592" width="13" customWidth="1"/>
    <col min="3593" max="3593" width="14.109375" customWidth="1"/>
    <col min="3594" max="3594" width="15.88671875" customWidth="1"/>
    <col min="3841" max="3841" width="4.77734375" customWidth="1"/>
    <col min="3842" max="3843" width="6.21875" customWidth="1"/>
    <col min="3844" max="3844" width="31.88671875" customWidth="1"/>
    <col min="3845" max="3845" width="15.6640625" customWidth="1"/>
    <col min="3846" max="3846" width="14.33203125" customWidth="1"/>
    <col min="3847" max="3847" width="13.77734375" customWidth="1"/>
    <col min="3848" max="3848" width="13" customWidth="1"/>
    <col min="3849" max="3849" width="14.109375" customWidth="1"/>
    <col min="3850" max="3850" width="15.88671875" customWidth="1"/>
    <col min="4097" max="4097" width="4.77734375" customWidth="1"/>
    <col min="4098" max="4099" width="6.21875" customWidth="1"/>
    <col min="4100" max="4100" width="31.88671875" customWidth="1"/>
    <col min="4101" max="4101" width="15.6640625" customWidth="1"/>
    <col min="4102" max="4102" width="14.33203125" customWidth="1"/>
    <col min="4103" max="4103" width="13.77734375" customWidth="1"/>
    <col min="4104" max="4104" width="13" customWidth="1"/>
    <col min="4105" max="4105" width="14.109375" customWidth="1"/>
    <col min="4106" max="4106" width="15.88671875" customWidth="1"/>
    <col min="4353" max="4353" width="4.77734375" customWidth="1"/>
    <col min="4354" max="4355" width="6.21875" customWidth="1"/>
    <col min="4356" max="4356" width="31.88671875" customWidth="1"/>
    <col min="4357" max="4357" width="15.6640625" customWidth="1"/>
    <col min="4358" max="4358" width="14.33203125" customWidth="1"/>
    <col min="4359" max="4359" width="13.77734375" customWidth="1"/>
    <col min="4360" max="4360" width="13" customWidth="1"/>
    <col min="4361" max="4361" width="14.109375" customWidth="1"/>
    <col min="4362" max="4362" width="15.88671875" customWidth="1"/>
    <col min="4609" max="4609" width="4.77734375" customWidth="1"/>
    <col min="4610" max="4611" width="6.21875" customWidth="1"/>
    <col min="4612" max="4612" width="31.88671875" customWidth="1"/>
    <col min="4613" max="4613" width="15.6640625" customWidth="1"/>
    <col min="4614" max="4614" width="14.33203125" customWidth="1"/>
    <col min="4615" max="4615" width="13.77734375" customWidth="1"/>
    <col min="4616" max="4616" width="13" customWidth="1"/>
    <col min="4617" max="4617" width="14.109375" customWidth="1"/>
    <col min="4618" max="4618" width="15.88671875" customWidth="1"/>
    <col min="4865" max="4865" width="4.77734375" customWidth="1"/>
    <col min="4866" max="4867" width="6.21875" customWidth="1"/>
    <col min="4868" max="4868" width="31.88671875" customWidth="1"/>
    <col min="4869" max="4869" width="15.6640625" customWidth="1"/>
    <col min="4870" max="4870" width="14.33203125" customWidth="1"/>
    <col min="4871" max="4871" width="13.77734375" customWidth="1"/>
    <col min="4872" max="4872" width="13" customWidth="1"/>
    <col min="4873" max="4873" width="14.109375" customWidth="1"/>
    <col min="4874" max="4874" width="15.88671875" customWidth="1"/>
    <col min="5121" max="5121" width="4.77734375" customWidth="1"/>
    <col min="5122" max="5123" width="6.21875" customWidth="1"/>
    <col min="5124" max="5124" width="31.88671875" customWidth="1"/>
    <col min="5125" max="5125" width="15.6640625" customWidth="1"/>
    <col min="5126" max="5126" width="14.33203125" customWidth="1"/>
    <col min="5127" max="5127" width="13.77734375" customWidth="1"/>
    <col min="5128" max="5128" width="13" customWidth="1"/>
    <col min="5129" max="5129" width="14.109375" customWidth="1"/>
    <col min="5130" max="5130" width="15.88671875" customWidth="1"/>
    <col min="5377" max="5377" width="4.77734375" customWidth="1"/>
    <col min="5378" max="5379" width="6.21875" customWidth="1"/>
    <col min="5380" max="5380" width="31.88671875" customWidth="1"/>
    <col min="5381" max="5381" width="15.6640625" customWidth="1"/>
    <col min="5382" max="5382" width="14.33203125" customWidth="1"/>
    <col min="5383" max="5383" width="13.77734375" customWidth="1"/>
    <col min="5384" max="5384" width="13" customWidth="1"/>
    <col min="5385" max="5385" width="14.109375" customWidth="1"/>
    <col min="5386" max="5386" width="15.88671875" customWidth="1"/>
    <col min="5633" max="5633" width="4.77734375" customWidth="1"/>
    <col min="5634" max="5635" width="6.21875" customWidth="1"/>
    <col min="5636" max="5636" width="31.88671875" customWidth="1"/>
    <col min="5637" max="5637" width="15.6640625" customWidth="1"/>
    <col min="5638" max="5638" width="14.33203125" customWidth="1"/>
    <col min="5639" max="5639" width="13.77734375" customWidth="1"/>
    <col min="5640" max="5640" width="13" customWidth="1"/>
    <col min="5641" max="5641" width="14.109375" customWidth="1"/>
    <col min="5642" max="5642" width="15.88671875" customWidth="1"/>
    <col min="5889" max="5889" width="4.77734375" customWidth="1"/>
    <col min="5890" max="5891" width="6.21875" customWidth="1"/>
    <col min="5892" max="5892" width="31.88671875" customWidth="1"/>
    <col min="5893" max="5893" width="15.6640625" customWidth="1"/>
    <col min="5894" max="5894" width="14.33203125" customWidth="1"/>
    <col min="5895" max="5895" width="13.77734375" customWidth="1"/>
    <col min="5896" max="5896" width="13" customWidth="1"/>
    <col min="5897" max="5897" width="14.109375" customWidth="1"/>
    <col min="5898" max="5898" width="15.88671875" customWidth="1"/>
    <col min="6145" max="6145" width="4.77734375" customWidth="1"/>
    <col min="6146" max="6147" width="6.21875" customWidth="1"/>
    <col min="6148" max="6148" width="31.88671875" customWidth="1"/>
    <col min="6149" max="6149" width="15.6640625" customWidth="1"/>
    <col min="6150" max="6150" width="14.33203125" customWidth="1"/>
    <col min="6151" max="6151" width="13.77734375" customWidth="1"/>
    <col min="6152" max="6152" width="13" customWidth="1"/>
    <col min="6153" max="6153" width="14.109375" customWidth="1"/>
    <col min="6154" max="6154" width="15.88671875" customWidth="1"/>
    <col min="6401" max="6401" width="4.77734375" customWidth="1"/>
    <col min="6402" max="6403" width="6.21875" customWidth="1"/>
    <col min="6404" max="6404" width="31.88671875" customWidth="1"/>
    <col min="6405" max="6405" width="15.6640625" customWidth="1"/>
    <col min="6406" max="6406" width="14.33203125" customWidth="1"/>
    <col min="6407" max="6407" width="13.77734375" customWidth="1"/>
    <col min="6408" max="6408" width="13" customWidth="1"/>
    <col min="6409" max="6409" width="14.109375" customWidth="1"/>
    <col min="6410" max="6410" width="15.88671875" customWidth="1"/>
    <col min="6657" max="6657" width="4.77734375" customWidth="1"/>
    <col min="6658" max="6659" width="6.21875" customWidth="1"/>
    <col min="6660" max="6660" width="31.88671875" customWidth="1"/>
    <col min="6661" max="6661" width="15.6640625" customWidth="1"/>
    <col min="6662" max="6662" width="14.33203125" customWidth="1"/>
    <col min="6663" max="6663" width="13.77734375" customWidth="1"/>
    <col min="6664" max="6664" width="13" customWidth="1"/>
    <col min="6665" max="6665" width="14.109375" customWidth="1"/>
    <col min="6666" max="6666" width="15.88671875" customWidth="1"/>
    <col min="6913" max="6913" width="4.77734375" customWidth="1"/>
    <col min="6914" max="6915" width="6.21875" customWidth="1"/>
    <col min="6916" max="6916" width="31.88671875" customWidth="1"/>
    <col min="6917" max="6917" width="15.6640625" customWidth="1"/>
    <col min="6918" max="6918" width="14.33203125" customWidth="1"/>
    <col min="6919" max="6919" width="13.77734375" customWidth="1"/>
    <col min="6920" max="6920" width="13" customWidth="1"/>
    <col min="6921" max="6921" width="14.109375" customWidth="1"/>
    <col min="6922" max="6922" width="15.88671875" customWidth="1"/>
    <col min="7169" max="7169" width="4.77734375" customWidth="1"/>
    <col min="7170" max="7171" width="6.21875" customWidth="1"/>
    <col min="7172" max="7172" width="31.88671875" customWidth="1"/>
    <col min="7173" max="7173" width="15.6640625" customWidth="1"/>
    <col min="7174" max="7174" width="14.33203125" customWidth="1"/>
    <col min="7175" max="7175" width="13.77734375" customWidth="1"/>
    <col min="7176" max="7176" width="13" customWidth="1"/>
    <col min="7177" max="7177" width="14.109375" customWidth="1"/>
    <col min="7178" max="7178" width="15.88671875" customWidth="1"/>
    <col min="7425" max="7425" width="4.77734375" customWidth="1"/>
    <col min="7426" max="7427" width="6.21875" customWidth="1"/>
    <col min="7428" max="7428" width="31.88671875" customWidth="1"/>
    <col min="7429" max="7429" width="15.6640625" customWidth="1"/>
    <col min="7430" max="7430" width="14.33203125" customWidth="1"/>
    <col min="7431" max="7431" width="13.77734375" customWidth="1"/>
    <col min="7432" max="7432" width="13" customWidth="1"/>
    <col min="7433" max="7433" width="14.109375" customWidth="1"/>
    <col min="7434" max="7434" width="15.88671875" customWidth="1"/>
    <col min="7681" max="7681" width="4.77734375" customWidth="1"/>
    <col min="7682" max="7683" width="6.21875" customWidth="1"/>
    <col min="7684" max="7684" width="31.88671875" customWidth="1"/>
    <col min="7685" max="7685" width="15.6640625" customWidth="1"/>
    <col min="7686" max="7686" width="14.33203125" customWidth="1"/>
    <col min="7687" max="7687" width="13.77734375" customWidth="1"/>
    <col min="7688" max="7688" width="13" customWidth="1"/>
    <col min="7689" max="7689" width="14.109375" customWidth="1"/>
    <col min="7690" max="7690" width="15.88671875" customWidth="1"/>
    <col min="7937" max="7937" width="4.77734375" customWidth="1"/>
    <col min="7938" max="7939" width="6.21875" customWidth="1"/>
    <col min="7940" max="7940" width="31.88671875" customWidth="1"/>
    <col min="7941" max="7941" width="15.6640625" customWidth="1"/>
    <col min="7942" max="7942" width="14.33203125" customWidth="1"/>
    <col min="7943" max="7943" width="13.77734375" customWidth="1"/>
    <col min="7944" max="7944" width="13" customWidth="1"/>
    <col min="7945" max="7945" width="14.109375" customWidth="1"/>
    <col min="7946" max="7946" width="15.88671875" customWidth="1"/>
    <col min="8193" max="8193" width="4.77734375" customWidth="1"/>
    <col min="8194" max="8195" width="6.21875" customWidth="1"/>
    <col min="8196" max="8196" width="31.88671875" customWidth="1"/>
    <col min="8197" max="8197" width="15.6640625" customWidth="1"/>
    <col min="8198" max="8198" width="14.33203125" customWidth="1"/>
    <col min="8199" max="8199" width="13.77734375" customWidth="1"/>
    <col min="8200" max="8200" width="13" customWidth="1"/>
    <col min="8201" max="8201" width="14.109375" customWidth="1"/>
    <col min="8202" max="8202" width="15.88671875" customWidth="1"/>
    <col min="8449" max="8449" width="4.77734375" customWidth="1"/>
    <col min="8450" max="8451" width="6.21875" customWidth="1"/>
    <col min="8452" max="8452" width="31.88671875" customWidth="1"/>
    <col min="8453" max="8453" width="15.6640625" customWidth="1"/>
    <col min="8454" max="8454" width="14.33203125" customWidth="1"/>
    <col min="8455" max="8455" width="13.77734375" customWidth="1"/>
    <col min="8456" max="8456" width="13" customWidth="1"/>
    <col min="8457" max="8457" width="14.109375" customWidth="1"/>
    <col min="8458" max="8458" width="15.88671875" customWidth="1"/>
    <col min="8705" max="8705" width="4.77734375" customWidth="1"/>
    <col min="8706" max="8707" width="6.21875" customWidth="1"/>
    <col min="8708" max="8708" width="31.88671875" customWidth="1"/>
    <col min="8709" max="8709" width="15.6640625" customWidth="1"/>
    <col min="8710" max="8710" width="14.33203125" customWidth="1"/>
    <col min="8711" max="8711" width="13.77734375" customWidth="1"/>
    <col min="8712" max="8712" width="13" customWidth="1"/>
    <col min="8713" max="8713" width="14.109375" customWidth="1"/>
    <col min="8714" max="8714" width="15.88671875" customWidth="1"/>
    <col min="8961" max="8961" width="4.77734375" customWidth="1"/>
    <col min="8962" max="8963" width="6.21875" customWidth="1"/>
    <col min="8964" max="8964" width="31.88671875" customWidth="1"/>
    <col min="8965" max="8965" width="15.6640625" customWidth="1"/>
    <col min="8966" max="8966" width="14.33203125" customWidth="1"/>
    <col min="8967" max="8967" width="13.77734375" customWidth="1"/>
    <col min="8968" max="8968" width="13" customWidth="1"/>
    <col min="8969" max="8969" width="14.109375" customWidth="1"/>
    <col min="8970" max="8970" width="15.88671875" customWidth="1"/>
    <col min="9217" max="9217" width="4.77734375" customWidth="1"/>
    <col min="9218" max="9219" width="6.21875" customWidth="1"/>
    <col min="9220" max="9220" width="31.88671875" customWidth="1"/>
    <col min="9221" max="9221" width="15.6640625" customWidth="1"/>
    <col min="9222" max="9222" width="14.33203125" customWidth="1"/>
    <col min="9223" max="9223" width="13.77734375" customWidth="1"/>
    <col min="9224" max="9224" width="13" customWidth="1"/>
    <col min="9225" max="9225" width="14.109375" customWidth="1"/>
    <col min="9226" max="9226" width="15.88671875" customWidth="1"/>
    <col min="9473" max="9473" width="4.77734375" customWidth="1"/>
    <col min="9474" max="9475" width="6.21875" customWidth="1"/>
    <col min="9476" max="9476" width="31.88671875" customWidth="1"/>
    <col min="9477" max="9477" width="15.6640625" customWidth="1"/>
    <col min="9478" max="9478" width="14.33203125" customWidth="1"/>
    <col min="9479" max="9479" width="13.77734375" customWidth="1"/>
    <col min="9480" max="9480" width="13" customWidth="1"/>
    <col min="9481" max="9481" width="14.109375" customWidth="1"/>
    <col min="9482" max="9482" width="15.88671875" customWidth="1"/>
    <col min="9729" max="9729" width="4.77734375" customWidth="1"/>
    <col min="9730" max="9731" width="6.21875" customWidth="1"/>
    <col min="9732" max="9732" width="31.88671875" customWidth="1"/>
    <col min="9733" max="9733" width="15.6640625" customWidth="1"/>
    <col min="9734" max="9734" width="14.33203125" customWidth="1"/>
    <col min="9735" max="9735" width="13.77734375" customWidth="1"/>
    <col min="9736" max="9736" width="13" customWidth="1"/>
    <col min="9737" max="9737" width="14.109375" customWidth="1"/>
    <col min="9738" max="9738" width="15.88671875" customWidth="1"/>
    <col min="9985" max="9985" width="4.77734375" customWidth="1"/>
    <col min="9986" max="9987" width="6.21875" customWidth="1"/>
    <col min="9988" max="9988" width="31.88671875" customWidth="1"/>
    <col min="9989" max="9989" width="15.6640625" customWidth="1"/>
    <col min="9990" max="9990" width="14.33203125" customWidth="1"/>
    <col min="9991" max="9991" width="13.77734375" customWidth="1"/>
    <col min="9992" max="9992" width="13" customWidth="1"/>
    <col min="9993" max="9993" width="14.109375" customWidth="1"/>
    <col min="9994" max="9994" width="15.88671875" customWidth="1"/>
    <col min="10241" max="10241" width="4.77734375" customWidth="1"/>
    <col min="10242" max="10243" width="6.21875" customWidth="1"/>
    <col min="10244" max="10244" width="31.88671875" customWidth="1"/>
    <col min="10245" max="10245" width="15.6640625" customWidth="1"/>
    <col min="10246" max="10246" width="14.33203125" customWidth="1"/>
    <col min="10247" max="10247" width="13.77734375" customWidth="1"/>
    <col min="10248" max="10248" width="13" customWidth="1"/>
    <col min="10249" max="10249" width="14.109375" customWidth="1"/>
    <col min="10250" max="10250" width="15.88671875" customWidth="1"/>
    <col min="10497" max="10497" width="4.77734375" customWidth="1"/>
    <col min="10498" max="10499" width="6.21875" customWidth="1"/>
    <col min="10500" max="10500" width="31.88671875" customWidth="1"/>
    <col min="10501" max="10501" width="15.6640625" customWidth="1"/>
    <col min="10502" max="10502" width="14.33203125" customWidth="1"/>
    <col min="10503" max="10503" width="13.77734375" customWidth="1"/>
    <col min="10504" max="10504" width="13" customWidth="1"/>
    <col min="10505" max="10505" width="14.109375" customWidth="1"/>
    <col min="10506" max="10506" width="15.88671875" customWidth="1"/>
    <col min="10753" max="10753" width="4.77734375" customWidth="1"/>
    <col min="10754" max="10755" width="6.21875" customWidth="1"/>
    <col min="10756" max="10756" width="31.88671875" customWidth="1"/>
    <col min="10757" max="10757" width="15.6640625" customWidth="1"/>
    <col min="10758" max="10758" width="14.33203125" customWidth="1"/>
    <col min="10759" max="10759" width="13.77734375" customWidth="1"/>
    <col min="10760" max="10760" width="13" customWidth="1"/>
    <col min="10761" max="10761" width="14.109375" customWidth="1"/>
    <col min="10762" max="10762" width="15.88671875" customWidth="1"/>
    <col min="11009" max="11009" width="4.77734375" customWidth="1"/>
    <col min="11010" max="11011" width="6.21875" customWidth="1"/>
    <col min="11012" max="11012" width="31.88671875" customWidth="1"/>
    <col min="11013" max="11013" width="15.6640625" customWidth="1"/>
    <col min="11014" max="11014" width="14.33203125" customWidth="1"/>
    <col min="11015" max="11015" width="13.77734375" customWidth="1"/>
    <col min="11016" max="11016" width="13" customWidth="1"/>
    <col min="11017" max="11017" width="14.109375" customWidth="1"/>
    <col min="11018" max="11018" width="15.88671875" customWidth="1"/>
    <col min="11265" max="11265" width="4.77734375" customWidth="1"/>
    <col min="11266" max="11267" width="6.21875" customWidth="1"/>
    <col min="11268" max="11268" width="31.88671875" customWidth="1"/>
    <col min="11269" max="11269" width="15.6640625" customWidth="1"/>
    <col min="11270" max="11270" width="14.33203125" customWidth="1"/>
    <col min="11271" max="11271" width="13.77734375" customWidth="1"/>
    <col min="11272" max="11272" width="13" customWidth="1"/>
    <col min="11273" max="11273" width="14.109375" customWidth="1"/>
    <col min="11274" max="11274" width="15.88671875" customWidth="1"/>
    <col min="11521" max="11521" width="4.77734375" customWidth="1"/>
    <col min="11522" max="11523" width="6.21875" customWidth="1"/>
    <col min="11524" max="11524" width="31.88671875" customWidth="1"/>
    <col min="11525" max="11525" width="15.6640625" customWidth="1"/>
    <col min="11526" max="11526" width="14.33203125" customWidth="1"/>
    <col min="11527" max="11527" width="13.77734375" customWidth="1"/>
    <col min="11528" max="11528" width="13" customWidth="1"/>
    <col min="11529" max="11529" width="14.109375" customWidth="1"/>
    <col min="11530" max="11530" width="15.88671875" customWidth="1"/>
    <col min="11777" max="11777" width="4.77734375" customWidth="1"/>
    <col min="11778" max="11779" width="6.21875" customWidth="1"/>
    <col min="11780" max="11780" width="31.88671875" customWidth="1"/>
    <col min="11781" max="11781" width="15.6640625" customWidth="1"/>
    <col min="11782" max="11782" width="14.33203125" customWidth="1"/>
    <col min="11783" max="11783" width="13.77734375" customWidth="1"/>
    <col min="11784" max="11784" width="13" customWidth="1"/>
    <col min="11785" max="11785" width="14.109375" customWidth="1"/>
    <col min="11786" max="11786" width="15.88671875" customWidth="1"/>
    <col min="12033" max="12033" width="4.77734375" customWidth="1"/>
    <col min="12034" max="12035" width="6.21875" customWidth="1"/>
    <col min="12036" max="12036" width="31.88671875" customWidth="1"/>
    <col min="12037" max="12037" width="15.6640625" customWidth="1"/>
    <col min="12038" max="12038" width="14.33203125" customWidth="1"/>
    <col min="12039" max="12039" width="13.77734375" customWidth="1"/>
    <col min="12040" max="12040" width="13" customWidth="1"/>
    <col min="12041" max="12041" width="14.109375" customWidth="1"/>
    <col min="12042" max="12042" width="15.88671875" customWidth="1"/>
    <col min="12289" max="12289" width="4.77734375" customWidth="1"/>
    <col min="12290" max="12291" width="6.21875" customWidth="1"/>
    <col min="12292" max="12292" width="31.88671875" customWidth="1"/>
    <col min="12293" max="12293" width="15.6640625" customWidth="1"/>
    <col min="12294" max="12294" width="14.33203125" customWidth="1"/>
    <col min="12295" max="12295" width="13.77734375" customWidth="1"/>
    <col min="12296" max="12296" width="13" customWidth="1"/>
    <col min="12297" max="12297" width="14.109375" customWidth="1"/>
    <col min="12298" max="12298" width="15.88671875" customWidth="1"/>
    <col min="12545" max="12545" width="4.77734375" customWidth="1"/>
    <col min="12546" max="12547" width="6.21875" customWidth="1"/>
    <col min="12548" max="12548" width="31.88671875" customWidth="1"/>
    <col min="12549" max="12549" width="15.6640625" customWidth="1"/>
    <col min="12550" max="12550" width="14.33203125" customWidth="1"/>
    <col min="12551" max="12551" width="13.77734375" customWidth="1"/>
    <col min="12552" max="12552" width="13" customWidth="1"/>
    <col min="12553" max="12553" width="14.109375" customWidth="1"/>
    <col min="12554" max="12554" width="15.88671875" customWidth="1"/>
    <col min="12801" max="12801" width="4.77734375" customWidth="1"/>
    <col min="12802" max="12803" width="6.21875" customWidth="1"/>
    <col min="12804" max="12804" width="31.88671875" customWidth="1"/>
    <col min="12805" max="12805" width="15.6640625" customWidth="1"/>
    <col min="12806" max="12806" width="14.33203125" customWidth="1"/>
    <col min="12807" max="12807" width="13.77734375" customWidth="1"/>
    <col min="12808" max="12808" width="13" customWidth="1"/>
    <col min="12809" max="12809" width="14.109375" customWidth="1"/>
    <col min="12810" max="12810" width="15.88671875" customWidth="1"/>
    <col min="13057" max="13057" width="4.77734375" customWidth="1"/>
    <col min="13058" max="13059" width="6.21875" customWidth="1"/>
    <col min="13060" max="13060" width="31.88671875" customWidth="1"/>
    <col min="13061" max="13061" width="15.6640625" customWidth="1"/>
    <col min="13062" max="13062" width="14.33203125" customWidth="1"/>
    <col min="13063" max="13063" width="13.77734375" customWidth="1"/>
    <col min="13064" max="13064" width="13" customWidth="1"/>
    <col min="13065" max="13065" width="14.109375" customWidth="1"/>
    <col min="13066" max="13066" width="15.88671875" customWidth="1"/>
    <col min="13313" max="13313" width="4.77734375" customWidth="1"/>
    <col min="13314" max="13315" width="6.21875" customWidth="1"/>
    <col min="13316" max="13316" width="31.88671875" customWidth="1"/>
    <col min="13317" max="13317" width="15.6640625" customWidth="1"/>
    <col min="13318" max="13318" width="14.33203125" customWidth="1"/>
    <col min="13319" max="13319" width="13.77734375" customWidth="1"/>
    <col min="13320" max="13320" width="13" customWidth="1"/>
    <col min="13321" max="13321" width="14.109375" customWidth="1"/>
    <col min="13322" max="13322" width="15.88671875" customWidth="1"/>
    <col min="13569" max="13569" width="4.77734375" customWidth="1"/>
    <col min="13570" max="13571" width="6.21875" customWidth="1"/>
    <col min="13572" max="13572" width="31.88671875" customWidth="1"/>
    <col min="13573" max="13573" width="15.6640625" customWidth="1"/>
    <col min="13574" max="13574" width="14.33203125" customWidth="1"/>
    <col min="13575" max="13575" width="13.77734375" customWidth="1"/>
    <col min="13576" max="13576" width="13" customWidth="1"/>
    <col min="13577" max="13577" width="14.109375" customWidth="1"/>
    <col min="13578" max="13578" width="15.88671875" customWidth="1"/>
    <col min="13825" max="13825" width="4.77734375" customWidth="1"/>
    <col min="13826" max="13827" width="6.21875" customWidth="1"/>
    <col min="13828" max="13828" width="31.88671875" customWidth="1"/>
    <col min="13829" max="13829" width="15.6640625" customWidth="1"/>
    <col min="13830" max="13830" width="14.33203125" customWidth="1"/>
    <col min="13831" max="13831" width="13.77734375" customWidth="1"/>
    <col min="13832" max="13832" width="13" customWidth="1"/>
    <col min="13833" max="13833" width="14.109375" customWidth="1"/>
    <col min="13834" max="13834" width="15.88671875" customWidth="1"/>
    <col min="14081" max="14081" width="4.77734375" customWidth="1"/>
    <col min="14082" max="14083" width="6.21875" customWidth="1"/>
    <col min="14084" max="14084" width="31.88671875" customWidth="1"/>
    <col min="14085" max="14085" width="15.6640625" customWidth="1"/>
    <col min="14086" max="14086" width="14.33203125" customWidth="1"/>
    <col min="14087" max="14087" width="13.77734375" customWidth="1"/>
    <col min="14088" max="14088" width="13" customWidth="1"/>
    <col min="14089" max="14089" width="14.109375" customWidth="1"/>
    <col min="14090" max="14090" width="15.88671875" customWidth="1"/>
    <col min="14337" max="14337" width="4.77734375" customWidth="1"/>
    <col min="14338" max="14339" width="6.21875" customWidth="1"/>
    <col min="14340" max="14340" width="31.88671875" customWidth="1"/>
    <col min="14341" max="14341" width="15.6640625" customWidth="1"/>
    <col min="14342" max="14342" width="14.33203125" customWidth="1"/>
    <col min="14343" max="14343" width="13.77734375" customWidth="1"/>
    <col min="14344" max="14344" width="13" customWidth="1"/>
    <col min="14345" max="14345" width="14.109375" customWidth="1"/>
    <col min="14346" max="14346" width="15.88671875" customWidth="1"/>
    <col min="14593" max="14593" width="4.77734375" customWidth="1"/>
    <col min="14594" max="14595" width="6.21875" customWidth="1"/>
    <col min="14596" max="14596" width="31.88671875" customWidth="1"/>
    <col min="14597" max="14597" width="15.6640625" customWidth="1"/>
    <col min="14598" max="14598" width="14.33203125" customWidth="1"/>
    <col min="14599" max="14599" width="13.77734375" customWidth="1"/>
    <col min="14600" max="14600" width="13" customWidth="1"/>
    <col min="14601" max="14601" width="14.109375" customWidth="1"/>
    <col min="14602" max="14602" width="15.88671875" customWidth="1"/>
    <col min="14849" max="14849" width="4.77734375" customWidth="1"/>
    <col min="14850" max="14851" width="6.21875" customWidth="1"/>
    <col min="14852" max="14852" width="31.88671875" customWidth="1"/>
    <col min="14853" max="14853" width="15.6640625" customWidth="1"/>
    <col min="14854" max="14854" width="14.33203125" customWidth="1"/>
    <col min="14855" max="14855" width="13.77734375" customWidth="1"/>
    <col min="14856" max="14856" width="13" customWidth="1"/>
    <col min="14857" max="14857" width="14.109375" customWidth="1"/>
    <col min="14858" max="14858" width="15.88671875" customWidth="1"/>
    <col min="15105" max="15105" width="4.77734375" customWidth="1"/>
    <col min="15106" max="15107" width="6.21875" customWidth="1"/>
    <col min="15108" max="15108" width="31.88671875" customWidth="1"/>
    <col min="15109" max="15109" width="15.6640625" customWidth="1"/>
    <col min="15110" max="15110" width="14.33203125" customWidth="1"/>
    <col min="15111" max="15111" width="13.77734375" customWidth="1"/>
    <col min="15112" max="15112" width="13" customWidth="1"/>
    <col min="15113" max="15113" width="14.109375" customWidth="1"/>
    <col min="15114" max="15114" width="15.88671875" customWidth="1"/>
    <col min="15361" max="15361" width="4.77734375" customWidth="1"/>
    <col min="15362" max="15363" width="6.21875" customWidth="1"/>
    <col min="15364" max="15364" width="31.88671875" customWidth="1"/>
    <col min="15365" max="15365" width="15.6640625" customWidth="1"/>
    <col min="15366" max="15366" width="14.33203125" customWidth="1"/>
    <col min="15367" max="15367" width="13.77734375" customWidth="1"/>
    <col min="15368" max="15368" width="13" customWidth="1"/>
    <col min="15369" max="15369" width="14.109375" customWidth="1"/>
    <col min="15370" max="15370" width="15.88671875" customWidth="1"/>
    <col min="15617" max="15617" width="4.77734375" customWidth="1"/>
    <col min="15618" max="15619" width="6.21875" customWidth="1"/>
    <col min="15620" max="15620" width="31.88671875" customWidth="1"/>
    <col min="15621" max="15621" width="15.6640625" customWidth="1"/>
    <col min="15622" max="15622" width="14.33203125" customWidth="1"/>
    <col min="15623" max="15623" width="13.77734375" customWidth="1"/>
    <col min="15624" max="15624" width="13" customWidth="1"/>
    <col min="15625" max="15625" width="14.109375" customWidth="1"/>
    <col min="15626" max="15626" width="15.88671875" customWidth="1"/>
    <col min="15873" max="15873" width="4.77734375" customWidth="1"/>
    <col min="15874" max="15875" width="6.21875" customWidth="1"/>
    <col min="15876" max="15876" width="31.88671875" customWidth="1"/>
    <col min="15877" max="15877" width="15.6640625" customWidth="1"/>
    <col min="15878" max="15878" width="14.33203125" customWidth="1"/>
    <col min="15879" max="15879" width="13.77734375" customWidth="1"/>
    <col min="15880" max="15880" width="13" customWidth="1"/>
    <col min="15881" max="15881" width="14.109375" customWidth="1"/>
    <col min="15882" max="15882" width="15.88671875" customWidth="1"/>
    <col min="16129" max="16129" width="4.77734375" customWidth="1"/>
    <col min="16130" max="16131" width="6.21875" customWidth="1"/>
    <col min="16132" max="16132" width="31.88671875" customWidth="1"/>
    <col min="16133" max="16133" width="15.6640625" customWidth="1"/>
    <col min="16134" max="16134" width="14.33203125" customWidth="1"/>
    <col min="16135" max="16135" width="13.77734375" customWidth="1"/>
    <col min="16136" max="16136" width="13" customWidth="1"/>
    <col min="16137" max="16137" width="14.109375" customWidth="1"/>
    <col min="16138" max="16138" width="15.88671875" customWidth="1"/>
  </cols>
  <sheetData>
    <row r="1" spans="1:12" s="102" customFormat="1" ht="16.5" customHeight="1">
      <c r="A1" s="1378" t="s">
        <v>602</v>
      </c>
      <c r="B1" s="1379"/>
      <c r="C1" s="1379"/>
      <c r="D1" s="1380"/>
      <c r="E1" s="1378" t="s">
        <v>603</v>
      </c>
      <c r="F1" s="1380"/>
      <c r="G1" s="1378" t="s">
        <v>604</v>
      </c>
      <c r="H1" s="1380"/>
      <c r="I1" s="1378" t="s">
        <v>605</v>
      </c>
      <c r="J1" s="1380"/>
      <c r="K1" s="1372" t="s">
        <v>86</v>
      </c>
      <c r="L1" s="1372"/>
    </row>
    <row r="2" spans="1:12" s="102" customFormat="1" ht="16.5" customHeight="1">
      <c r="A2" s="482" t="s">
        <v>606</v>
      </c>
      <c r="B2" s="483" t="s">
        <v>607</v>
      </c>
      <c r="C2" s="483" t="s">
        <v>608</v>
      </c>
      <c r="D2" s="484" t="s">
        <v>609</v>
      </c>
      <c r="E2" s="485" t="s">
        <v>610</v>
      </c>
      <c r="F2" s="485" t="s">
        <v>611</v>
      </c>
      <c r="G2" s="485" t="s">
        <v>610</v>
      </c>
      <c r="H2" s="485" t="s">
        <v>611</v>
      </c>
      <c r="I2" s="485" t="s">
        <v>610</v>
      </c>
      <c r="J2" s="485" t="s">
        <v>611</v>
      </c>
    </row>
    <row r="3" spans="1:12" s="102" customFormat="1" ht="16.2" customHeight="1">
      <c r="A3" s="486" t="s">
        <v>612</v>
      </c>
      <c r="B3" s="483" t="s">
        <v>612</v>
      </c>
      <c r="C3" s="483" t="s">
        <v>612</v>
      </c>
      <c r="D3" s="108" t="s">
        <v>613</v>
      </c>
      <c r="E3" s="109">
        <v>30000377</v>
      </c>
      <c r="F3" s="109">
        <v>140590176</v>
      </c>
      <c r="G3" s="109">
        <v>17558657</v>
      </c>
      <c r="H3" s="109">
        <v>122873511</v>
      </c>
      <c r="I3" s="109">
        <v>12441720</v>
      </c>
      <c r="J3" s="110">
        <v>17716665</v>
      </c>
    </row>
    <row r="4" spans="1:12">
      <c r="A4" s="486" t="s">
        <v>612</v>
      </c>
      <c r="B4" s="487" t="s">
        <v>612</v>
      </c>
      <c r="C4" s="487" t="s">
        <v>612</v>
      </c>
      <c r="D4" s="108" t="s">
        <v>614</v>
      </c>
      <c r="E4" s="109">
        <v>30000377</v>
      </c>
      <c r="F4" s="109">
        <v>140590176</v>
      </c>
      <c r="G4" s="109">
        <v>17558657</v>
      </c>
      <c r="H4" s="109">
        <v>122873511</v>
      </c>
      <c r="I4" s="109">
        <v>12441720</v>
      </c>
      <c r="J4" s="110">
        <v>17716665</v>
      </c>
    </row>
    <row r="5" spans="1:12">
      <c r="A5" s="486" t="s">
        <v>615</v>
      </c>
      <c r="B5" s="487" t="s">
        <v>612</v>
      </c>
      <c r="C5" s="487" t="s">
        <v>612</v>
      </c>
      <c r="D5" s="108" t="s">
        <v>616</v>
      </c>
      <c r="E5" s="109">
        <v>12831744</v>
      </c>
      <c r="F5" s="109">
        <v>88506616</v>
      </c>
      <c r="G5" s="109">
        <v>12831744</v>
      </c>
      <c r="H5" s="109">
        <v>88506616</v>
      </c>
      <c r="I5" s="109">
        <v>0</v>
      </c>
      <c r="J5" s="110">
        <v>0</v>
      </c>
    </row>
    <row r="6" spans="1:12">
      <c r="A6" s="486" t="s">
        <v>615</v>
      </c>
      <c r="B6" s="487" t="s">
        <v>617</v>
      </c>
      <c r="C6" s="487" t="s">
        <v>612</v>
      </c>
      <c r="D6" s="108" t="s">
        <v>618</v>
      </c>
      <c r="E6" s="109">
        <v>0</v>
      </c>
      <c r="F6" s="109">
        <v>212543</v>
      </c>
      <c r="G6" s="109">
        <v>0</v>
      </c>
      <c r="H6" s="109">
        <v>212543</v>
      </c>
      <c r="I6" s="109">
        <v>0</v>
      </c>
      <c r="J6" s="110">
        <v>0</v>
      </c>
    </row>
    <row r="7" spans="1:12">
      <c r="A7" s="486" t="s">
        <v>615</v>
      </c>
      <c r="B7" s="487" t="s">
        <v>617</v>
      </c>
      <c r="C7" s="487" t="s">
        <v>615</v>
      </c>
      <c r="D7" s="108" t="s">
        <v>1459</v>
      </c>
      <c r="E7" s="109">
        <v>0</v>
      </c>
      <c r="F7" s="109">
        <v>98276</v>
      </c>
      <c r="G7" s="109">
        <v>0</v>
      </c>
      <c r="H7" s="109">
        <v>98276</v>
      </c>
      <c r="I7" s="109">
        <v>0</v>
      </c>
      <c r="J7" s="110">
        <v>0</v>
      </c>
    </row>
    <row r="8" spans="1:12">
      <c r="A8" s="486" t="s">
        <v>615</v>
      </c>
      <c r="B8" s="487" t="s">
        <v>617</v>
      </c>
      <c r="C8" s="487" t="s">
        <v>617</v>
      </c>
      <c r="D8" s="108" t="s">
        <v>619</v>
      </c>
      <c r="E8" s="109">
        <v>0</v>
      </c>
      <c r="F8" s="109">
        <v>114267</v>
      </c>
      <c r="G8" s="109">
        <v>0</v>
      </c>
      <c r="H8" s="109">
        <v>114267</v>
      </c>
      <c r="I8" s="109">
        <v>0</v>
      </c>
      <c r="J8" s="110">
        <v>0</v>
      </c>
    </row>
    <row r="9" spans="1:12">
      <c r="A9" s="486" t="s">
        <v>615</v>
      </c>
      <c r="B9" s="487" t="s">
        <v>620</v>
      </c>
      <c r="C9" s="487" t="s">
        <v>612</v>
      </c>
      <c r="D9" s="108" t="s">
        <v>621</v>
      </c>
      <c r="E9" s="109">
        <v>19621</v>
      </c>
      <c r="F9" s="109">
        <v>90287</v>
      </c>
      <c r="G9" s="109">
        <v>19621</v>
      </c>
      <c r="H9" s="109">
        <v>90287</v>
      </c>
      <c r="I9" s="109">
        <v>0</v>
      </c>
      <c r="J9" s="110">
        <v>0</v>
      </c>
    </row>
    <row r="10" spans="1:12">
      <c r="A10" s="486" t="s">
        <v>615</v>
      </c>
      <c r="B10" s="487" t="s">
        <v>620</v>
      </c>
      <c r="C10" s="487" t="s">
        <v>615</v>
      </c>
      <c r="D10" s="108" t="s">
        <v>622</v>
      </c>
      <c r="E10" s="109">
        <v>19621</v>
      </c>
      <c r="F10" s="109">
        <v>90287</v>
      </c>
      <c r="G10" s="109">
        <v>19621</v>
      </c>
      <c r="H10" s="109">
        <v>90287</v>
      </c>
      <c r="I10" s="109">
        <v>0</v>
      </c>
      <c r="J10" s="110">
        <v>0</v>
      </c>
    </row>
    <row r="11" spans="1:12">
      <c r="A11" s="486" t="s">
        <v>615</v>
      </c>
      <c r="B11" s="487" t="s">
        <v>623</v>
      </c>
      <c r="C11" s="487" t="s">
        <v>612</v>
      </c>
      <c r="D11" s="108" t="s">
        <v>624</v>
      </c>
      <c r="E11" s="109">
        <v>1536273</v>
      </c>
      <c r="F11" s="109">
        <v>4140712</v>
      </c>
      <c r="G11" s="109">
        <v>1536273</v>
      </c>
      <c r="H11" s="109">
        <v>4140712</v>
      </c>
      <c r="I11" s="109">
        <v>0</v>
      </c>
      <c r="J11" s="110">
        <v>0</v>
      </c>
    </row>
    <row r="12" spans="1:12">
      <c r="A12" s="486" t="s">
        <v>615</v>
      </c>
      <c r="B12" s="487" t="s">
        <v>623</v>
      </c>
      <c r="C12" s="487" t="s">
        <v>615</v>
      </c>
      <c r="D12" s="108" t="s">
        <v>625</v>
      </c>
      <c r="E12" s="109">
        <v>1536273</v>
      </c>
      <c r="F12" s="109">
        <v>4140712</v>
      </c>
      <c r="G12" s="109">
        <v>1536273</v>
      </c>
      <c r="H12" s="109">
        <v>4140712</v>
      </c>
      <c r="I12" s="109">
        <v>0</v>
      </c>
      <c r="J12" s="110">
        <v>0</v>
      </c>
    </row>
    <row r="13" spans="1:12">
      <c r="A13" s="486" t="s">
        <v>615</v>
      </c>
      <c r="B13" s="487" t="s">
        <v>626</v>
      </c>
      <c r="C13" s="487" t="s">
        <v>612</v>
      </c>
      <c r="D13" s="108" t="s">
        <v>627</v>
      </c>
      <c r="E13" s="109">
        <v>33634</v>
      </c>
      <c r="F13" s="109">
        <v>176031</v>
      </c>
      <c r="G13" s="109">
        <v>33634</v>
      </c>
      <c r="H13" s="109">
        <v>176031</v>
      </c>
      <c r="I13" s="109">
        <v>0</v>
      </c>
      <c r="J13" s="110">
        <v>0</v>
      </c>
    </row>
    <row r="14" spans="1:12">
      <c r="A14" s="486" t="s">
        <v>615</v>
      </c>
      <c r="B14" s="487" t="s">
        <v>626</v>
      </c>
      <c r="C14" s="487" t="s">
        <v>615</v>
      </c>
      <c r="D14" s="108" t="s">
        <v>628</v>
      </c>
      <c r="E14" s="109">
        <v>33634</v>
      </c>
      <c r="F14" s="109">
        <v>176031</v>
      </c>
      <c r="G14" s="109">
        <v>33634</v>
      </c>
      <c r="H14" s="109">
        <v>176031</v>
      </c>
      <c r="I14" s="109">
        <v>0</v>
      </c>
      <c r="J14" s="110">
        <v>0</v>
      </c>
    </row>
    <row r="15" spans="1:12">
      <c r="A15" s="486" t="s">
        <v>615</v>
      </c>
      <c r="B15" s="487" t="s">
        <v>629</v>
      </c>
      <c r="C15" s="487" t="s">
        <v>612</v>
      </c>
      <c r="D15" s="108" t="s">
        <v>630</v>
      </c>
      <c r="E15" s="109">
        <v>10216</v>
      </c>
      <c r="F15" s="109">
        <v>69735</v>
      </c>
      <c r="G15" s="109">
        <v>10216</v>
      </c>
      <c r="H15" s="109">
        <v>69735</v>
      </c>
      <c r="I15" s="109">
        <v>0</v>
      </c>
      <c r="J15" s="110">
        <v>0</v>
      </c>
    </row>
    <row r="16" spans="1:12">
      <c r="A16" s="486" t="s">
        <v>615</v>
      </c>
      <c r="B16" s="487" t="s">
        <v>629</v>
      </c>
      <c r="C16" s="487" t="s">
        <v>615</v>
      </c>
      <c r="D16" s="108" t="s">
        <v>631</v>
      </c>
      <c r="E16" s="109">
        <v>10216</v>
      </c>
      <c r="F16" s="109">
        <v>69735</v>
      </c>
      <c r="G16" s="109">
        <v>10216</v>
      </c>
      <c r="H16" s="109">
        <v>69735</v>
      </c>
      <c r="I16" s="109">
        <v>0</v>
      </c>
      <c r="J16" s="110">
        <v>0</v>
      </c>
    </row>
    <row r="17" spans="1:10">
      <c r="A17" s="486" t="s">
        <v>615</v>
      </c>
      <c r="B17" s="487" t="s">
        <v>632</v>
      </c>
      <c r="C17" s="487" t="s">
        <v>612</v>
      </c>
      <c r="D17" s="108" t="s">
        <v>633</v>
      </c>
      <c r="E17" s="109">
        <v>11232000</v>
      </c>
      <c r="F17" s="109">
        <v>83817308</v>
      </c>
      <c r="G17" s="109">
        <v>11232000</v>
      </c>
      <c r="H17" s="109">
        <v>83817308</v>
      </c>
      <c r="I17" s="109">
        <v>0</v>
      </c>
      <c r="J17" s="110">
        <v>0</v>
      </c>
    </row>
    <row r="18" spans="1:10">
      <c r="A18" s="486" t="s">
        <v>615</v>
      </c>
      <c r="B18" s="487" t="s">
        <v>632</v>
      </c>
      <c r="C18" s="487" t="s">
        <v>615</v>
      </c>
      <c r="D18" s="108" t="s">
        <v>634</v>
      </c>
      <c r="E18" s="109">
        <v>11232000</v>
      </c>
      <c r="F18" s="109">
        <v>83817308</v>
      </c>
      <c r="G18" s="109">
        <v>11232000</v>
      </c>
      <c r="H18" s="109">
        <v>83817308</v>
      </c>
      <c r="I18" s="109">
        <v>0</v>
      </c>
      <c r="J18" s="110">
        <v>0</v>
      </c>
    </row>
    <row r="19" spans="1:10">
      <c r="A19" s="486" t="s">
        <v>635</v>
      </c>
      <c r="B19" s="487" t="s">
        <v>612</v>
      </c>
      <c r="C19" s="487" t="s">
        <v>612</v>
      </c>
      <c r="D19" s="108" t="s">
        <v>636</v>
      </c>
      <c r="E19" s="109">
        <v>2140</v>
      </c>
      <c r="F19" s="109">
        <v>731733</v>
      </c>
      <c r="G19" s="109">
        <v>2140</v>
      </c>
      <c r="H19" s="109">
        <v>731733</v>
      </c>
      <c r="I19" s="109">
        <v>0</v>
      </c>
      <c r="J19" s="110">
        <v>0</v>
      </c>
    </row>
    <row r="20" spans="1:10">
      <c r="A20" s="486" t="s">
        <v>635</v>
      </c>
      <c r="B20" s="487" t="s">
        <v>615</v>
      </c>
      <c r="C20" s="487" t="s">
        <v>612</v>
      </c>
      <c r="D20" s="108" t="s">
        <v>637</v>
      </c>
      <c r="E20" s="109">
        <v>2140</v>
      </c>
      <c r="F20" s="109">
        <v>731153</v>
      </c>
      <c r="G20" s="109">
        <v>2140</v>
      </c>
      <c r="H20" s="109">
        <v>731153</v>
      </c>
      <c r="I20" s="109">
        <v>0</v>
      </c>
      <c r="J20" s="110">
        <v>0</v>
      </c>
    </row>
    <row r="21" spans="1:10">
      <c r="A21" s="486" t="s">
        <v>635</v>
      </c>
      <c r="B21" s="487" t="s">
        <v>615</v>
      </c>
      <c r="C21" s="487" t="s">
        <v>615</v>
      </c>
      <c r="D21" s="108" t="s">
        <v>638</v>
      </c>
      <c r="E21" s="109">
        <v>1417</v>
      </c>
      <c r="F21" s="109">
        <v>728763</v>
      </c>
      <c r="G21" s="109">
        <v>1417</v>
      </c>
      <c r="H21" s="109">
        <v>728763</v>
      </c>
      <c r="I21" s="109">
        <v>0</v>
      </c>
      <c r="J21" s="110">
        <v>0</v>
      </c>
    </row>
    <row r="22" spans="1:10">
      <c r="A22" s="486" t="s">
        <v>635</v>
      </c>
      <c r="B22" s="487" t="s">
        <v>615</v>
      </c>
      <c r="C22" s="487" t="s">
        <v>617</v>
      </c>
      <c r="D22" s="108" t="s">
        <v>639</v>
      </c>
      <c r="E22" s="109">
        <v>723</v>
      </c>
      <c r="F22" s="109">
        <v>2390</v>
      </c>
      <c r="G22" s="109">
        <v>723</v>
      </c>
      <c r="H22" s="109">
        <v>2390</v>
      </c>
      <c r="I22" s="109">
        <v>0</v>
      </c>
      <c r="J22" s="110">
        <v>0</v>
      </c>
    </row>
    <row r="23" spans="1:10">
      <c r="A23" s="486" t="s">
        <v>635</v>
      </c>
      <c r="B23" s="487" t="s">
        <v>640</v>
      </c>
      <c r="C23" s="487" t="s">
        <v>612</v>
      </c>
      <c r="D23" s="108" t="s">
        <v>641</v>
      </c>
      <c r="E23" s="109">
        <v>0</v>
      </c>
      <c r="F23" s="109">
        <v>580</v>
      </c>
      <c r="G23" s="109">
        <v>0</v>
      </c>
      <c r="H23" s="109">
        <v>580</v>
      </c>
      <c r="I23" s="109">
        <v>0</v>
      </c>
      <c r="J23" s="110">
        <v>0</v>
      </c>
    </row>
    <row r="24" spans="1:10">
      <c r="A24" s="486" t="s">
        <v>635</v>
      </c>
      <c r="B24" s="487" t="s">
        <v>640</v>
      </c>
      <c r="C24" s="487" t="s">
        <v>615</v>
      </c>
      <c r="D24" s="108" t="s">
        <v>642</v>
      </c>
      <c r="E24" s="109">
        <v>0</v>
      </c>
      <c r="F24" s="109">
        <v>580</v>
      </c>
      <c r="G24" s="109">
        <v>0</v>
      </c>
      <c r="H24" s="109">
        <v>580</v>
      </c>
      <c r="I24" s="109">
        <v>0</v>
      </c>
      <c r="J24" s="110">
        <v>0</v>
      </c>
    </row>
    <row r="25" spans="1:10">
      <c r="A25" s="486" t="s">
        <v>643</v>
      </c>
      <c r="B25" s="487" t="s">
        <v>612</v>
      </c>
      <c r="C25" s="487" t="s">
        <v>612</v>
      </c>
      <c r="D25" s="108" t="s">
        <v>644</v>
      </c>
      <c r="E25" s="109">
        <v>237461</v>
      </c>
      <c r="F25" s="109">
        <v>2069870</v>
      </c>
      <c r="G25" s="109">
        <v>237461</v>
      </c>
      <c r="H25" s="109">
        <v>2069870</v>
      </c>
      <c r="I25" s="109">
        <v>0</v>
      </c>
      <c r="J25" s="110">
        <v>0</v>
      </c>
    </row>
    <row r="26" spans="1:10">
      <c r="A26" s="486" t="s">
        <v>643</v>
      </c>
      <c r="B26" s="487" t="s">
        <v>615</v>
      </c>
      <c r="C26" s="487" t="s">
        <v>612</v>
      </c>
      <c r="D26" s="108" t="s">
        <v>645</v>
      </c>
      <c r="E26" s="109">
        <v>23602</v>
      </c>
      <c r="F26" s="109">
        <v>618376</v>
      </c>
      <c r="G26" s="109">
        <v>23602</v>
      </c>
      <c r="H26" s="109">
        <v>618376</v>
      </c>
      <c r="I26" s="109">
        <v>0</v>
      </c>
      <c r="J26" s="110">
        <v>0</v>
      </c>
    </row>
    <row r="27" spans="1:10">
      <c r="A27" s="486" t="s">
        <v>643</v>
      </c>
      <c r="B27" s="487" t="s">
        <v>615</v>
      </c>
      <c r="C27" s="487" t="s">
        <v>615</v>
      </c>
      <c r="D27" s="108" t="s">
        <v>646</v>
      </c>
      <c r="E27" s="109">
        <v>13302</v>
      </c>
      <c r="F27" s="109">
        <v>551726</v>
      </c>
      <c r="G27" s="109">
        <v>13302</v>
      </c>
      <c r="H27" s="109">
        <v>551726</v>
      </c>
      <c r="I27" s="109">
        <v>0</v>
      </c>
      <c r="J27" s="110">
        <v>0</v>
      </c>
    </row>
    <row r="28" spans="1:10">
      <c r="A28" s="486" t="s">
        <v>643</v>
      </c>
      <c r="B28" s="487" t="s">
        <v>615</v>
      </c>
      <c r="C28" s="487" t="s">
        <v>617</v>
      </c>
      <c r="D28" s="108" t="s">
        <v>647</v>
      </c>
      <c r="E28" s="109">
        <v>10300</v>
      </c>
      <c r="F28" s="109">
        <v>66650</v>
      </c>
      <c r="G28" s="109">
        <v>10300</v>
      </c>
      <c r="H28" s="109">
        <v>66650</v>
      </c>
      <c r="I28" s="109">
        <v>0</v>
      </c>
      <c r="J28" s="110">
        <v>0</v>
      </c>
    </row>
    <row r="29" spans="1:10">
      <c r="A29" s="486" t="s">
        <v>643</v>
      </c>
      <c r="B29" s="487" t="s">
        <v>640</v>
      </c>
      <c r="C29" s="487" t="s">
        <v>612</v>
      </c>
      <c r="D29" s="108" t="s">
        <v>648</v>
      </c>
      <c r="E29" s="109">
        <v>213859</v>
      </c>
      <c r="F29" s="109">
        <v>1451494</v>
      </c>
      <c r="G29" s="109">
        <v>213859</v>
      </c>
      <c r="H29" s="109">
        <v>1451494</v>
      </c>
      <c r="I29" s="109">
        <v>0</v>
      </c>
      <c r="J29" s="110">
        <v>0</v>
      </c>
    </row>
    <row r="30" spans="1:10">
      <c r="A30" s="486" t="s">
        <v>643</v>
      </c>
      <c r="B30" s="487" t="s">
        <v>640</v>
      </c>
      <c r="C30" s="487" t="s">
        <v>640</v>
      </c>
      <c r="D30" s="108" t="s">
        <v>649</v>
      </c>
      <c r="E30" s="109">
        <v>0</v>
      </c>
      <c r="F30" s="109">
        <v>21000</v>
      </c>
      <c r="G30" s="109">
        <v>0</v>
      </c>
      <c r="H30" s="109">
        <v>21000</v>
      </c>
      <c r="I30" s="109">
        <v>0</v>
      </c>
      <c r="J30" s="110">
        <v>0</v>
      </c>
    </row>
    <row r="31" spans="1:10">
      <c r="A31" s="486" t="s">
        <v>643</v>
      </c>
      <c r="B31" s="487" t="s">
        <v>640</v>
      </c>
      <c r="C31" s="487" t="s">
        <v>650</v>
      </c>
      <c r="D31" s="108" t="s">
        <v>651</v>
      </c>
      <c r="E31" s="109">
        <v>157806</v>
      </c>
      <c r="F31" s="109">
        <v>1037226</v>
      </c>
      <c r="G31" s="109">
        <v>157806</v>
      </c>
      <c r="H31" s="109">
        <v>1037226</v>
      </c>
      <c r="I31" s="109">
        <v>0</v>
      </c>
      <c r="J31" s="110">
        <v>0</v>
      </c>
    </row>
    <row r="32" spans="1:10">
      <c r="A32" s="486" t="s">
        <v>643</v>
      </c>
      <c r="B32" s="487" t="s">
        <v>640</v>
      </c>
      <c r="C32" s="487" t="s">
        <v>652</v>
      </c>
      <c r="D32" s="108" t="s">
        <v>653</v>
      </c>
      <c r="E32" s="109">
        <v>56053</v>
      </c>
      <c r="F32" s="109">
        <v>393268</v>
      </c>
      <c r="G32" s="109">
        <v>56053</v>
      </c>
      <c r="H32" s="109">
        <v>393268</v>
      </c>
      <c r="I32" s="109">
        <v>0</v>
      </c>
      <c r="J32" s="110">
        <v>0</v>
      </c>
    </row>
    <row r="33" spans="1:10">
      <c r="A33" s="486" t="s">
        <v>654</v>
      </c>
      <c r="B33" s="487" t="s">
        <v>612</v>
      </c>
      <c r="C33" s="487" t="s">
        <v>612</v>
      </c>
      <c r="D33" s="108" t="s">
        <v>655</v>
      </c>
      <c r="E33" s="109">
        <v>63659</v>
      </c>
      <c r="F33" s="109">
        <v>266873</v>
      </c>
      <c r="G33" s="109">
        <v>63659</v>
      </c>
      <c r="H33" s="109">
        <v>266873</v>
      </c>
      <c r="I33" s="109">
        <v>0</v>
      </c>
      <c r="J33" s="110">
        <v>0</v>
      </c>
    </row>
    <row r="34" spans="1:10">
      <c r="A34" s="486" t="s">
        <v>654</v>
      </c>
      <c r="B34" s="487" t="s">
        <v>615</v>
      </c>
      <c r="C34" s="487" t="s">
        <v>612</v>
      </c>
      <c r="D34" s="108" t="s">
        <v>656</v>
      </c>
      <c r="E34" s="109">
        <v>63659</v>
      </c>
      <c r="F34" s="109">
        <v>266873</v>
      </c>
      <c r="G34" s="109">
        <v>63659</v>
      </c>
      <c r="H34" s="109">
        <v>266873</v>
      </c>
      <c r="I34" s="109">
        <v>0</v>
      </c>
      <c r="J34" s="110">
        <v>0</v>
      </c>
    </row>
    <row r="35" spans="1:10">
      <c r="A35" s="486" t="s">
        <v>654</v>
      </c>
      <c r="B35" s="487" t="s">
        <v>615</v>
      </c>
      <c r="C35" s="487" t="s">
        <v>615</v>
      </c>
      <c r="D35" s="108" t="s">
        <v>657</v>
      </c>
      <c r="E35" s="109">
        <v>63659</v>
      </c>
      <c r="F35" s="109">
        <v>147615</v>
      </c>
      <c r="G35" s="109">
        <v>63659</v>
      </c>
      <c r="H35" s="109">
        <v>147615</v>
      </c>
      <c r="I35" s="109">
        <v>0</v>
      </c>
      <c r="J35" s="110">
        <v>0</v>
      </c>
    </row>
    <row r="36" spans="1:10">
      <c r="A36" s="486" t="s">
        <v>654</v>
      </c>
      <c r="B36" s="487" t="s">
        <v>615</v>
      </c>
      <c r="C36" s="487" t="s">
        <v>640</v>
      </c>
      <c r="D36" s="108" t="s">
        <v>658</v>
      </c>
      <c r="E36" s="109">
        <v>0</v>
      </c>
      <c r="F36" s="109">
        <v>119258</v>
      </c>
      <c r="G36" s="109">
        <v>0</v>
      </c>
      <c r="H36" s="109">
        <v>119258</v>
      </c>
      <c r="I36" s="109">
        <v>0</v>
      </c>
      <c r="J36" s="110">
        <v>0</v>
      </c>
    </row>
    <row r="37" spans="1:10">
      <c r="A37" s="486" t="s">
        <v>652</v>
      </c>
      <c r="B37" s="487" t="s">
        <v>612</v>
      </c>
      <c r="C37" s="487" t="s">
        <v>612</v>
      </c>
      <c r="D37" s="108" t="s">
        <v>659</v>
      </c>
      <c r="E37" s="109">
        <v>2000000</v>
      </c>
      <c r="F37" s="109">
        <v>2000000</v>
      </c>
      <c r="G37" s="109">
        <v>2000000</v>
      </c>
      <c r="H37" s="109">
        <v>2000000</v>
      </c>
      <c r="I37" s="109">
        <v>0</v>
      </c>
      <c r="J37" s="110">
        <v>0</v>
      </c>
    </row>
    <row r="38" spans="1:10">
      <c r="A38" s="486" t="s">
        <v>652</v>
      </c>
      <c r="B38" s="487" t="s">
        <v>617</v>
      </c>
      <c r="C38" s="487" t="s">
        <v>612</v>
      </c>
      <c r="D38" s="108" t="s">
        <v>660</v>
      </c>
      <c r="E38" s="109">
        <v>2000000</v>
      </c>
      <c r="F38" s="109">
        <v>2000000</v>
      </c>
      <c r="G38" s="109">
        <v>2000000</v>
      </c>
      <c r="H38" s="109">
        <v>2000000</v>
      </c>
      <c r="I38" s="109">
        <v>0</v>
      </c>
      <c r="J38" s="110">
        <v>0</v>
      </c>
    </row>
    <row r="39" spans="1:10">
      <c r="A39" s="486" t="s">
        <v>652</v>
      </c>
      <c r="B39" s="487" t="s">
        <v>617</v>
      </c>
      <c r="C39" s="487" t="s">
        <v>615</v>
      </c>
      <c r="D39" s="108" t="s">
        <v>661</v>
      </c>
      <c r="E39" s="109">
        <v>2000000</v>
      </c>
      <c r="F39" s="109">
        <v>2000000</v>
      </c>
      <c r="G39" s="109">
        <v>2000000</v>
      </c>
      <c r="H39" s="109">
        <v>2000000</v>
      </c>
      <c r="I39" s="109">
        <v>0</v>
      </c>
      <c r="J39" s="110">
        <v>0</v>
      </c>
    </row>
    <row r="40" spans="1:10">
      <c r="A40" s="486" t="s">
        <v>662</v>
      </c>
      <c r="B40" s="487" t="s">
        <v>612</v>
      </c>
      <c r="C40" s="487" t="s">
        <v>612</v>
      </c>
      <c r="D40" s="108" t="s">
        <v>663</v>
      </c>
      <c r="E40" s="109">
        <v>14820780</v>
      </c>
      <c r="F40" s="109">
        <v>45610704</v>
      </c>
      <c r="G40" s="109">
        <v>2379060</v>
      </c>
      <c r="H40" s="109">
        <v>27894039</v>
      </c>
      <c r="I40" s="109">
        <v>12441720</v>
      </c>
      <c r="J40" s="110">
        <v>17716665</v>
      </c>
    </row>
    <row r="41" spans="1:10">
      <c r="A41" s="486" t="s">
        <v>662</v>
      </c>
      <c r="B41" s="487" t="s">
        <v>615</v>
      </c>
      <c r="C41" s="487" t="s">
        <v>612</v>
      </c>
      <c r="D41" s="108" t="s">
        <v>664</v>
      </c>
      <c r="E41" s="109">
        <v>14820780</v>
      </c>
      <c r="F41" s="109">
        <v>45610704</v>
      </c>
      <c r="G41" s="109">
        <v>2379060</v>
      </c>
      <c r="H41" s="109">
        <v>27894039</v>
      </c>
      <c r="I41" s="109">
        <v>12441720</v>
      </c>
      <c r="J41" s="110">
        <v>17716665</v>
      </c>
    </row>
    <row r="42" spans="1:10">
      <c r="A42" s="486" t="s">
        <v>662</v>
      </c>
      <c r="B42" s="487" t="s">
        <v>615</v>
      </c>
      <c r="C42" s="487" t="s">
        <v>615</v>
      </c>
      <c r="D42" s="108" t="s">
        <v>665</v>
      </c>
      <c r="E42" s="109">
        <v>0</v>
      </c>
      <c r="F42" s="109">
        <v>2644856</v>
      </c>
      <c r="G42" s="109">
        <v>0</v>
      </c>
      <c r="H42" s="109">
        <v>2644856</v>
      </c>
      <c r="I42" s="109">
        <v>0</v>
      </c>
      <c r="J42" s="110">
        <v>0</v>
      </c>
    </row>
    <row r="43" spans="1:10">
      <c r="A43" s="486" t="s">
        <v>662</v>
      </c>
      <c r="B43" s="487" t="s">
        <v>615</v>
      </c>
      <c r="C43" s="487" t="s">
        <v>617</v>
      </c>
      <c r="D43" s="108" t="s">
        <v>666</v>
      </c>
      <c r="E43" s="109">
        <v>14820780</v>
      </c>
      <c r="F43" s="109">
        <v>42965848</v>
      </c>
      <c r="G43" s="109">
        <v>2379060</v>
      </c>
      <c r="H43" s="109">
        <v>25249183</v>
      </c>
      <c r="I43" s="109">
        <v>12441720</v>
      </c>
      <c r="J43" s="110">
        <v>17716665</v>
      </c>
    </row>
    <row r="44" spans="1:10">
      <c r="A44" s="486" t="s">
        <v>667</v>
      </c>
      <c r="B44" s="487" t="s">
        <v>612</v>
      </c>
      <c r="C44" s="487" t="s">
        <v>612</v>
      </c>
      <c r="D44" s="108" t="s">
        <v>668</v>
      </c>
      <c r="E44" s="109">
        <v>20000</v>
      </c>
      <c r="F44" s="109">
        <v>20000</v>
      </c>
      <c r="G44" s="109">
        <v>20000</v>
      </c>
      <c r="H44" s="109">
        <v>20000</v>
      </c>
      <c r="I44" s="109">
        <v>0</v>
      </c>
      <c r="J44" s="110">
        <v>0</v>
      </c>
    </row>
    <row r="45" spans="1:10">
      <c r="A45" s="486" t="s">
        <v>667</v>
      </c>
      <c r="B45" s="487" t="s">
        <v>615</v>
      </c>
      <c r="C45" s="487" t="s">
        <v>612</v>
      </c>
      <c r="D45" s="108" t="s">
        <v>669</v>
      </c>
      <c r="E45" s="109">
        <v>20000</v>
      </c>
      <c r="F45" s="109">
        <v>20000</v>
      </c>
      <c r="G45" s="109">
        <v>20000</v>
      </c>
      <c r="H45" s="109">
        <v>20000</v>
      </c>
      <c r="I45" s="109">
        <v>0</v>
      </c>
      <c r="J45" s="110">
        <v>0</v>
      </c>
    </row>
    <row r="46" spans="1:10">
      <c r="A46" s="486" t="s">
        <v>667</v>
      </c>
      <c r="B46" s="487" t="s">
        <v>615</v>
      </c>
      <c r="C46" s="487" t="s">
        <v>615</v>
      </c>
      <c r="D46" s="108" t="s">
        <v>670</v>
      </c>
      <c r="E46" s="109">
        <v>20000</v>
      </c>
      <c r="F46" s="109">
        <v>20000</v>
      </c>
      <c r="G46" s="109">
        <v>20000</v>
      </c>
      <c r="H46" s="109">
        <v>20000</v>
      </c>
      <c r="I46" s="109">
        <v>0</v>
      </c>
      <c r="J46" s="110">
        <v>0</v>
      </c>
    </row>
    <row r="47" spans="1:10">
      <c r="A47" s="486" t="s">
        <v>671</v>
      </c>
      <c r="B47" s="487" t="s">
        <v>612</v>
      </c>
      <c r="C47" s="487" t="s">
        <v>612</v>
      </c>
      <c r="D47" s="108" t="s">
        <v>672</v>
      </c>
      <c r="E47" s="109">
        <v>24593</v>
      </c>
      <c r="F47" s="109">
        <v>1384380</v>
      </c>
      <c r="G47" s="109">
        <v>24593</v>
      </c>
      <c r="H47" s="109">
        <v>1384380</v>
      </c>
      <c r="I47" s="109">
        <v>0</v>
      </c>
      <c r="J47" s="110">
        <v>0</v>
      </c>
    </row>
    <row r="48" spans="1:10">
      <c r="A48" s="486" t="s">
        <v>671</v>
      </c>
      <c r="B48" s="487" t="s">
        <v>615</v>
      </c>
      <c r="C48" s="487" t="s">
        <v>612</v>
      </c>
      <c r="D48" s="108" t="s">
        <v>673</v>
      </c>
      <c r="E48" s="109">
        <v>0</v>
      </c>
      <c r="F48" s="109">
        <v>147000</v>
      </c>
      <c r="G48" s="109">
        <v>0</v>
      </c>
      <c r="H48" s="109">
        <v>147000</v>
      </c>
      <c r="I48" s="109">
        <v>0</v>
      </c>
      <c r="J48" s="110">
        <v>0</v>
      </c>
    </row>
    <row r="49" spans="1:10">
      <c r="A49" s="486" t="s">
        <v>671</v>
      </c>
      <c r="B49" s="487" t="s">
        <v>615</v>
      </c>
      <c r="C49" s="487" t="s">
        <v>615</v>
      </c>
      <c r="D49" s="108" t="s">
        <v>674</v>
      </c>
      <c r="E49" s="109">
        <v>0</v>
      </c>
      <c r="F49" s="109">
        <v>147000</v>
      </c>
      <c r="G49" s="109">
        <v>0</v>
      </c>
      <c r="H49" s="109">
        <v>147000</v>
      </c>
      <c r="I49" s="109">
        <v>0</v>
      </c>
      <c r="J49" s="110">
        <v>0</v>
      </c>
    </row>
    <row r="50" spans="1:10">
      <c r="A50" s="486" t="s">
        <v>671</v>
      </c>
      <c r="B50" s="487" t="s">
        <v>617</v>
      </c>
      <c r="C50" s="487" t="s">
        <v>612</v>
      </c>
      <c r="D50" s="108" t="s">
        <v>675</v>
      </c>
      <c r="E50" s="109">
        <v>24593</v>
      </c>
      <c r="F50" s="109">
        <v>1237380</v>
      </c>
      <c r="G50" s="109">
        <v>24593</v>
      </c>
      <c r="H50" s="109">
        <v>1237380</v>
      </c>
      <c r="I50" s="109">
        <v>0</v>
      </c>
      <c r="J50" s="110">
        <v>0</v>
      </c>
    </row>
    <row r="51" spans="1:10">
      <c r="A51" s="486" t="s">
        <v>671</v>
      </c>
      <c r="B51" s="487" t="s">
        <v>617</v>
      </c>
      <c r="C51" s="487" t="s">
        <v>615</v>
      </c>
      <c r="D51" s="108" t="s">
        <v>676</v>
      </c>
      <c r="E51" s="109">
        <v>0</v>
      </c>
      <c r="F51" s="109">
        <v>12757</v>
      </c>
      <c r="G51" s="109">
        <v>0</v>
      </c>
      <c r="H51" s="109">
        <v>12757</v>
      </c>
      <c r="I51" s="109">
        <v>0</v>
      </c>
      <c r="J51" s="110">
        <v>0</v>
      </c>
    </row>
    <row r="52" spans="1:10">
      <c r="A52" s="486" t="s">
        <v>671</v>
      </c>
      <c r="B52" s="487" t="s">
        <v>617</v>
      </c>
      <c r="C52" s="487" t="s">
        <v>635</v>
      </c>
      <c r="D52" s="108" t="s">
        <v>677</v>
      </c>
      <c r="E52" s="109">
        <v>24593</v>
      </c>
      <c r="F52" s="109">
        <v>315741</v>
      </c>
      <c r="G52" s="109">
        <v>24593</v>
      </c>
      <c r="H52" s="109">
        <v>315741</v>
      </c>
      <c r="I52" s="109">
        <v>0</v>
      </c>
      <c r="J52" s="110">
        <v>0</v>
      </c>
    </row>
    <row r="53" spans="1:10">
      <c r="A53" s="486" t="s">
        <v>671</v>
      </c>
      <c r="B53" s="487" t="s">
        <v>617</v>
      </c>
      <c r="C53" s="487" t="s">
        <v>667</v>
      </c>
      <c r="D53" s="108" t="s">
        <v>678</v>
      </c>
      <c r="E53" s="109">
        <v>0</v>
      </c>
      <c r="F53" s="109">
        <v>908882</v>
      </c>
      <c r="G53" s="109">
        <v>0</v>
      </c>
      <c r="H53" s="109">
        <v>908882</v>
      </c>
      <c r="I53" s="109">
        <v>0</v>
      </c>
      <c r="J53" s="110">
        <v>0</v>
      </c>
    </row>
    <row r="54" spans="1:10">
      <c r="A54" s="486" t="s">
        <v>612</v>
      </c>
      <c r="B54" s="487" t="s">
        <v>612</v>
      </c>
      <c r="C54" s="487" t="s">
        <v>612</v>
      </c>
      <c r="D54" s="108" t="s">
        <v>679</v>
      </c>
      <c r="E54" s="109">
        <v>0</v>
      </c>
      <c r="F54" s="109">
        <v>0</v>
      </c>
      <c r="G54" s="109">
        <v>0</v>
      </c>
      <c r="H54" s="109">
        <v>0</v>
      </c>
      <c r="I54" s="109">
        <v>0</v>
      </c>
      <c r="J54" s="110">
        <v>0</v>
      </c>
    </row>
    <row r="55" spans="1:10">
      <c r="A55" s="486" t="s">
        <v>612</v>
      </c>
      <c r="B55" s="487" t="s">
        <v>612</v>
      </c>
      <c r="C55" s="487" t="s">
        <v>612</v>
      </c>
      <c r="D55" s="108" t="s">
        <v>683</v>
      </c>
      <c r="E55" s="109">
        <v>0</v>
      </c>
      <c r="F55" s="109">
        <v>0</v>
      </c>
      <c r="G55" s="109">
        <v>0</v>
      </c>
      <c r="H55" s="109">
        <v>0</v>
      </c>
      <c r="I55" s="109">
        <v>0</v>
      </c>
      <c r="J55" s="110">
        <v>0</v>
      </c>
    </row>
    <row r="56" spans="1:10">
      <c r="A56" s="486" t="s">
        <v>612</v>
      </c>
      <c r="B56" s="487" t="s">
        <v>612</v>
      </c>
      <c r="C56" s="487" t="s">
        <v>612</v>
      </c>
      <c r="D56" s="108" t="s">
        <v>684</v>
      </c>
      <c r="E56" s="109">
        <v>30000377</v>
      </c>
      <c r="F56" s="109">
        <v>140590176</v>
      </c>
      <c r="G56" s="109" t="s">
        <v>612</v>
      </c>
      <c r="H56" s="109" t="s">
        <v>612</v>
      </c>
      <c r="I56" s="109" t="s">
        <v>612</v>
      </c>
      <c r="J56" s="110" t="s">
        <v>612</v>
      </c>
    </row>
    <row r="57" spans="1:10">
      <c r="A57"/>
      <c r="B57"/>
      <c r="C57"/>
      <c r="D57"/>
      <c r="E57"/>
      <c r="F57"/>
      <c r="G57"/>
      <c r="H57"/>
      <c r="I57"/>
      <c r="J57"/>
    </row>
    <row r="58" spans="1:10">
      <c r="A58"/>
      <c r="B58"/>
      <c r="C58"/>
      <c r="D58"/>
      <c r="E58"/>
      <c r="F58"/>
      <c r="G58"/>
      <c r="H58"/>
      <c r="I58"/>
      <c r="J58"/>
    </row>
    <row r="59" spans="1:10">
      <c r="A59"/>
      <c r="B59"/>
      <c r="C59"/>
      <c r="D59"/>
      <c r="E59"/>
      <c r="F59"/>
      <c r="G59"/>
      <c r="H59"/>
      <c r="I59"/>
      <c r="J59"/>
    </row>
    <row r="60" spans="1:10">
      <c r="A60" s="1378" t="s">
        <v>602</v>
      </c>
      <c r="B60" s="1379"/>
      <c r="C60" s="1379"/>
      <c r="D60" s="1380"/>
      <c r="E60" s="1378" t="s">
        <v>603</v>
      </c>
      <c r="F60" s="1380"/>
      <c r="G60" s="1378" t="s">
        <v>685</v>
      </c>
      <c r="H60" s="1380"/>
      <c r="I60" s="1378" t="s">
        <v>686</v>
      </c>
      <c r="J60" s="1380"/>
    </row>
    <row r="61" spans="1:10">
      <c r="A61" s="482" t="s">
        <v>606</v>
      </c>
      <c r="B61" s="483" t="s">
        <v>607</v>
      </c>
      <c r="C61" s="483" t="s">
        <v>608</v>
      </c>
      <c r="D61" s="484" t="s">
        <v>609</v>
      </c>
      <c r="E61" s="485" t="s">
        <v>610</v>
      </c>
      <c r="F61" s="485" t="s">
        <v>611</v>
      </c>
      <c r="G61" s="485" t="s">
        <v>610</v>
      </c>
      <c r="H61" s="485" t="s">
        <v>611</v>
      </c>
      <c r="I61" s="485" t="s">
        <v>610</v>
      </c>
      <c r="J61" s="485" t="s">
        <v>611</v>
      </c>
    </row>
    <row r="62" spans="1:10">
      <c r="A62" s="486" t="s">
        <v>612</v>
      </c>
      <c r="B62" s="483" t="s">
        <v>612</v>
      </c>
      <c r="C62" s="483" t="s">
        <v>612</v>
      </c>
      <c r="D62" s="108" t="s">
        <v>613</v>
      </c>
      <c r="E62" s="109">
        <v>10123063</v>
      </c>
      <c r="F62" s="109">
        <v>140734842</v>
      </c>
      <c r="G62" s="109">
        <v>8779723</v>
      </c>
      <c r="H62" s="109">
        <v>71261878</v>
      </c>
      <c r="I62" s="109">
        <v>1343340</v>
      </c>
      <c r="J62" s="110">
        <v>69472964</v>
      </c>
    </row>
    <row r="63" spans="1:10">
      <c r="A63" s="486" t="s">
        <v>612</v>
      </c>
      <c r="B63" s="487" t="s">
        <v>612</v>
      </c>
      <c r="C63" s="487" t="s">
        <v>612</v>
      </c>
      <c r="D63" s="108" t="s">
        <v>614</v>
      </c>
      <c r="E63" s="109">
        <v>8994766</v>
      </c>
      <c r="F63" s="109">
        <v>76067189</v>
      </c>
      <c r="G63" s="109">
        <v>8647063</v>
      </c>
      <c r="H63" s="109">
        <v>69196864</v>
      </c>
      <c r="I63" s="109">
        <v>347703</v>
      </c>
      <c r="J63" s="110">
        <v>6870325</v>
      </c>
    </row>
    <row r="64" spans="1:10">
      <c r="A64" s="486" t="s">
        <v>615</v>
      </c>
      <c r="B64" s="487" t="s">
        <v>612</v>
      </c>
      <c r="C64" s="487" t="s">
        <v>612</v>
      </c>
      <c r="D64" s="108" t="s">
        <v>687</v>
      </c>
      <c r="E64" s="109">
        <v>3881724</v>
      </c>
      <c r="F64" s="109">
        <v>30094973</v>
      </c>
      <c r="G64" s="109">
        <v>3681724</v>
      </c>
      <c r="H64" s="109">
        <v>29132890</v>
      </c>
      <c r="I64" s="109">
        <v>200000</v>
      </c>
      <c r="J64" s="110">
        <v>962083</v>
      </c>
    </row>
    <row r="65" spans="1:10">
      <c r="A65" s="486" t="s">
        <v>615</v>
      </c>
      <c r="B65" s="487" t="s">
        <v>688</v>
      </c>
      <c r="C65" s="487" t="s">
        <v>612</v>
      </c>
      <c r="D65" s="108" t="s">
        <v>689</v>
      </c>
      <c r="E65" s="109">
        <v>1214107</v>
      </c>
      <c r="F65" s="109">
        <v>9435701</v>
      </c>
      <c r="G65" s="109">
        <v>1214107</v>
      </c>
      <c r="H65" s="109">
        <v>8673618</v>
      </c>
      <c r="I65" s="109">
        <v>0</v>
      </c>
      <c r="J65" s="110">
        <v>762083</v>
      </c>
    </row>
    <row r="66" spans="1:10">
      <c r="A66" s="486" t="s">
        <v>615</v>
      </c>
      <c r="B66" s="487" t="s">
        <v>688</v>
      </c>
      <c r="C66" s="487" t="s">
        <v>615</v>
      </c>
      <c r="D66" s="108" t="s">
        <v>690</v>
      </c>
      <c r="E66" s="109">
        <v>1068575</v>
      </c>
      <c r="F66" s="109">
        <v>7718611</v>
      </c>
      <c r="G66" s="109">
        <v>1068575</v>
      </c>
      <c r="H66" s="109">
        <v>7718611</v>
      </c>
      <c r="I66" s="109">
        <v>0</v>
      </c>
      <c r="J66" s="110">
        <v>0</v>
      </c>
    </row>
    <row r="67" spans="1:10">
      <c r="A67" s="486" t="s">
        <v>615</v>
      </c>
      <c r="B67" s="487" t="s">
        <v>688</v>
      </c>
      <c r="C67" s="487" t="s">
        <v>617</v>
      </c>
      <c r="D67" s="108" t="s">
        <v>691</v>
      </c>
      <c r="E67" s="109">
        <v>36830</v>
      </c>
      <c r="F67" s="109">
        <v>288278</v>
      </c>
      <c r="G67" s="109">
        <v>36830</v>
      </c>
      <c r="H67" s="109">
        <v>288278</v>
      </c>
      <c r="I67" s="109">
        <v>0</v>
      </c>
      <c r="J67" s="110">
        <v>0</v>
      </c>
    </row>
    <row r="68" spans="1:10">
      <c r="A68" s="486" t="s">
        <v>615</v>
      </c>
      <c r="B68" s="487" t="s">
        <v>688</v>
      </c>
      <c r="C68" s="487" t="s">
        <v>640</v>
      </c>
      <c r="D68" s="108" t="s">
        <v>692</v>
      </c>
      <c r="E68" s="109">
        <v>64187</v>
      </c>
      <c r="F68" s="109">
        <v>405620</v>
      </c>
      <c r="G68" s="109">
        <v>64187</v>
      </c>
      <c r="H68" s="109">
        <v>405620</v>
      </c>
      <c r="I68" s="109">
        <v>0</v>
      </c>
      <c r="J68" s="110">
        <v>0</v>
      </c>
    </row>
    <row r="69" spans="1:10">
      <c r="A69" s="486" t="s">
        <v>615</v>
      </c>
      <c r="B69" s="487" t="s">
        <v>688</v>
      </c>
      <c r="C69" s="487" t="s">
        <v>643</v>
      </c>
      <c r="D69" s="108" t="s">
        <v>694</v>
      </c>
      <c r="E69" s="109">
        <v>44515</v>
      </c>
      <c r="F69" s="109">
        <v>1023192</v>
      </c>
      <c r="G69" s="109">
        <v>44515</v>
      </c>
      <c r="H69" s="109">
        <v>261109</v>
      </c>
      <c r="I69" s="109">
        <v>0</v>
      </c>
      <c r="J69" s="110">
        <v>762083</v>
      </c>
    </row>
    <row r="70" spans="1:10">
      <c r="A70" s="486" t="s">
        <v>615</v>
      </c>
      <c r="B70" s="487" t="s">
        <v>695</v>
      </c>
      <c r="C70" s="487" t="s">
        <v>612</v>
      </c>
      <c r="D70" s="108" t="s">
        <v>696</v>
      </c>
      <c r="E70" s="109">
        <v>972000</v>
      </c>
      <c r="F70" s="109">
        <v>10136000</v>
      </c>
      <c r="G70" s="109">
        <v>972000</v>
      </c>
      <c r="H70" s="109">
        <v>10136000</v>
      </c>
      <c r="I70" s="109">
        <v>0</v>
      </c>
      <c r="J70" s="110">
        <v>0</v>
      </c>
    </row>
    <row r="71" spans="1:10">
      <c r="A71" s="486" t="s">
        <v>615</v>
      </c>
      <c r="B71" s="487" t="s">
        <v>695</v>
      </c>
      <c r="C71" s="487" t="s">
        <v>615</v>
      </c>
      <c r="D71" s="108" t="s">
        <v>690</v>
      </c>
      <c r="E71" s="109">
        <v>482000</v>
      </c>
      <c r="F71" s="109">
        <v>4689000</v>
      </c>
      <c r="G71" s="109">
        <v>482000</v>
      </c>
      <c r="H71" s="109">
        <v>4689000</v>
      </c>
      <c r="I71" s="109">
        <v>0</v>
      </c>
      <c r="J71" s="110">
        <v>0</v>
      </c>
    </row>
    <row r="72" spans="1:10">
      <c r="A72" s="486" t="s">
        <v>615</v>
      </c>
      <c r="B72" s="487" t="s">
        <v>695</v>
      </c>
      <c r="C72" s="487" t="s">
        <v>617</v>
      </c>
      <c r="D72" s="108" t="s">
        <v>697</v>
      </c>
      <c r="E72" s="109">
        <v>490000</v>
      </c>
      <c r="F72" s="109">
        <v>5447000</v>
      </c>
      <c r="G72" s="109">
        <v>490000</v>
      </c>
      <c r="H72" s="109">
        <v>5447000</v>
      </c>
      <c r="I72" s="109">
        <v>0</v>
      </c>
      <c r="J72" s="110">
        <v>0</v>
      </c>
    </row>
    <row r="73" spans="1:10">
      <c r="A73" s="486" t="s">
        <v>615</v>
      </c>
      <c r="B73" s="487" t="s">
        <v>698</v>
      </c>
      <c r="C73" s="487" t="s">
        <v>612</v>
      </c>
      <c r="D73" s="108" t="s">
        <v>699</v>
      </c>
      <c r="E73" s="109">
        <v>1694224</v>
      </c>
      <c r="F73" s="109">
        <v>10499009</v>
      </c>
      <c r="G73" s="109">
        <v>1494224</v>
      </c>
      <c r="H73" s="109">
        <v>10299009</v>
      </c>
      <c r="I73" s="109">
        <v>200000</v>
      </c>
      <c r="J73" s="110">
        <v>200000</v>
      </c>
    </row>
    <row r="74" spans="1:10">
      <c r="A74" s="486" t="s">
        <v>615</v>
      </c>
      <c r="B74" s="487" t="s">
        <v>698</v>
      </c>
      <c r="C74" s="487" t="s">
        <v>617</v>
      </c>
      <c r="D74" s="108" t="s">
        <v>700</v>
      </c>
      <c r="E74" s="109">
        <v>1202538</v>
      </c>
      <c r="F74" s="109">
        <v>7902672</v>
      </c>
      <c r="G74" s="109">
        <v>1202538</v>
      </c>
      <c r="H74" s="109">
        <v>7902672</v>
      </c>
      <c r="I74" s="109">
        <v>0</v>
      </c>
      <c r="J74" s="110">
        <v>0</v>
      </c>
    </row>
    <row r="75" spans="1:10">
      <c r="A75" s="486" t="s">
        <v>615</v>
      </c>
      <c r="B75" s="487" t="s">
        <v>698</v>
      </c>
      <c r="C75" s="487" t="s">
        <v>640</v>
      </c>
      <c r="D75" s="108" t="s">
        <v>701</v>
      </c>
      <c r="E75" s="109">
        <v>7359</v>
      </c>
      <c r="F75" s="109">
        <v>29844</v>
      </c>
      <c r="G75" s="109">
        <v>7359</v>
      </c>
      <c r="H75" s="109">
        <v>29844</v>
      </c>
      <c r="I75" s="109">
        <v>0</v>
      </c>
      <c r="J75" s="110">
        <v>0</v>
      </c>
    </row>
    <row r="76" spans="1:10">
      <c r="A76" s="486" t="s">
        <v>615</v>
      </c>
      <c r="B76" s="487" t="s">
        <v>698</v>
      </c>
      <c r="C76" s="487" t="s">
        <v>635</v>
      </c>
      <c r="D76" s="108" t="s">
        <v>702</v>
      </c>
      <c r="E76" s="109">
        <v>0</v>
      </c>
      <c r="F76" s="109">
        <v>174</v>
      </c>
      <c r="G76" s="109">
        <v>0</v>
      </c>
      <c r="H76" s="109">
        <v>174</v>
      </c>
      <c r="I76" s="109">
        <v>0</v>
      </c>
      <c r="J76" s="110">
        <v>0</v>
      </c>
    </row>
    <row r="77" spans="1:10">
      <c r="A77" s="486" t="s">
        <v>615</v>
      </c>
      <c r="B77" s="487" t="s">
        <v>698</v>
      </c>
      <c r="C77" s="487" t="s">
        <v>643</v>
      </c>
      <c r="D77" s="108" t="s">
        <v>703</v>
      </c>
      <c r="E77" s="109">
        <v>313657</v>
      </c>
      <c r="F77" s="109">
        <v>1196296</v>
      </c>
      <c r="G77" s="109">
        <v>113657</v>
      </c>
      <c r="H77" s="109">
        <v>996296</v>
      </c>
      <c r="I77" s="109">
        <v>200000</v>
      </c>
      <c r="J77" s="110">
        <v>200000</v>
      </c>
    </row>
    <row r="78" spans="1:10">
      <c r="A78" s="486" t="s">
        <v>615</v>
      </c>
      <c r="B78" s="487" t="s">
        <v>698</v>
      </c>
      <c r="C78" s="487" t="s">
        <v>650</v>
      </c>
      <c r="D78" s="108" t="s">
        <v>704</v>
      </c>
      <c r="E78" s="109">
        <v>2054</v>
      </c>
      <c r="F78" s="109">
        <v>329238</v>
      </c>
      <c r="G78" s="109">
        <v>2054</v>
      </c>
      <c r="H78" s="109">
        <v>329238</v>
      </c>
      <c r="I78" s="109">
        <v>0</v>
      </c>
      <c r="J78" s="110">
        <v>0</v>
      </c>
    </row>
    <row r="79" spans="1:10">
      <c r="A79" s="486" t="s">
        <v>615</v>
      </c>
      <c r="B79" s="487" t="s">
        <v>698</v>
      </c>
      <c r="C79" s="487" t="s">
        <v>652</v>
      </c>
      <c r="D79" s="108" t="s">
        <v>705</v>
      </c>
      <c r="E79" s="109">
        <v>168616</v>
      </c>
      <c r="F79" s="109">
        <v>1040785</v>
      </c>
      <c r="G79" s="109">
        <v>168616</v>
      </c>
      <c r="H79" s="109">
        <v>1040785</v>
      </c>
      <c r="I79" s="109">
        <v>0</v>
      </c>
      <c r="J79" s="110">
        <v>0</v>
      </c>
    </row>
    <row r="80" spans="1:10">
      <c r="A80" s="486" t="s">
        <v>615</v>
      </c>
      <c r="B80" s="487" t="s">
        <v>706</v>
      </c>
      <c r="C80" s="487" t="s">
        <v>612</v>
      </c>
      <c r="D80" s="108" t="s">
        <v>707</v>
      </c>
      <c r="E80" s="109">
        <v>1393</v>
      </c>
      <c r="F80" s="109">
        <v>24263</v>
      </c>
      <c r="G80" s="109">
        <v>1393</v>
      </c>
      <c r="H80" s="109">
        <v>24263</v>
      </c>
      <c r="I80" s="109">
        <v>0</v>
      </c>
      <c r="J80" s="110">
        <v>0</v>
      </c>
    </row>
    <row r="81" spans="1:10">
      <c r="A81" s="486" t="s">
        <v>615</v>
      </c>
      <c r="B81" s="487" t="s">
        <v>706</v>
      </c>
      <c r="C81" s="487" t="s">
        <v>617</v>
      </c>
      <c r="D81" s="108" t="s">
        <v>708</v>
      </c>
      <c r="E81" s="109">
        <v>1393</v>
      </c>
      <c r="F81" s="109">
        <v>24263</v>
      </c>
      <c r="G81" s="109">
        <v>1393</v>
      </c>
      <c r="H81" s="109">
        <v>24263</v>
      </c>
      <c r="I81" s="109">
        <v>0</v>
      </c>
      <c r="J81" s="110">
        <v>0</v>
      </c>
    </row>
    <row r="82" spans="1:10">
      <c r="A82" s="486" t="s">
        <v>617</v>
      </c>
      <c r="B82" s="487" t="s">
        <v>612</v>
      </c>
      <c r="C82" s="487" t="s">
        <v>612</v>
      </c>
      <c r="D82" s="108" t="s">
        <v>709</v>
      </c>
      <c r="E82" s="109">
        <v>328983</v>
      </c>
      <c r="F82" s="109">
        <v>2518114</v>
      </c>
      <c r="G82" s="109">
        <v>328983</v>
      </c>
      <c r="H82" s="109">
        <v>2518114</v>
      </c>
      <c r="I82" s="109">
        <v>0</v>
      </c>
      <c r="J82" s="110">
        <v>0</v>
      </c>
    </row>
    <row r="83" spans="1:10">
      <c r="A83" s="486" t="s">
        <v>617</v>
      </c>
      <c r="B83" s="487" t="s">
        <v>710</v>
      </c>
      <c r="C83" s="487" t="s">
        <v>612</v>
      </c>
      <c r="D83" s="108" t="s">
        <v>711</v>
      </c>
      <c r="E83" s="109">
        <v>166153</v>
      </c>
      <c r="F83" s="109">
        <v>1184460</v>
      </c>
      <c r="G83" s="109">
        <v>166153</v>
      </c>
      <c r="H83" s="109">
        <v>1184460</v>
      </c>
      <c r="I83" s="109">
        <v>0</v>
      </c>
      <c r="J83" s="110">
        <v>0</v>
      </c>
    </row>
    <row r="84" spans="1:10">
      <c r="A84" s="486" t="s">
        <v>617</v>
      </c>
      <c r="B84" s="487" t="s">
        <v>710</v>
      </c>
      <c r="C84" s="487" t="s">
        <v>617</v>
      </c>
      <c r="D84" s="108" t="s">
        <v>712</v>
      </c>
      <c r="E84" s="109">
        <v>7740</v>
      </c>
      <c r="F84" s="109">
        <v>93664</v>
      </c>
      <c r="G84" s="109">
        <v>7740</v>
      </c>
      <c r="H84" s="109">
        <v>93664</v>
      </c>
      <c r="I84" s="109">
        <v>0</v>
      </c>
      <c r="J84" s="110">
        <v>0</v>
      </c>
    </row>
    <row r="85" spans="1:10">
      <c r="A85" s="486" t="s">
        <v>617</v>
      </c>
      <c r="B85" s="487" t="s">
        <v>710</v>
      </c>
      <c r="C85" s="487" t="s">
        <v>640</v>
      </c>
      <c r="D85" s="108" t="s">
        <v>713</v>
      </c>
      <c r="E85" s="109">
        <v>158413</v>
      </c>
      <c r="F85" s="109">
        <v>1090796</v>
      </c>
      <c r="G85" s="109">
        <v>158413</v>
      </c>
      <c r="H85" s="109">
        <v>1090796</v>
      </c>
      <c r="I85" s="109">
        <v>0</v>
      </c>
      <c r="J85" s="110">
        <v>0</v>
      </c>
    </row>
    <row r="86" spans="1:10">
      <c r="A86" s="486" t="s">
        <v>617</v>
      </c>
      <c r="B86" s="487" t="s">
        <v>714</v>
      </c>
      <c r="C86" s="487" t="s">
        <v>612</v>
      </c>
      <c r="D86" s="108" t="s">
        <v>715</v>
      </c>
      <c r="E86" s="109">
        <v>162830</v>
      </c>
      <c r="F86" s="109">
        <v>1333654</v>
      </c>
      <c r="G86" s="109">
        <v>162830</v>
      </c>
      <c r="H86" s="109">
        <v>1333654</v>
      </c>
      <c r="I86" s="109">
        <v>0</v>
      </c>
      <c r="J86" s="110">
        <v>0</v>
      </c>
    </row>
    <row r="87" spans="1:10">
      <c r="A87" s="486" t="s">
        <v>617</v>
      </c>
      <c r="B87" s="487" t="s">
        <v>714</v>
      </c>
      <c r="C87" s="487" t="s">
        <v>617</v>
      </c>
      <c r="D87" s="108" t="s">
        <v>716</v>
      </c>
      <c r="E87" s="109">
        <v>82248</v>
      </c>
      <c r="F87" s="109">
        <v>804842</v>
      </c>
      <c r="G87" s="109">
        <v>82248</v>
      </c>
      <c r="H87" s="109">
        <v>804842</v>
      </c>
      <c r="I87" s="109">
        <v>0</v>
      </c>
      <c r="J87" s="110">
        <v>0</v>
      </c>
    </row>
    <row r="88" spans="1:10">
      <c r="A88" s="486" t="s">
        <v>617</v>
      </c>
      <c r="B88" s="487" t="s">
        <v>714</v>
      </c>
      <c r="C88" s="487" t="s">
        <v>640</v>
      </c>
      <c r="D88" s="108" t="s">
        <v>705</v>
      </c>
      <c r="E88" s="109">
        <v>80582</v>
      </c>
      <c r="F88" s="109">
        <v>528812</v>
      </c>
      <c r="G88" s="109">
        <v>80582</v>
      </c>
      <c r="H88" s="109">
        <v>528812</v>
      </c>
      <c r="I88" s="109">
        <v>0</v>
      </c>
      <c r="J88" s="110">
        <v>0</v>
      </c>
    </row>
    <row r="89" spans="1:10">
      <c r="A89" s="486" t="s">
        <v>640</v>
      </c>
      <c r="B89" s="487" t="s">
        <v>612</v>
      </c>
      <c r="C89" s="487" t="s">
        <v>612</v>
      </c>
      <c r="D89" s="108" t="s">
        <v>717</v>
      </c>
      <c r="E89" s="109">
        <v>1662990</v>
      </c>
      <c r="F89" s="109">
        <v>24411058</v>
      </c>
      <c r="G89" s="109">
        <v>1515287</v>
      </c>
      <c r="H89" s="109">
        <v>18502816</v>
      </c>
      <c r="I89" s="109">
        <v>147703</v>
      </c>
      <c r="J89" s="110">
        <v>5908242</v>
      </c>
    </row>
    <row r="90" spans="1:10">
      <c r="A90" s="486" t="s">
        <v>640</v>
      </c>
      <c r="B90" s="487" t="s">
        <v>718</v>
      </c>
      <c r="C90" s="487" t="s">
        <v>612</v>
      </c>
      <c r="D90" s="108" t="s">
        <v>719</v>
      </c>
      <c r="E90" s="109">
        <v>-13736</v>
      </c>
      <c r="F90" s="109">
        <v>11049441</v>
      </c>
      <c r="G90" s="109">
        <v>-51708</v>
      </c>
      <c r="H90" s="109">
        <v>7058133</v>
      </c>
      <c r="I90" s="109">
        <v>37972</v>
      </c>
      <c r="J90" s="110">
        <v>3991308</v>
      </c>
    </row>
    <row r="91" spans="1:10">
      <c r="A91" s="486" t="s">
        <v>640</v>
      </c>
      <c r="B91" s="487" t="s">
        <v>718</v>
      </c>
      <c r="C91" s="487" t="s">
        <v>617</v>
      </c>
      <c r="D91" s="108" t="s">
        <v>720</v>
      </c>
      <c r="E91" s="109">
        <v>-13736</v>
      </c>
      <c r="F91" s="109">
        <v>11049441</v>
      </c>
      <c r="G91" s="109">
        <v>-51708</v>
      </c>
      <c r="H91" s="109">
        <v>7058133</v>
      </c>
      <c r="I91" s="109">
        <v>37972</v>
      </c>
      <c r="J91" s="110">
        <v>3991308</v>
      </c>
    </row>
    <row r="92" spans="1:10">
      <c r="A92" s="486" t="s">
        <v>640</v>
      </c>
      <c r="B92" s="487" t="s">
        <v>722</v>
      </c>
      <c r="C92" s="487" t="s">
        <v>612</v>
      </c>
      <c r="D92" s="108" t="s">
        <v>723</v>
      </c>
      <c r="E92" s="109">
        <v>4418</v>
      </c>
      <c r="F92" s="109">
        <v>43883</v>
      </c>
      <c r="G92" s="109">
        <v>4418</v>
      </c>
      <c r="H92" s="109">
        <v>43883</v>
      </c>
      <c r="I92" s="109">
        <v>0</v>
      </c>
      <c r="J92" s="110">
        <v>0</v>
      </c>
    </row>
    <row r="93" spans="1:10">
      <c r="A93" s="486" t="s">
        <v>640</v>
      </c>
      <c r="B93" s="487" t="s">
        <v>722</v>
      </c>
      <c r="C93" s="487" t="s">
        <v>640</v>
      </c>
      <c r="D93" s="108" t="s">
        <v>724</v>
      </c>
      <c r="E93" s="109">
        <v>4418</v>
      </c>
      <c r="F93" s="109">
        <v>43883</v>
      </c>
      <c r="G93" s="109">
        <v>4418</v>
      </c>
      <c r="H93" s="109">
        <v>43883</v>
      </c>
      <c r="I93" s="109">
        <v>0</v>
      </c>
      <c r="J93" s="110">
        <v>0</v>
      </c>
    </row>
    <row r="94" spans="1:10">
      <c r="A94" s="486" t="s">
        <v>640</v>
      </c>
      <c r="B94" s="487" t="s">
        <v>725</v>
      </c>
      <c r="C94" s="487" t="s">
        <v>612</v>
      </c>
      <c r="D94" s="108" t="s">
        <v>726</v>
      </c>
      <c r="E94" s="109">
        <v>1672308</v>
      </c>
      <c r="F94" s="109">
        <v>13317734</v>
      </c>
      <c r="G94" s="109">
        <v>1562577</v>
      </c>
      <c r="H94" s="109">
        <v>11400800</v>
      </c>
      <c r="I94" s="109">
        <v>109731</v>
      </c>
      <c r="J94" s="110">
        <v>1916934</v>
      </c>
    </row>
    <row r="95" spans="1:10">
      <c r="A95" s="486" t="s">
        <v>640</v>
      </c>
      <c r="B95" s="487" t="s">
        <v>725</v>
      </c>
      <c r="C95" s="487" t="s">
        <v>617</v>
      </c>
      <c r="D95" s="108" t="s">
        <v>727</v>
      </c>
      <c r="E95" s="109">
        <v>456675</v>
      </c>
      <c r="F95" s="109">
        <v>4179513</v>
      </c>
      <c r="G95" s="109">
        <v>456944</v>
      </c>
      <c r="H95" s="109">
        <v>3362579</v>
      </c>
      <c r="I95" s="109">
        <v>-269</v>
      </c>
      <c r="J95" s="110">
        <v>816934</v>
      </c>
    </row>
    <row r="96" spans="1:10">
      <c r="A96" s="486" t="s">
        <v>640</v>
      </c>
      <c r="B96" s="487" t="s">
        <v>725</v>
      </c>
      <c r="C96" s="487" t="s">
        <v>643</v>
      </c>
      <c r="D96" s="108" t="s">
        <v>729</v>
      </c>
      <c r="E96" s="109">
        <v>1024185</v>
      </c>
      <c r="F96" s="109">
        <v>7559081</v>
      </c>
      <c r="G96" s="109">
        <v>914185</v>
      </c>
      <c r="H96" s="109">
        <v>6459081</v>
      </c>
      <c r="I96" s="109">
        <v>110000</v>
      </c>
      <c r="J96" s="110">
        <v>1100000</v>
      </c>
    </row>
    <row r="97" spans="1:10">
      <c r="A97" s="486" t="s">
        <v>640</v>
      </c>
      <c r="B97" s="487" t="s">
        <v>725</v>
      </c>
      <c r="C97" s="487" t="s">
        <v>650</v>
      </c>
      <c r="D97" s="108" t="s">
        <v>730</v>
      </c>
      <c r="E97" s="109">
        <v>191448</v>
      </c>
      <c r="F97" s="109">
        <v>1579140</v>
      </c>
      <c r="G97" s="109">
        <v>191448</v>
      </c>
      <c r="H97" s="109">
        <v>1579140</v>
      </c>
      <c r="I97" s="109">
        <v>0</v>
      </c>
      <c r="J97" s="110">
        <v>0</v>
      </c>
    </row>
    <row r="98" spans="1:10">
      <c r="A98" s="486" t="s">
        <v>635</v>
      </c>
      <c r="B98" s="487" t="s">
        <v>612</v>
      </c>
      <c r="C98" s="487" t="s">
        <v>612</v>
      </c>
      <c r="D98" s="108" t="s">
        <v>731</v>
      </c>
      <c r="E98" s="109">
        <v>404642</v>
      </c>
      <c r="F98" s="109">
        <v>3530659</v>
      </c>
      <c r="G98" s="109">
        <v>404642</v>
      </c>
      <c r="H98" s="109">
        <v>3530659</v>
      </c>
      <c r="I98" s="109">
        <v>0</v>
      </c>
      <c r="J98" s="110">
        <v>0</v>
      </c>
    </row>
    <row r="99" spans="1:10">
      <c r="A99" s="486" t="s">
        <v>635</v>
      </c>
      <c r="B99" s="487" t="s">
        <v>732</v>
      </c>
      <c r="C99" s="487" t="s">
        <v>612</v>
      </c>
      <c r="D99" s="108" t="s">
        <v>733</v>
      </c>
      <c r="E99" s="109">
        <v>33976</v>
      </c>
      <c r="F99" s="109">
        <v>210515</v>
      </c>
      <c r="G99" s="109">
        <v>33976</v>
      </c>
      <c r="H99" s="109">
        <v>210515</v>
      </c>
      <c r="I99" s="109">
        <v>0</v>
      </c>
      <c r="J99" s="110">
        <v>0</v>
      </c>
    </row>
    <row r="100" spans="1:10">
      <c r="A100" s="486" t="s">
        <v>635</v>
      </c>
      <c r="B100" s="487" t="s">
        <v>732</v>
      </c>
      <c r="C100" s="487" t="s">
        <v>617</v>
      </c>
      <c r="D100" s="108" t="s">
        <v>734</v>
      </c>
      <c r="E100" s="109">
        <v>33976</v>
      </c>
      <c r="F100" s="109">
        <v>210515</v>
      </c>
      <c r="G100" s="109">
        <v>33976</v>
      </c>
      <c r="H100" s="109">
        <v>210515</v>
      </c>
      <c r="I100" s="109">
        <v>0</v>
      </c>
      <c r="J100" s="110">
        <v>0</v>
      </c>
    </row>
    <row r="101" spans="1:10">
      <c r="A101" s="486" t="s">
        <v>635</v>
      </c>
      <c r="B101" s="487" t="s">
        <v>735</v>
      </c>
      <c r="C101" s="487" t="s">
        <v>612</v>
      </c>
      <c r="D101" s="108" t="s">
        <v>736</v>
      </c>
      <c r="E101" s="109">
        <v>407</v>
      </c>
      <c r="F101" s="109">
        <v>16957</v>
      </c>
      <c r="G101" s="109">
        <v>407</v>
      </c>
      <c r="H101" s="109">
        <v>16957</v>
      </c>
      <c r="I101" s="109">
        <v>0</v>
      </c>
      <c r="J101" s="110">
        <v>0</v>
      </c>
    </row>
    <row r="102" spans="1:10">
      <c r="A102" s="486" t="s">
        <v>635</v>
      </c>
      <c r="B102" s="487" t="s">
        <v>735</v>
      </c>
      <c r="C102" s="487" t="s">
        <v>617</v>
      </c>
      <c r="D102" s="108" t="s">
        <v>737</v>
      </c>
      <c r="E102" s="109">
        <v>407</v>
      </c>
      <c r="F102" s="109">
        <v>16957</v>
      </c>
      <c r="G102" s="109">
        <v>407</v>
      </c>
      <c r="H102" s="109">
        <v>16957</v>
      </c>
      <c r="I102" s="109">
        <v>0</v>
      </c>
      <c r="J102" s="110">
        <v>0</v>
      </c>
    </row>
    <row r="103" spans="1:10">
      <c r="A103" s="486" t="s">
        <v>635</v>
      </c>
      <c r="B103" s="487" t="s">
        <v>738</v>
      </c>
      <c r="C103" s="487" t="s">
        <v>612</v>
      </c>
      <c r="D103" s="108" t="s">
        <v>739</v>
      </c>
      <c r="E103" s="109">
        <v>370259</v>
      </c>
      <c r="F103" s="109">
        <v>3303187</v>
      </c>
      <c r="G103" s="109">
        <v>370259</v>
      </c>
      <c r="H103" s="109">
        <v>3303187</v>
      </c>
      <c r="I103" s="109">
        <v>0</v>
      </c>
      <c r="J103" s="110">
        <v>0</v>
      </c>
    </row>
    <row r="104" spans="1:10">
      <c r="A104" s="486" t="s">
        <v>635</v>
      </c>
      <c r="B104" s="487" t="s">
        <v>738</v>
      </c>
      <c r="C104" s="487" t="s">
        <v>617</v>
      </c>
      <c r="D104" s="108" t="s">
        <v>740</v>
      </c>
      <c r="E104" s="109">
        <v>370259</v>
      </c>
      <c r="F104" s="109">
        <v>3303187</v>
      </c>
      <c r="G104" s="109">
        <v>370259</v>
      </c>
      <c r="H104" s="109">
        <v>3303187</v>
      </c>
      <c r="I104" s="109">
        <v>0</v>
      </c>
      <c r="J104" s="110">
        <v>0</v>
      </c>
    </row>
    <row r="105" spans="1:10">
      <c r="A105" s="486" t="s">
        <v>643</v>
      </c>
      <c r="B105" s="487" t="s">
        <v>612</v>
      </c>
      <c r="C105" s="487" t="s">
        <v>612</v>
      </c>
      <c r="D105" s="108" t="s">
        <v>741</v>
      </c>
      <c r="E105" s="109">
        <v>1137177</v>
      </c>
      <c r="F105" s="109">
        <v>8482521</v>
      </c>
      <c r="G105" s="109">
        <v>1137177</v>
      </c>
      <c r="H105" s="109">
        <v>8482521</v>
      </c>
      <c r="I105" s="109">
        <v>0</v>
      </c>
      <c r="J105" s="110">
        <v>0</v>
      </c>
    </row>
    <row r="106" spans="1:10">
      <c r="A106" s="486" t="s">
        <v>643</v>
      </c>
      <c r="B106" s="487" t="s">
        <v>742</v>
      </c>
      <c r="C106" s="487" t="s">
        <v>612</v>
      </c>
      <c r="D106" s="108" t="s">
        <v>743</v>
      </c>
      <c r="E106" s="109">
        <v>977970</v>
      </c>
      <c r="F106" s="109">
        <v>7786693</v>
      </c>
      <c r="G106" s="109">
        <v>977970</v>
      </c>
      <c r="H106" s="109">
        <v>7786693</v>
      </c>
      <c r="I106" s="109">
        <v>0</v>
      </c>
      <c r="J106" s="110">
        <v>0</v>
      </c>
    </row>
    <row r="107" spans="1:10">
      <c r="A107" s="486" t="s">
        <v>643</v>
      </c>
      <c r="B107" s="487" t="s">
        <v>742</v>
      </c>
      <c r="C107" s="487" t="s">
        <v>640</v>
      </c>
      <c r="D107" s="108" t="s">
        <v>744</v>
      </c>
      <c r="E107" s="109">
        <v>977970</v>
      </c>
      <c r="F107" s="109">
        <v>7786693</v>
      </c>
      <c r="G107" s="109">
        <v>977970</v>
      </c>
      <c r="H107" s="109">
        <v>7786693</v>
      </c>
      <c r="I107" s="109">
        <v>0</v>
      </c>
      <c r="J107" s="110">
        <v>0</v>
      </c>
    </row>
    <row r="108" spans="1:10">
      <c r="A108" s="486" t="s">
        <v>643</v>
      </c>
      <c r="B108" s="487" t="s">
        <v>745</v>
      </c>
      <c r="C108" s="487" t="s">
        <v>612</v>
      </c>
      <c r="D108" s="108" t="s">
        <v>746</v>
      </c>
      <c r="E108" s="109">
        <v>159207</v>
      </c>
      <c r="F108" s="109">
        <v>695828</v>
      </c>
      <c r="G108" s="109">
        <v>159207</v>
      </c>
      <c r="H108" s="109">
        <v>695828</v>
      </c>
      <c r="I108" s="109">
        <v>0</v>
      </c>
      <c r="J108" s="110">
        <v>0</v>
      </c>
    </row>
    <row r="109" spans="1:10">
      <c r="A109" s="486" t="s">
        <v>643</v>
      </c>
      <c r="B109" s="487" t="s">
        <v>745</v>
      </c>
      <c r="C109" s="487" t="s">
        <v>617</v>
      </c>
      <c r="D109" s="108" t="s">
        <v>747</v>
      </c>
      <c r="E109" s="109">
        <v>159207</v>
      </c>
      <c r="F109" s="109">
        <v>695828</v>
      </c>
      <c r="G109" s="109">
        <v>159207</v>
      </c>
      <c r="H109" s="109">
        <v>695828</v>
      </c>
      <c r="I109" s="109">
        <v>0</v>
      </c>
      <c r="J109" s="110">
        <v>0</v>
      </c>
    </row>
    <row r="110" spans="1:10">
      <c r="A110" s="486" t="s">
        <v>650</v>
      </c>
      <c r="B110" s="487" t="s">
        <v>612</v>
      </c>
      <c r="C110" s="487" t="s">
        <v>612</v>
      </c>
      <c r="D110" s="108" t="s">
        <v>748</v>
      </c>
      <c r="E110" s="109">
        <v>1579250</v>
      </c>
      <c r="F110" s="109">
        <v>6957864</v>
      </c>
      <c r="G110" s="109">
        <v>1579250</v>
      </c>
      <c r="H110" s="109">
        <v>6957864</v>
      </c>
      <c r="I110" s="109">
        <v>0</v>
      </c>
      <c r="J110" s="110">
        <v>0</v>
      </c>
    </row>
    <row r="111" spans="1:10">
      <c r="A111" s="486" t="s">
        <v>650</v>
      </c>
      <c r="B111" s="487" t="s">
        <v>749</v>
      </c>
      <c r="C111" s="487" t="s">
        <v>612</v>
      </c>
      <c r="D111" s="108" t="s">
        <v>750</v>
      </c>
      <c r="E111" s="109">
        <v>1579250</v>
      </c>
      <c r="F111" s="109">
        <v>6957864</v>
      </c>
      <c r="G111" s="109">
        <v>1579250</v>
      </c>
      <c r="H111" s="109">
        <v>6957864</v>
      </c>
      <c r="I111" s="109">
        <v>0</v>
      </c>
      <c r="J111" s="110">
        <v>0</v>
      </c>
    </row>
    <row r="112" spans="1:10">
      <c r="A112" s="486" t="s">
        <v>650</v>
      </c>
      <c r="B112" s="487" t="s">
        <v>749</v>
      </c>
      <c r="C112" s="487" t="s">
        <v>615</v>
      </c>
      <c r="D112" s="108" t="s">
        <v>751</v>
      </c>
      <c r="E112" s="109">
        <v>1579250</v>
      </c>
      <c r="F112" s="109">
        <v>6957864</v>
      </c>
      <c r="G112" s="109">
        <v>1579250</v>
      </c>
      <c r="H112" s="109">
        <v>6957864</v>
      </c>
      <c r="I112" s="109">
        <v>0</v>
      </c>
      <c r="J112" s="110">
        <v>0</v>
      </c>
    </row>
    <row r="113" spans="1:10">
      <c r="A113" s="486" t="s">
        <v>652</v>
      </c>
      <c r="B113" s="487" t="s">
        <v>612</v>
      </c>
      <c r="C113" s="487" t="s">
        <v>612</v>
      </c>
      <c r="D113" s="108" t="s">
        <v>752</v>
      </c>
      <c r="E113" s="109">
        <v>0</v>
      </c>
      <c r="F113" s="109">
        <v>72000</v>
      </c>
      <c r="G113" s="109">
        <v>0</v>
      </c>
      <c r="H113" s="109">
        <v>72000</v>
      </c>
      <c r="I113" s="109">
        <v>0</v>
      </c>
      <c r="J113" s="110">
        <v>0</v>
      </c>
    </row>
    <row r="114" spans="1:10">
      <c r="A114" s="486" t="s">
        <v>652</v>
      </c>
      <c r="B114" s="487" t="s">
        <v>753</v>
      </c>
      <c r="C114" s="487" t="s">
        <v>612</v>
      </c>
      <c r="D114" s="108" t="s">
        <v>754</v>
      </c>
      <c r="E114" s="109">
        <v>0</v>
      </c>
      <c r="F114" s="109">
        <v>72000</v>
      </c>
      <c r="G114" s="109">
        <v>0</v>
      </c>
      <c r="H114" s="109">
        <v>72000</v>
      </c>
      <c r="I114" s="109">
        <v>0</v>
      </c>
      <c r="J114" s="110">
        <v>0</v>
      </c>
    </row>
    <row r="115" spans="1:10">
      <c r="A115" s="486" t="s">
        <v>652</v>
      </c>
      <c r="B115" s="487" t="s">
        <v>753</v>
      </c>
      <c r="C115" s="487" t="s">
        <v>617</v>
      </c>
      <c r="D115" s="108" t="s">
        <v>755</v>
      </c>
      <c r="E115" s="109">
        <v>0</v>
      </c>
      <c r="F115" s="109">
        <v>72000</v>
      </c>
      <c r="G115" s="109">
        <v>0</v>
      </c>
      <c r="H115" s="109">
        <v>72000</v>
      </c>
      <c r="I115" s="109">
        <v>0</v>
      </c>
      <c r="J115" s="110">
        <v>0</v>
      </c>
    </row>
    <row r="116" spans="1:10">
      <c r="A116" s="486" t="s">
        <v>612</v>
      </c>
      <c r="B116" s="487" t="s">
        <v>612</v>
      </c>
      <c r="C116" s="487" t="s">
        <v>612</v>
      </c>
      <c r="D116" s="108" t="s">
        <v>679</v>
      </c>
      <c r="E116" s="109">
        <v>1128297</v>
      </c>
      <c r="F116" s="109">
        <v>64667653</v>
      </c>
      <c r="G116" s="109">
        <v>132660</v>
      </c>
      <c r="H116" s="109">
        <v>2065014</v>
      </c>
      <c r="I116" s="109">
        <v>995637</v>
      </c>
      <c r="J116" s="110">
        <v>62602639</v>
      </c>
    </row>
    <row r="117" spans="1:10">
      <c r="A117" s="486" t="s">
        <v>615</v>
      </c>
      <c r="B117" s="487" t="s">
        <v>612</v>
      </c>
      <c r="C117" s="487" t="s">
        <v>612</v>
      </c>
      <c r="D117" s="108" t="s">
        <v>687</v>
      </c>
      <c r="E117" s="109">
        <v>17990</v>
      </c>
      <c r="F117" s="109">
        <v>423810</v>
      </c>
      <c r="G117" s="109">
        <v>17990</v>
      </c>
      <c r="H117" s="109">
        <v>423810</v>
      </c>
      <c r="I117" s="109">
        <v>0</v>
      </c>
      <c r="J117" s="110">
        <v>0</v>
      </c>
    </row>
    <row r="118" spans="1:10">
      <c r="A118" s="486" t="s">
        <v>615</v>
      </c>
      <c r="B118" s="487" t="s">
        <v>688</v>
      </c>
      <c r="C118" s="487" t="s">
        <v>612</v>
      </c>
      <c r="D118" s="108" t="s">
        <v>689</v>
      </c>
      <c r="E118" s="109">
        <v>17990</v>
      </c>
      <c r="F118" s="109">
        <v>173810</v>
      </c>
      <c r="G118" s="109">
        <v>17990</v>
      </c>
      <c r="H118" s="109">
        <v>173810</v>
      </c>
      <c r="I118" s="109">
        <v>0</v>
      </c>
      <c r="J118" s="110">
        <v>0</v>
      </c>
    </row>
    <row r="119" spans="1:10">
      <c r="A119" s="486" t="s">
        <v>615</v>
      </c>
      <c r="B119" s="487" t="s">
        <v>688</v>
      </c>
      <c r="C119" s="487" t="s">
        <v>756</v>
      </c>
      <c r="D119" s="108" t="s">
        <v>757</v>
      </c>
      <c r="E119" s="109">
        <v>17990</v>
      </c>
      <c r="F119" s="109">
        <v>173810</v>
      </c>
      <c r="G119" s="109">
        <v>17990</v>
      </c>
      <c r="H119" s="109">
        <v>173810</v>
      </c>
      <c r="I119" s="109">
        <v>0</v>
      </c>
      <c r="J119" s="110">
        <v>0</v>
      </c>
    </row>
    <row r="120" spans="1:10">
      <c r="A120" s="486" t="s">
        <v>615</v>
      </c>
      <c r="B120" s="487" t="s">
        <v>695</v>
      </c>
      <c r="C120" s="487" t="s">
        <v>612</v>
      </c>
      <c r="D120" s="108" t="s">
        <v>696</v>
      </c>
      <c r="E120" s="109">
        <v>0</v>
      </c>
      <c r="F120" s="109">
        <v>250000</v>
      </c>
      <c r="G120" s="109">
        <v>0</v>
      </c>
      <c r="H120" s="109">
        <v>250000</v>
      </c>
      <c r="I120" s="109">
        <v>0</v>
      </c>
      <c r="J120" s="110">
        <v>0</v>
      </c>
    </row>
    <row r="121" spans="1:10">
      <c r="A121" s="486" t="s">
        <v>615</v>
      </c>
      <c r="B121" s="487" t="s">
        <v>695</v>
      </c>
      <c r="C121" s="487" t="s">
        <v>756</v>
      </c>
      <c r="D121" s="108" t="s">
        <v>757</v>
      </c>
      <c r="E121" s="109">
        <v>0</v>
      </c>
      <c r="F121" s="109">
        <v>250000</v>
      </c>
      <c r="G121" s="109">
        <v>0</v>
      </c>
      <c r="H121" s="109">
        <v>250000</v>
      </c>
      <c r="I121" s="109">
        <v>0</v>
      </c>
      <c r="J121" s="110">
        <v>0</v>
      </c>
    </row>
    <row r="122" spans="1:10">
      <c r="A122" s="486" t="s">
        <v>617</v>
      </c>
      <c r="B122" s="487" t="s">
        <v>612</v>
      </c>
      <c r="C122" s="487" t="s">
        <v>612</v>
      </c>
      <c r="D122" s="108" t="s">
        <v>709</v>
      </c>
      <c r="E122" s="109">
        <v>0</v>
      </c>
      <c r="F122" s="109">
        <v>12386532</v>
      </c>
      <c r="G122" s="109">
        <v>0</v>
      </c>
      <c r="H122" s="109">
        <v>113412</v>
      </c>
      <c r="I122" s="109">
        <v>0</v>
      </c>
      <c r="J122" s="110">
        <v>12273120</v>
      </c>
    </row>
    <row r="123" spans="1:10">
      <c r="A123" s="486" t="s">
        <v>617</v>
      </c>
      <c r="B123" s="487" t="s">
        <v>710</v>
      </c>
      <c r="C123" s="487" t="s">
        <v>612</v>
      </c>
      <c r="D123" s="108" t="s">
        <v>711</v>
      </c>
      <c r="E123" s="109">
        <v>0</v>
      </c>
      <c r="F123" s="109">
        <v>13500</v>
      </c>
      <c r="G123" s="109">
        <v>0</v>
      </c>
      <c r="H123" s="109">
        <v>13500</v>
      </c>
      <c r="I123" s="109">
        <v>0</v>
      </c>
      <c r="J123" s="110">
        <v>0</v>
      </c>
    </row>
    <row r="124" spans="1:10">
      <c r="A124" s="486" t="s">
        <v>617</v>
      </c>
      <c r="B124" s="487" t="s">
        <v>710</v>
      </c>
      <c r="C124" s="487" t="s">
        <v>756</v>
      </c>
      <c r="D124" s="108" t="s">
        <v>757</v>
      </c>
      <c r="E124" s="109">
        <v>0</v>
      </c>
      <c r="F124" s="109">
        <v>13500</v>
      </c>
      <c r="G124" s="109">
        <v>0</v>
      </c>
      <c r="H124" s="109">
        <v>13500</v>
      </c>
      <c r="I124" s="109">
        <v>0</v>
      </c>
      <c r="J124" s="110">
        <v>0</v>
      </c>
    </row>
    <row r="125" spans="1:10">
      <c r="A125" s="486" t="s">
        <v>617</v>
      </c>
      <c r="B125" s="487" t="s">
        <v>714</v>
      </c>
      <c r="C125" s="487" t="s">
        <v>612</v>
      </c>
      <c r="D125" s="108" t="s">
        <v>715</v>
      </c>
      <c r="E125" s="109">
        <v>0</v>
      </c>
      <c r="F125" s="109">
        <v>12373032</v>
      </c>
      <c r="G125" s="109">
        <v>0</v>
      </c>
      <c r="H125" s="109">
        <v>99912</v>
      </c>
      <c r="I125" s="109">
        <v>0</v>
      </c>
      <c r="J125" s="110">
        <v>12273120</v>
      </c>
    </row>
    <row r="126" spans="1:10">
      <c r="A126" s="486" t="s">
        <v>617</v>
      </c>
      <c r="B126" s="487" t="s">
        <v>714</v>
      </c>
      <c r="C126" s="487" t="s">
        <v>756</v>
      </c>
      <c r="D126" s="108" t="s">
        <v>757</v>
      </c>
      <c r="E126" s="109">
        <v>0</v>
      </c>
      <c r="F126" s="109">
        <v>12373032</v>
      </c>
      <c r="G126" s="109">
        <v>0</v>
      </c>
      <c r="H126" s="109">
        <v>99912</v>
      </c>
      <c r="I126" s="109">
        <v>0</v>
      </c>
      <c r="J126" s="110">
        <v>12273120</v>
      </c>
    </row>
    <row r="127" spans="1:10">
      <c r="A127" s="486" t="s">
        <v>640</v>
      </c>
      <c r="B127" s="487" t="s">
        <v>612</v>
      </c>
      <c r="C127" s="487" t="s">
        <v>612</v>
      </c>
      <c r="D127" s="108" t="s">
        <v>717</v>
      </c>
      <c r="E127" s="109">
        <v>1110307</v>
      </c>
      <c r="F127" s="109">
        <v>51723397</v>
      </c>
      <c r="G127" s="109">
        <v>114670</v>
      </c>
      <c r="H127" s="109">
        <v>1393878</v>
      </c>
      <c r="I127" s="109">
        <v>995637</v>
      </c>
      <c r="J127" s="110">
        <v>50329519</v>
      </c>
    </row>
    <row r="128" spans="1:10">
      <c r="A128" s="486" t="s">
        <v>640</v>
      </c>
      <c r="B128" s="487" t="s">
        <v>718</v>
      </c>
      <c r="C128" s="487" t="s">
        <v>612</v>
      </c>
      <c r="D128" s="108" t="s">
        <v>719</v>
      </c>
      <c r="E128" s="109">
        <v>0</v>
      </c>
      <c r="F128" s="109">
        <v>325045</v>
      </c>
      <c r="G128" s="109">
        <v>0</v>
      </c>
      <c r="H128" s="109">
        <v>25045</v>
      </c>
      <c r="I128" s="109">
        <v>0</v>
      </c>
      <c r="J128" s="110">
        <v>300000</v>
      </c>
    </row>
    <row r="129" spans="1:10">
      <c r="A129" s="486" t="s">
        <v>640</v>
      </c>
      <c r="B129" s="487" t="s">
        <v>718</v>
      </c>
      <c r="C129" s="487" t="s">
        <v>756</v>
      </c>
      <c r="D129" s="108" t="s">
        <v>757</v>
      </c>
      <c r="E129" s="109">
        <v>0</v>
      </c>
      <c r="F129" s="109">
        <v>325045</v>
      </c>
      <c r="G129" s="109">
        <v>0</v>
      </c>
      <c r="H129" s="109">
        <v>25045</v>
      </c>
      <c r="I129" s="109">
        <v>0</v>
      </c>
      <c r="J129" s="110">
        <v>300000</v>
      </c>
    </row>
    <row r="130" spans="1:10">
      <c r="A130" s="486" t="s">
        <v>640</v>
      </c>
      <c r="B130" s="487" t="s">
        <v>725</v>
      </c>
      <c r="C130" s="487" t="s">
        <v>612</v>
      </c>
      <c r="D130" s="108" t="s">
        <v>726</v>
      </c>
      <c r="E130" s="109">
        <v>1110307</v>
      </c>
      <c r="F130" s="109">
        <v>51398352</v>
      </c>
      <c r="G130" s="109">
        <v>114670</v>
      </c>
      <c r="H130" s="109">
        <v>1368833</v>
      </c>
      <c r="I130" s="109">
        <v>995637</v>
      </c>
      <c r="J130" s="110">
        <v>50029519</v>
      </c>
    </row>
    <row r="131" spans="1:10">
      <c r="A131" s="486" t="s">
        <v>640</v>
      </c>
      <c r="B131" s="487" t="s">
        <v>725</v>
      </c>
      <c r="C131" s="487" t="s">
        <v>654</v>
      </c>
      <c r="D131" s="108" t="s">
        <v>758</v>
      </c>
      <c r="E131" s="109">
        <v>1110307</v>
      </c>
      <c r="F131" s="109">
        <v>51375352</v>
      </c>
      <c r="G131" s="109">
        <v>114670</v>
      </c>
      <c r="H131" s="109">
        <v>1345833</v>
      </c>
      <c r="I131" s="109">
        <v>995637</v>
      </c>
      <c r="J131" s="110">
        <v>50029519</v>
      </c>
    </row>
    <row r="132" spans="1:10">
      <c r="A132" s="486" t="s">
        <v>640</v>
      </c>
      <c r="B132" s="487" t="s">
        <v>725</v>
      </c>
      <c r="C132" s="487" t="s">
        <v>756</v>
      </c>
      <c r="D132" s="108" t="s">
        <v>757</v>
      </c>
      <c r="E132" s="109">
        <v>0</v>
      </c>
      <c r="F132" s="109">
        <v>23000</v>
      </c>
      <c r="G132" s="109">
        <v>0</v>
      </c>
      <c r="H132" s="109">
        <v>23000</v>
      </c>
      <c r="I132" s="109">
        <v>0</v>
      </c>
      <c r="J132" s="110">
        <v>0</v>
      </c>
    </row>
    <row r="133" spans="1:10">
      <c r="A133" s="486" t="s">
        <v>643</v>
      </c>
      <c r="B133" s="487" t="s">
        <v>612</v>
      </c>
      <c r="C133" s="487" t="s">
        <v>612</v>
      </c>
      <c r="D133" s="108" t="s">
        <v>741</v>
      </c>
      <c r="E133" s="109">
        <v>0</v>
      </c>
      <c r="F133" s="109">
        <v>133914</v>
      </c>
      <c r="G133" s="109">
        <v>0</v>
      </c>
      <c r="H133" s="109">
        <v>133914</v>
      </c>
      <c r="I133" s="109">
        <v>0</v>
      </c>
      <c r="J133" s="110">
        <v>0</v>
      </c>
    </row>
    <row r="134" spans="1:10">
      <c r="A134" s="486" t="s">
        <v>643</v>
      </c>
      <c r="B134" s="487" t="s">
        <v>745</v>
      </c>
      <c r="C134" s="487" t="s">
        <v>612</v>
      </c>
      <c r="D134" s="108" t="s">
        <v>746</v>
      </c>
      <c r="E134" s="109">
        <v>0</v>
      </c>
      <c r="F134" s="109">
        <v>133914</v>
      </c>
      <c r="G134" s="109">
        <v>0</v>
      </c>
      <c r="H134" s="109">
        <v>133914</v>
      </c>
      <c r="I134" s="109">
        <v>0</v>
      </c>
      <c r="J134" s="110">
        <v>0</v>
      </c>
    </row>
    <row r="135" spans="1:10">
      <c r="A135" s="486" t="s">
        <v>643</v>
      </c>
      <c r="B135" s="487" t="s">
        <v>745</v>
      </c>
      <c r="C135" s="487" t="s">
        <v>756</v>
      </c>
      <c r="D135" s="108" t="s">
        <v>757</v>
      </c>
      <c r="E135" s="109">
        <v>0</v>
      </c>
      <c r="F135" s="109">
        <v>133914</v>
      </c>
      <c r="G135" s="109">
        <v>0</v>
      </c>
      <c r="H135" s="109">
        <v>133914</v>
      </c>
      <c r="I135" s="109">
        <v>0</v>
      </c>
      <c r="J135" s="110">
        <v>0</v>
      </c>
    </row>
    <row r="136" spans="1:10">
      <c r="A136" s="486" t="s">
        <v>612</v>
      </c>
      <c r="B136" s="487" t="s">
        <v>612</v>
      </c>
      <c r="C136" s="487" t="s">
        <v>612</v>
      </c>
      <c r="D136" s="108" t="s">
        <v>760</v>
      </c>
      <c r="E136" s="109">
        <v>2804560</v>
      </c>
      <c r="F136" s="109">
        <v>5864638</v>
      </c>
      <c r="G136" s="109">
        <v>2804560</v>
      </c>
      <c r="H136" s="109">
        <v>5864638</v>
      </c>
      <c r="I136" s="109">
        <v>0</v>
      </c>
      <c r="J136" s="110">
        <v>0</v>
      </c>
    </row>
    <row r="137" spans="1:10">
      <c r="A137" s="486" t="s">
        <v>612</v>
      </c>
      <c r="B137" s="487" t="s">
        <v>612</v>
      </c>
      <c r="C137" s="487" t="s">
        <v>612</v>
      </c>
      <c r="D137" s="108" t="s">
        <v>761</v>
      </c>
      <c r="E137" s="109">
        <v>2804560</v>
      </c>
      <c r="F137" s="109">
        <v>5650112</v>
      </c>
      <c r="G137" s="109">
        <v>2804560</v>
      </c>
      <c r="H137" s="109">
        <v>5650112</v>
      </c>
      <c r="I137" s="109">
        <v>0</v>
      </c>
      <c r="J137" s="110">
        <v>0</v>
      </c>
    </row>
    <row r="138" spans="1:10">
      <c r="A138" s="486" t="s">
        <v>612</v>
      </c>
      <c r="B138" s="487" t="s">
        <v>612</v>
      </c>
      <c r="C138" s="487" t="s">
        <v>612</v>
      </c>
      <c r="D138" s="108" t="s">
        <v>762</v>
      </c>
      <c r="E138" s="109">
        <v>0</v>
      </c>
      <c r="F138" s="109">
        <v>214526</v>
      </c>
      <c r="G138" s="109">
        <v>0</v>
      </c>
      <c r="H138" s="109">
        <v>214526</v>
      </c>
      <c r="I138" s="109">
        <v>0</v>
      </c>
      <c r="J138" s="110">
        <v>0</v>
      </c>
    </row>
    <row r="139" spans="1:10">
      <c r="A139" s="486" t="s">
        <v>612</v>
      </c>
      <c r="B139" s="487" t="s">
        <v>612</v>
      </c>
      <c r="C139" s="487" t="s">
        <v>612</v>
      </c>
      <c r="D139" s="108" t="s">
        <v>763</v>
      </c>
      <c r="E139" s="109">
        <v>12927623</v>
      </c>
      <c r="F139" s="109">
        <v>146599480</v>
      </c>
      <c r="G139" s="109" t="s">
        <v>612</v>
      </c>
      <c r="H139" s="109" t="s">
        <v>612</v>
      </c>
      <c r="I139" s="109" t="s">
        <v>612</v>
      </c>
      <c r="J139" s="110" t="s">
        <v>612</v>
      </c>
    </row>
    <row r="140" spans="1:10">
      <c r="A140" s="486" t="s">
        <v>612</v>
      </c>
      <c r="B140" s="487" t="s">
        <v>612</v>
      </c>
      <c r="C140" s="487" t="s">
        <v>612</v>
      </c>
      <c r="D140" s="108" t="s">
        <v>612</v>
      </c>
      <c r="E140" s="109" t="s">
        <v>612</v>
      </c>
      <c r="F140" s="109" t="s">
        <v>612</v>
      </c>
      <c r="G140" s="109" t="s">
        <v>612</v>
      </c>
      <c r="H140" s="109" t="s">
        <v>612</v>
      </c>
      <c r="I140" s="109" t="s">
        <v>612</v>
      </c>
      <c r="J140" s="110" t="s">
        <v>612</v>
      </c>
    </row>
    <row r="141" spans="1:10">
      <c r="A141" s="486" t="s">
        <v>612</v>
      </c>
      <c r="B141" s="487" t="s">
        <v>612</v>
      </c>
      <c r="C141" s="487" t="s">
        <v>612</v>
      </c>
      <c r="D141" s="108" t="s">
        <v>764</v>
      </c>
      <c r="E141" s="109">
        <v>161340057</v>
      </c>
      <c r="F141" s="109" t="s">
        <v>612</v>
      </c>
      <c r="G141" s="109" t="s">
        <v>612</v>
      </c>
      <c r="H141" s="109" t="s">
        <v>612</v>
      </c>
      <c r="I141" s="109" t="s">
        <v>612</v>
      </c>
      <c r="J141" s="110" t="s">
        <v>612</v>
      </c>
    </row>
    <row r="142" spans="1:10">
      <c r="A142" s="486" t="s">
        <v>612</v>
      </c>
      <c r="B142" s="487" t="s">
        <v>612</v>
      </c>
      <c r="C142" s="487" t="s">
        <v>612</v>
      </c>
      <c r="D142" s="108" t="s">
        <v>765</v>
      </c>
      <c r="E142" s="109">
        <v>178412811</v>
      </c>
      <c r="F142" s="109" t="s">
        <v>612</v>
      </c>
      <c r="G142" s="109" t="s">
        <v>612</v>
      </c>
      <c r="H142" s="109" t="s">
        <v>612</v>
      </c>
      <c r="I142" s="109" t="s">
        <v>612</v>
      </c>
      <c r="J142" s="110" t="s">
        <v>612</v>
      </c>
    </row>
    <row r="143" spans="1:10">
      <c r="A143" s="486" t="s">
        <v>612</v>
      </c>
      <c r="B143" s="487" t="s">
        <v>612</v>
      </c>
      <c r="C143" s="487" t="s">
        <v>612</v>
      </c>
      <c r="D143" s="108" t="s">
        <v>766</v>
      </c>
      <c r="E143" s="109">
        <v>4359827</v>
      </c>
      <c r="F143" s="109" t="s">
        <v>612</v>
      </c>
      <c r="G143" s="109" t="s">
        <v>612</v>
      </c>
      <c r="H143" s="109" t="s">
        <v>612</v>
      </c>
      <c r="I143" s="109" t="s">
        <v>612</v>
      </c>
      <c r="J143" s="110" t="s">
        <v>612</v>
      </c>
    </row>
    <row r="144" spans="1:10">
      <c r="A144" s="486" t="s">
        <v>612</v>
      </c>
      <c r="B144" s="487" t="s">
        <v>612</v>
      </c>
      <c r="C144" s="487" t="s">
        <v>612</v>
      </c>
      <c r="D144" s="108" t="s">
        <v>767</v>
      </c>
      <c r="E144" s="109">
        <v>182772638</v>
      </c>
      <c r="F144" s="109" t="s">
        <v>612</v>
      </c>
      <c r="G144" s="109" t="s">
        <v>612</v>
      </c>
      <c r="H144" s="109" t="s">
        <v>612</v>
      </c>
      <c r="I144" s="109" t="s">
        <v>612</v>
      </c>
      <c r="J144" s="110" t="s">
        <v>612</v>
      </c>
    </row>
    <row r="145" spans="1:10" ht="93.6" customHeight="1">
      <c r="A145" s="1382" t="s">
        <v>1604</v>
      </c>
      <c r="B145" s="1370" t="s">
        <v>612</v>
      </c>
      <c r="C145" s="1370" t="s">
        <v>612</v>
      </c>
      <c r="D145" s="1370" t="s">
        <v>612</v>
      </c>
      <c r="E145" s="1370" t="s">
        <v>612</v>
      </c>
      <c r="F145" s="1370" t="s">
        <v>612</v>
      </c>
      <c r="G145" s="1370" t="s">
        <v>612</v>
      </c>
      <c r="H145" s="1370" t="s">
        <v>612</v>
      </c>
      <c r="I145" s="1370" t="s">
        <v>612</v>
      </c>
      <c r="J145" s="1371" t="s">
        <v>612</v>
      </c>
    </row>
    <row r="146" spans="1:10">
      <c r="A146"/>
      <c r="B146"/>
      <c r="C146"/>
      <c r="D146"/>
      <c r="E146"/>
      <c r="F146"/>
      <c r="G146"/>
      <c r="H146"/>
      <c r="I146"/>
      <c r="J146"/>
    </row>
    <row r="147" spans="1:10">
      <c r="A147"/>
      <c r="B147"/>
      <c r="C147"/>
      <c r="D147"/>
      <c r="E147"/>
      <c r="F147"/>
      <c r="G147"/>
      <c r="H147"/>
      <c r="I147"/>
      <c r="J147"/>
    </row>
    <row r="148" spans="1:10">
      <c r="A148"/>
      <c r="B148"/>
      <c r="C148"/>
      <c r="D148"/>
      <c r="E148"/>
      <c r="F148"/>
      <c r="G148"/>
      <c r="H148"/>
      <c r="I148"/>
      <c r="J148"/>
    </row>
    <row r="149" spans="1:10">
      <c r="A149"/>
      <c r="B149"/>
      <c r="C149"/>
      <c r="D149"/>
      <c r="E149"/>
      <c r="F149"/>
      <c r="G149"/>
      <c r="H149"/>
      <c r="I149"/>
      <c r="J149"/>
    </row>
    <row r="150" spans="1:10">
      <c r="A150"/>
      <c r="B150"/>
      <c r="C150"/>
      <c r="D150"/>
      <c r="E150"/>
      <c r="F150"/>
      <c r="G150"/>
      <c r="H150"/>
      <c r="I150"/>
      <c r="J150"/>
    </row>
    <row r="151" spans="1:10">
      <c r="A151"/>
      <c r="B151"/>
      <c r="C151"/>
      <c r="D151"/>
      <c r="E151"/>
      <c r="F151"/>
      <c r="G151"/>
      <c r="H151"/>
      <c r="I151"/>
      <c r="J151"/>
    </row>
    <row r="152" spans="1:10">
      <c r="A152"/>
      <c r="B152"/>
      <c r="C152"/>
      <c r="D152"/>
      <c r="E152"/>
      <c r="F152"/>
      <c r="G152"/>
      <c r="H152"/>
      <c r="I152"/>
      <c r="J152"/>
    </row>
    <row r="153" spans="1:10">
      <c r="A153"/>
      <c r="B153"/>
      <c r="C153"/>
      <c r="D153"/>
      <c r="E153"/>
      <c r="F153"/>
      <c r="G153"/>
      <c r="H153"/>
      <c r="I153"/>
      <c r="J153"/>
    </row>
    <row r="154" spans="1:10">
      <c r="A154"/>
      <c r="B154"/>
      <c r="C154"/>
      <c r="D154"/>
      <c r="E154"/>
      <c r="F154"/>
      <c r="G154"/>
      <c r="H154"/>
      <c r="I154"/>
      <c r="J154"/>
    </row>
    <row r="155" spans="1:10">
      <c r="A155"/>
      <c r="B155"/>
      <c r="C155"/>
      <c r="D155"/>
      <c r="E155"/>
      <c r="F155"/>
      <c r="G155"/>
      <c r="H155"/>
      <c r="I155"/>
      <c r="J155"/>
    </row>
    <row r="156" spans="1:10">
      <c r="A156"/>
      <c r="B156"/>
      <c r="C156"/>
      <c r="D156"/>
      <c r="E156"/>
      <c r="F156"/>
      <c r="G156"/>
      <c r="H156"/>
      <c r="I156"/>
      <c r="J156"/>
    </row>
    <row r="157" spans="1:10">
      <c r="A157"/>
      <c r="B157"/>
      <c r="C157"/>
      <c r="D157"/>
      <c r="E157"/>
      <c r="F157"/>
      <c r="G157"/>
      <c r="H157"/>
      <c r="I157"/>
      <c r="J157"/>
    </row>
    <row r="158" spans="1:10">
      <c r="A158"/>
      <c r="B158"/>
      <c r="C158"/>
      <c r="D158"/>
      <c r="E158"/>
      <c r="F158"/>
      <c r="G158"/>
      <c r="H158"/>
      <c r="I158"/>
      <c r="J158"/>
    </row>
    <row r="159" spans="1:10">
      <c r="A159"/>
      <c r="B159"/>
      <c r="C159"/>
      <c r="D159"/>
      <c r="E159"/>
      <c r="F159"/>
      <c r="G159"/>
      <c r="H159"/>
      <c r="I159"/>
      <c r="J159"/>
    </row>
    <row r="160" spans="1:10">
      <c r="A160"/>
      <c r="B160"/>
      <c r="C160"/>
      <c r="D160"/>
      <c r="E160"/>
      <c r="F160"/>
      <c r="G160"/>
      <c r="H160"/>
      <c r="I160"/>
      <c r="J160"/>
    </row>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sheetData>
  <mergeCells count="10">
    <mergeCell ref="A60:D60"/>
    <mergeCell ref="E60:F60"/>
    <mergeCell ref="G60:H60"/>
    <mergeCell ref="I60:J60"/>
    <mergeCell ref="A145:J145"/>
    <mergeCell ref="A1:D1"/>
    <mergeCell ref="E1:F1"/>
    <mergeCell ref="G1:H1"/>
    <mergeCell ref="I1:J1"/>
    <mergeCell ref="K1:L1"/>
  </mergeCells>
  <phoneticPr fontId="18" type="noConversion"/>
  <hyperlinks>
    <hyperlink ref="K1" location="預告統計資料發布時間表!A1" display="回發布時間表" xr:uid="{B64EE197-C414-47E9-8F5E-F823DA1B1FAC}"/>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69D67-E351-4EC0-8661-5A79AD23BEDC}">
  <dimension ref="A1:L549"/>
  <sheetViews>
    <sheetView workbookViewId="0">
      <selection sqref="A1:D1"/>
    </sheetView>
  </sheetViews>
  <sheetFormatPr defaultRowHeight="16.2"/>
  <cols>
    <col min="1" max="1" width="4.77734375" style="107" customWidth="1"/>
    <col min="2" max="3" width="6.21875" style="111" customWidth="1"/>
    <col min="4" max="4" width="31.88671875" style="112" customWidth="1"/>
    <col min="5" max="5" width="15.6640625" style="113" customWidth="1"/>
    <col min="6" max="6" width="14.33203125" style="113" customWidth="1"/>
    <col min="7" max="7" width="13.77734375" style="113" customWidth="1"/>
    <col min="8" max="8" width="13" style="113" customWidth="1"/>
    <col min="9" max="9" width="14.109375" style="113" customWidth="1"/>
    <col min="10" max="10" width="15.88671875" style="114" customWidth="1"/>
    <col min="257" max="257" width="4.77734375" customWidth="1"/>
    <col min="258" max="259" width="6.21875" customWidth="1"/>
    <col min="260" max="260" width="31.88671875" customWidth="1"/>
    <col min="261" max="261" width="15.6640625" customWidth="1"/>
    <col min="262" max="262" width="14.33203125" customWidth="1"/>
    <col min="263" max="263" width="13.77734375" customWidth="1"/>
    <col min="264" max="264" width="13" customWidth="1"/>
    <col min="265" max="265" width="14.109375" customWidth="1"/>
    <col min="266" max="266" width="15.88671875" customWidth="1"/>
    <col min="513" max="513" width="4.77734375" customWidth="1"/>
    <col min="514" max="515" width="6.21875" customWidth="1"/>
    <col min="516" max="516" width="31.88671875" customWidth="1"/>
    <col min="517" max="517" width="15.6640625" customWidth="1"/>
    <col min="518" max="518" width="14.33203125" customWidth="1"/>
    <col min="519" max="519" width="13.77734375" customWidth="1"/>
    <col min="520" max="520" width="13" customWidth="1"/>
    <col min="521" max="521" width="14.109375" customWidth="1"/>
    <col min="522" max="522" width="15.88671875" customWidth="1"/>
    <col min="769" max="769" width="4.77734375" customWidth="1"/>
    <col min="770" max="771" width="6.21875" customWidth="1"/>
    <col min="772" max="772" width="31.88671875" customWidth="1"/>
    <col min="773" max="773" width="15.6640625" customWidth="1"/>
    <col min="774" max="774" width="14.33203125" customWidth="1"/>
    <col min="775" max="775" width="13.77734375" customWidth="1"/>
    <col min="776" max="776" width="13" customWidth="1"/>
    <col min="777" max="777" width="14.109375" customWidth="1"/>
    <col min="778" max="778" width="15.88671875" customWidth="1"/>
    <col min="1025" max="1025" width="4.77734375" customWidth="1"/>
    <col min="1026" max="1027" width="6.21875" customWidth="1"/>
    <col min="1028" max="1028" width="31.88671875" customWidth="1"/>
    <col min="1029" max="1029" width="15.6640625" customWidth="1"/>
    <col min="1030" max="1030" width="14.33203125" customWidth="1"/>
    <col min="1031" max="1031" width="13.77734375" customWidth="1"/>
    <col min="1032" max="1032" width="13" customWidth="1"/>
    <col min="1033" max="1033" width="14.109375" customWidth="1"/>
    <col min="1034" max="1034" width="15.88671875" customWidth="1"/>
    <col min="1281" max="1281" width="4.77734375" customWidth="1"/>
    <col min="1282" max="1283" width="6.21875" customWidth="1"/>
    <col min="1284" max="1284" width="31.88671875" customWidth="1"/>
    <col min="1285" max="1285" width="15.6640625" customWidth="1"/>
    <col min="1286" max="1286" width="14.33203125" customWidth="1"/>
    <col min="1287" max="1287" width="13.77734375" customWidth="1"/>
    <col min="1288" max="1288" width="13" customWidth="1"/>
    <col min="1289" max="1289" width="14.109375" customWidth="1"/>
    <col min="1290" max="1290" width="15.88671875" customWidth="1"/>
    <col min="1537" max="1537" width="4.77734375" customWidth="1"/>
    <col min="1538" max="1539" width="6.21875" customWidth="1"/>
    <col min="1540" max="1540" width="31.88671875" customWidth="1"/>
    <col min="1541" max="1541" width="15.6640625" customWidth="1"/>
    <col min="1542" max="1542" width="14.33203125" customWidth="1"/>
    <col min="1543" max="1543" width="13.77734375" customWidth="1"/>
    <col min="1544" max="1544" width="13" customWidth="1"/>
    <col min="1545" max="1545" width="14.109375" customWidth="1"/>
    <col min="1546" max="1546" width="15.88671875" customWidth="1"/>
    <col min="1793" max="1793" width="4.77734375" customWidth="1"/>
    <col min="1794" max="1795" width="6.21875" customWidth="1"/>
    <col min="1796" max="1796" width="31.88671875" customWidth="1"/>
    <col min="1797" max="1797" width="15.6640625" customWidth="1"/>
    <col min="1798" max="1798" width="14.33203125" customWidth="1"/>
    <col min="1799" max="1799" width="13.77734375" customWidth="1"/>
    <col min="1800" max="1800" width="13" customWidth="1"/>
    <col min="1801" max="1801" width="14.109375" customWidth="1"/>
    <col min="1802" max="1802" width="15.88671875" customWidth="1"/>
    <col min="2049" max="2049" width="4.77734375" customWidth="1"/>
    <col min="2050" max="2051" width="6.21875" customWidth="1"/>
    <col min="2052" max="2052" width="31.88671875" customWidth="1"/>
    <col min="2053" max="2053" width="15.6640625" customWidth="1"/>
    <col min="2054" max="2054" width="14.33203125" customWidth="1"/>
    <col min="2055" max="2055" width="13.77734375" customWidth="1"/>
    <col min="2056" max="2056" width="13" customWidth="1"/>
    <col min="2057" max="2057" width="14.109375" customWidth="1"/>
    <col min="2058" max="2058" width="15.88671875" customWidth="1"/>
    <col min="2305" max="2305" width="4.77734375" customWidth="1"/>
    <col min="2306" max="2307" width="6.21875" customWidth="1"/>
    <col min="2308" max="2308" width="31.88671875" customWidth="1"/>
    <col min="2309" max="2309" width="15.6640625" customWidth="1"/>
    <col min="2310" max="2310" width="14.33203125" customWidth="1"/>
    <col min="2311" max="2311" width="13.77734375" customWidth="1"/>
    <col min="2312" max="2312" width="13" customWidth="1"/>
    <col min="2313" max="2313" width="14.109375" customWidth="1"/>
    <col min="2314" max="2314" width="15.88671875" customWidth="1"/>
    <col min="2561" max="2561" width="4.77734375" customWidth="1"/>
    <col min="2562" max="2563" width="6.21875" customWidth="1"/>
    <col min="2564" max="2564" width="31.88671875" customWidth="1"/>
    <col min="2565" max="2565" width="15.6640625" customWidth="1"/>
    <col min="2566" max="2566" width="14.33203125" customWidth="1"/>
    <col min="2567" max="2567" width="13.77734375" customWidth="1"/>
    <col min="2568" max="2568" width="13" customWidth="1"/>
    <col min="2569" max="2569" width="14.109375" customWidth="1"/>
    <col min="2570" max="2570" width="15.88671875" customWidth="1"/>
    <col min="2817" max="2817" width="4.77734375" customWidth="1"/>
    <col min="2818" max="2819" width="6.21875" customWidth="1"/>
    <col min="2820" max="2820" width="31.88671875" customWidth="1"/>
    <col min="2821" max="2821" width="15.6640625" customWidth="1"/>
    <col min="2822" max="2822" width="14.33203125" customWidth="1"/>
    <col min="2823" max="2823" width="13.77734375" customWidth="1"/>
    <col min="2824" max="2824" width="13" customWidth="1"/>
    <col min="2825" max="2825" width="14.109375" customWidth="1"/>
    <col min="2826" max="2826" width="15.88671875" customWidth="1"/>
    <col min="3073" max="3073" width="4.77734375" customWidth="1"/>
    <col min="3074" max="3075" width="6.21875" customWidth="1"/>
    <col min="3076" max="3076" width="31.88671875" customWidth="1"/>
    <col min="3077" max="3077" width="15.6640625" customWidth="1"/>
    <col min="3078" max="3078" width="14.33203125" customWidth="1"/>
    <col min="3079" max="3079" width="13.77734375" customWidth="1"/>
    <col min="3080" max="3080" width="13" customWidth="1"/>
    <col min="3081" max="3081" width="14.109375" customWidth="1"/>
    <col min="3082" max="3082" width="15.88671875" customWidth="1"/>
    <col min="3329" max="3329" width="4.77734375" customWidth="1"/>
    <col min="3330" max="3331" width="6.21875" customWidth="1"/>
    <col min="3332" max="3332" width="31.88671875" customWidth="1"/>
    <col min="3333" max="3333" width="15.6640625" customWidth="1"/>
    <col min="3334" max="3334" width="14.33203125" customWidth="1"/>
    <col min="3335" max="3335" width="13.77734375" customWidth="1"/>
    <col min="3336" max="3336" width="13" customWidth="1"/>
    <col min="3337" max="3337" width="14.109375" customWidth="1"/>
    <col min="3338" max="3338" width="15.88671875" customWidth="1"/>
    <col min="3585" max="3585" width="4.77734375" customWidth="1"/>
    <col min="3586" max="3587" width="6.21875" customWidth="1"/>
    <col min="3588" max="3588" width="31.88671875" customWidth="1"/>
    <col min="3589" max="3589" width="15.6640625" customWidth="1"/>
    <col min="3590" max="3590" width="14.33203125" customWidth="1"/>
    <col min="3591" max="3591" width="13.77734375" customWidth="1"/>
    <col min="3592" max="3592" width="13" customWidth="1"/>
    <col min="3593" max="3593" width="14.109375" customWidth="1"/>
    <col min="3594" max="3594" width="15.88671875" customWidth="1"/>
    <col min="3841" max="3841" width="4.77734375" customWidth="1"/>
    <col min="3842" max="3843" width="6.21875" customWidth="1"/>
    <col min="3844" max="3844" width="31.88671875" customWidth="1"/>
    <col min="3845" max="3845" width="15.6640625" customWidth="1"/>
    <col min="3846" max="3846" width="14.33203125" customWidth="1"/>
    <col min="3847" max="3847" width="13.77734375" customWidth="1"/>
    <col min="3848" max="3848" width="13" customWidth="1"/>
    <col min="3849" max="3849" width="14.109375" customWidth="1"/>
    <col min="3850" max="3850" width="15.88671875" customWidth="1"/>
    <col min="4097" max="4097" width="4.77734375" customWidth="1"/>
    <col min="4098" max="4099" width="6.21875" customWidth="1"/>
    <col min="4100" max="4100" width="31.88671875" customWidth="1"/>
    <col min="4101" max="4101" width="15.6640625" customWidth="1"/>
    <col min="4102" max="4102" width="14.33203125" customWidth="1"/>
    <col min="4103" max="4103" width="13.77734375" customWidth="1"/>
    <col min="4104" max="4104" width="13" customWidth="1"/>
    <col min="4105" max="4105" width="14.109375" customWidth="1"/>
    <col min="4106" max="4106" width="15.88671875" customWidth="1"/>
    <col min="4353" max="4353" width="4.77734375" customWidth="1"/>
    <col min="4354" max="4355" width="6.21875" customWidth="1"/>
    <col min="4356" max="4356" width="31.88671875" customWidth="1"/>
    <col min="4357" max="4357" width="15.6640625" customWidth="1"/>
    <col min="4358" max="4358" width="14.33203125" customWidth="1"/>
    <col min="4359" max="4359" width="13.77734375" customWidth="1"/>
    <col min="4360" max="4360" width="13" customWidth="1"/>
    <col min="4361" max="4361" width="14.109375" customWidth="1"/>
    <col min="4362" max="4362" width="15.88671875" customWidth="1"/>
    <col min="4609" max="4609" width="4.77734375" customWidth="1"/>
    <col min="4610" max="4611" width="6.21875" customWidth="1"/>
    <col min="4612" max="4612" width="31.88671875" customWidth="1"/>
    <col min="4613" max="4613" width="15.6640625" customWidth="1"/>
    <col min="4614" max="4614" width="14.33203125" customWidth="1"/>
    <col min="4615" max="4615" width="13.77734375" customWidth="1"/>
    <col min="4616" max="4616" width="13" customWidth="1"/>
    <col min="4617" max="4617" width="14.109375" customWidth="1"/>
    <col min="4618" max="4618" width="15.88671875" customWidth="1"/>
    <col min="4865" max="4865" width="4.77734375" customWidth="1"/>
    <col min="4866" max="4867" width="6.21875" customWidth="1"/>
    <col min="4868" max="4868" width="31.88671875" customWidth="1"/>
    <col min="4869" max="4869" width="15.6640625" customWidth="1"/>
    <col min="4870" max="4870" width="14.33203125" customWidth="1"/>
    <col min="4871" max="4871" width="13.77734375" customWidth="1"/>
    <col min="4872" max="4872" width="13" customWidth="1"/>
    <col min="4873" max="4873" width="14.109375" customWidth="1"/>
    <col min="4874" max="4874" width="15.88671875" customWidth="1"/>
    <col min="5121" max="5121" width="4.77734375" customWidth="1"/>
    <col min="5122" max="5123" width="6.21875" customWidth="1"/>
    <col min="5124" max="5124" width="31.88671875" customWidth="1"/>
    <col min="5125" max="5125" width="15.6640625" customWidth="1"/>
    <col min="5126" max="5126" width="14.33203125" customWidth="1"/>
    <col min="5127" max="5127" width="13.77734375" customWidth="1"/>
    <col min="5128" max="5128" width="13" customWidth="1"/>
    <col min="5129" max="5129" width="14.109375" customWidth="1"/>
    <col min="5130" max="5130" width="15.88671875" customWidth="1"/>
    <col min="5377" max="5377" width="4.77734375" customWidth="1"/>
    <col min="5378" max="5379" width="6.21875" customWidth="1"/>
    <col min="5380" max="5380" width="31.88671875" customWidth="1"/>
    <col min="5381" max="5381" width="15.6640625" customWidth="1"/>
    <col min="5382" max="5382" width="14.33203125" customWidth="1"/>
    <col min="5383" max="5383" width="13.77734375" customWidth="1"/>
    <col min="5384" max="5384" width="13" customWidth="1"/>
    <col min="5385" max="5385" width="14.109375" customWidth="1"/>
    <col min="5386" max="5386" width="15.88671875" customWidth="1"/>
    <col min="5633" max="5633" width="4.77734375" customWidth="1"/>
    <col min="5634" max="5635" width="6.21875" customWidth="1"/>
    <col min="5636" max="5636" width="31.88671875" customWidth="1"/>
    <col min="5637" max="5637" width="15.6640625" customWidth="1"/>
    <col min="5638" max="5638" width="14.33203125" customWidth="1"/>
    <col min="5639" max="5639" width="13.77734375" customWidth="1"/>
    <col min="5640" max="5640" width="13" customWidth="1"/>
    <col min="5641" max="5641" width="14.109375" customWidth="1"/>
    <col min="5642" max="5642" width="15.88671875" customWidth="1"/>
    <col min="5889" max="5889" width="4.77734375" customWidth="1"/>
    <col min="5890" max="5891" width="6.21875" customWidth="1"/>
    <col min="5892" max="5892" width="31.88671875" customWidth="1"/>
    <col min="5893" max="5893" width="15.6640625" customWidth="1"/>
    <col min="5894" max="5894" width="14.33203125" customWidth="1"/>
    <col min="5895" max="5895" width="13.77734375" customWidth="1"/>
    <col min="5896" max="5896" width="13" customWidth="1"/>
    <col min="5897" max="5897" width="14.109375" customWidth="1"/>
    <col min="5898" max="5898" width="15.88671875" customWidth="1"/>
    <col min="6145" max="6145" width="4.77734375" customWidth="1"/>
    <col min="6146" max="6147" width="6.21875" customWidth="1"/>
    <col min="6148" max="6148" width="31.88671875" customWidth="1"/>
    <col min="6149" max="6149" width="15.6640625" customWidth="1"/>
    <col min="6150" max="6150" width="14.33203125" customWidth="1"/>
    <col min="6151" max="6151" width="13.77734375" customWidth="1"/>
    <col min="6152" max="6152" width="13" customWidth="1"/>
    <col min="6153" max="6153" width="14.109375" customWidth="1"/>
    <col min="6154" max="6154" width="15.88671875" customWidth="1"/>
    <col min="6401" max="6401" width="4.77734375" customWidth="1"/>
    <col min="6402" max="6403" width="6.21875" customWidth="1"/>
    <col min="6404" max="6404" width="31.88671875" customWidth="1"/>
    <col min="6405" max="6405" width="15.6640625" customWidth="1"/>
    <col min="6406" max="6406" width="14.33203125" customWidth="1"/>
    <col min="6407" max="6407" width="13.77734375" customWidth="1"/>
    <col min="6408" max="6408" width="13" customWidth="1"/>
    <col min="6409" max="6409" width="14.109375" customWidth="1"/>
    <col min="6410" max="6410" width="15.88671875" customWidth="1"/>
    <col min="6657" max="6657" width="4.77734375" customWidth="1"/>
    <col min="6658" max="6659" width="6.21875" customWidth="1"/>
    <col min="6660" max="6660" width="31.88671875" customWidth="1"/>
    <col min="6661" max="6661" width="15.6640625" customWidth="1"/>
    <col min="6662" max="6662" width="14.33203125" customWidth="1"/>
    <col min="6663" max="6663" width="13.77734375" customWidth="1"/>
    <col min="6664" max="6664" width="13" customWidth="1"/>
    <col min="6665" max="6665" width="14.109375" customWidth="1"/>
    <col min="6666" max="6666" width="15.88671875" customWidth="1"/>
    <col min="6913" max="6913" width="4.77734375" customWidth="1"/>
    <col min="6914" max="6915" width="6.21875" customWidth="1"/>
    <col min="6916" max="6916" width="31.88671875" customWidth="1"/>
    <col min="6917" max="6917" width="15.6640625" customWidth="1"/>
    <col min="6918" max="6918" width="14.33203125" customWidth="1"/>
    <col min="6919" max="6919" width="13.77734375" customWidth="1"/>
    <col min="6920" max="6920" width="13" customWidth="1"/>
    <col min="6921" max="6921" width="14.109375" customWidth="1"/>
    <col min="6922" max="6922" width="15.88671875" customWidth="1"/>
    <col min="7169" max="7169" width="4.77734375" customWidth="1"/>
    <col min="7170" max="7171" width="6.21875" customWidth="1"/>
    <col min="7172" max="7172" width="31.88671875" customWidth="1"/>
    <col min="7173" max="7173" width="15.6640625" customWidth="1"/>
    <col min="7174" max="7174" width="14.33203125" customWidth="1"/>
    <col min="7175" max="7175" width="13.77734375" customWidth="1"/>
    <col min="7176" max="7176" width="13" customWidth="1"/>
    <col min="7177" max="7177" width="14.109375" customWidth="1"/>
    <col min="7178" max="7178" width="15.88671875" customWidth="1"/>
    <col min="7425" max="7425" width="4.77734375" customWidth="1"/>
    <col min="7426" max="7427" width="6.21875" customWidth="1"/>
    <col min="7428" max="7428" width="31.88671875" customWidth="1"/>
    <col min="7429" max="7429" width="15.6640625" customWidth="1"/>
    <col min="7430" max="7430" width="14.33203125" customWidth="1"/>
    <col min="7431" max="7431" width="13.77734375" customWidth="1"/>
    <col min="7432" max="7432" width="13" customWidth="1"/>
    <col min="7433" max="7433" width="14.109375" customWidth="1"/>
    <col min="7434" max="7434" width="15.88671875" customWidth="1"/>
    <col min="7681" max="7681" width="4.77734375" customWidth="1"/>
    <col min="7682" max="7683" width="6.21875" customWidth="1"/>
    <col min="7684" max="7684" width="31.88671875" customWidth="1"/>
    <col min="7685" max="7685" width="15.6640625" customWidth="1"/>
    <col min="7686" max="7686" width="14.33203125" customWidth="1"/>
    <col min="7687" max="7687" width="13.77734375" customWidth="1"/>
    <col min="7688" max="7688" width="13" customWidth="1"/>
    <col min="7689" max="7689" width="14.109375" customWidth="1"/>
    <col min="7690" max="7690" width="15.88671875" customWidth="1"/>
    <col min="7937" max="7937" width="4.77734375" customWidth="1"/>
    <col min="7938" max="7939" width="6.21875" customWidth="1"/>
    <col min="7940" max="7940" width="31.88671875" customWidth="1"/>
    <col min="7941" max="7941" width="15.6640625" customWidth="1"/>
    <col min="7942" max="7942" width="14.33203125" customWidth="1"/>
    <col min="7943" max="7943" width="13.77734375" customWidth="1"/>
    <col min="7944" max="7944" width="13" customWidth="1"/>
    <col min="7945" max="7945" width="14.109375" customWidth="1"/>
    <col min="7946" max="7946" width="15.88671875" customWidth="1"/>
    <col min="8193" max="8193" width="4.77734375" customWidth="1"/>
    <col min="8194" max="8195" width="6.21875" customWidth="1"/>
    <col min="8196" max="8196" width="31.88671875" customWidth="1"/>
    <col min="8197" max="8197" width="15.6640625" customWidth="1"/>
    <col min="8198" max="8198" width="14.33203125" customWidth="1"/>
    <col min="8199" max="8199" width="13.77734375" customWidth="1"/>
    <col min="8200" max="8200" width="13" customWidth="1"/>
    <col min="8201" max="8201" width="14.109375" customWidth="1"/>
    <col min="8202" max="8202" width="15.88671875" customWidth="1"/>
    <col min="8449" max="8449" width="4.77734375" customWidth="1"/>
    <col min="8450" max="8451" width="6.21875" customWidth="1"/>
    <col min="8452" max="8452" width="31.88671875" customWidth="1"/>
    <col min="8453" max="8453" width="15.6640625" customWidth="1"/>
    <col min="8454" max="8454" width="14.33203125" customWidth="1"/>
    <col min="8455" max="8455" width="13.77734375" customWidth="1"/>
    <col min="8456" max="8456" width="13" customWidth="1"/>
    <col min="8457" max="8457" width="14.109375" customWidth="1"/>
    <col min="8458" max="8458" width="15.88671875" customWidth="1"/>
    <col min="8705" max="8705" width="4.77734375" customWidth="1"/>
    <col min="8706" max="8707" width="6.21875" customWidth="1"/>
    <col min="8708" max="8708" width="31.88671875" customWidth="1"/>
    <col min="8709" max="8709" width="15.6640625" customWidth="1"/>
    <col min="8710" max="8710" width="14.33203125" customWidth="1"/>
    <col min="8711" max="8711" width="13.77734375" customWidth="1"/>
    <col min="8712" max="8712" width="13" customWidth="1"/>
    <col min="8713" max="8713" width="14.109375" customWidth="1"/>
    <col min="8714" max="8714" width="15.88671875" customWidth="1"/>
    <col min="8961" max="8961" width="4.77734375" customWidth="1"/>
    <col min="8962" max="8963" width="6.21875" customWidth="1"/>
    <col min="8964" max="8964" width="31.88671875" customWidth="1"/>
    <col min="8965" max="8965" width="15.6640625" customWidth="1"/>
    <col min="8966" max="8966" width="14.33203125" customWidth="1"/>
    <col min="8967" max="8967" width="13.77734375" customWidth="1"/>
    <col min="8968" max="8968" width="13" customWidth="1"/>
    <col min="8969" max="8969" width="14.109375" customWidth="1"/>
    <col min="8970" max="8970" width="15.88671875" customWidth="1"/>
    <col min="9217" max="9217" width="4.77734375" customWidth="1"/>
    <col min="9218" max="9219" width="6.21875" customWidth="1"/>
    <col min="9220" max="9220" width="31.88671875" customWidth="1"/>
    <col min="9221" max="9221" width="15.6640625" customWidth="1"/>
    <col min="9222" max="9222" width="14.33203125" customWidth="1"/>
    <col min="9223" max="9223" width="13.77734375" customWidth="1"/>
    <col min="9224" max="9224" width="13" customWidth="1"/>
    <col min="9225" max="9225" width="14.109375" customWidth="1"/>
    <col min="9226" max="9226" width="15.88671875" customWidth="1"/>
    <col min="9473" max="9473" width="4.77734375" customWidth="1"/>
    <col min="9474" max="9475" width="6.21875" customWidth="1"/>
    <col min="9476" max="9476" width="31.88671875" customWidth="1"/>
    <col min="9477" max="9477" width="15.6640625" customWidth="1"/>
    <col min="9478" max="9478" width="14.33203125" customWidth="1"/>
    <col min="9479" max="9479" width="13.77734375" customWidth="1"/>
    <col min="9480" max="9480" width="13" customWidth="1"/>
    <col min="9481" max="9481" width="14.109375" customWidth="1"/>
    <col min="9482" max="9482" width="15.88671875" customWidth="1"/>
    <col min="9729" max="9729" width="4.77734375" customWidth="1"/>
    <col min="9730" max="9731" width="6.21875" customWidth="1"/>
    <col min="9732" max="9732" width="31.88671875" customWidth="1"/>
    <col min="9733" max="9733" width="15.6640625" customWidth="1"/>
    <col min="9734" max="9734" width="14.33203125" customWidth="1"/>
    <col min="9735" max="9735" width="13.77734375" customWidth="1"/>
    <col min="9736" max="9736" width="13" customWidth="1"/>
    <col min="9737" max="9737" width="14.109375" customWidth="1"/>
    <col min="9738" max="9738" width="15.88671875" customWidth="1"/>
    <col min="9985" max="9985" width="4.77734375" customWidth="1"/>
    <col min="9986" max="9987" width="6.21875" customWidth="1"/>
    <col min="9988" max="9988" width="31.88671875" customWidth="1"/>
    <col min="9989" max="9989" width="15.6640625" customWidth="1"/>
    <col min="9990" max="9990" width="14.33203125" customWidth="1"/>
    <col min="9991" max="9991" width="13.77734375" customWidth="1"/>
    <col min="9992" max="9992" width="13" customWidth="1"/>
    <col min="9993" max="9993" width="14.109375" customWidth="1"/>
    <col min="9994" max="9994" width="15.88671875" customWidth="1"/>
    <col min="10241" max="10241" width="4.77734375" customWidth="1"/>
    <col min="10242" max="10243" width="6.21875" customWidth="1"/>
    <col min="10244" max="10244" width="31.88671875" customWidth="1"/>
    <col min="10245" max="10245" width="15.6640625" customWidth="1"/>
    <col min="10246" max="10246" width="14.33203125" customWidth="1"/>
    <col min="10247" max="10247" width="13.77734375" customWidth="1"/>
    <col min="10248" max="10248" width="13" customWidth="1"/>
    <col min="10249" max="10249" width="14.109375" customWidth="1"/>
    <col min="10250" max="10250" width="15.88671875" customWidth="1"/>
    <col min="10497" max="10497" width="4.77734375" customWidth="1"/>
    <col min="10498" max="10499" width="6.21875" customWidth="1"/>
    <col min="10500" max="10500" width="31.88671875" customWidth="1"/>
    <col min="10501" max="10501" width="15.6640625" customWidth="1"/>
    <col min="10502" max="10502" width="14.33203125" customWidth="1"/>
    <col min="10503" max="10503" width="13.77734375" customWidth="1"/>
    <col min="10504" max="10504" width="13" customWidth="1"/>
    <col min="10505" max="10505" width="14.109375" customWidth="1"/>
    <col min="10506" max="10506" width="15.88671875" customWidth="1"/>
    <col min="10753" max="10753" width="4.77734375" customWidth="1"/>
    <col min="10754" max="10755" width="6.21875" customWidth="1"/>
    <col min="10756" max="10756" width="31.88671875" customWidth="1"/>
    <col min="10757" max="10757" width="15.6640625" customWidth="1"/>
    <col min="10758" max="10758" width="14.33203125" customWidth="1"/>
    <col min="10759" max="10759" width="13.77734375" customWidth="1"/>
    <col min="10760" max="10760" width="13" customWidth="1"/>
    <col min="10761" max="10761" width="14.109375" customWidth="1"/>
    <col min="10762" max="10762" width="15.88671875" customWidth="1"/>
    <col min="11009" max="11009" width="4.77734375" customWidth="1"/>
    <col min="11010" max="11011" width="6.21875" customWidth="1"/>
    <col min="11012" max="11012" width="31.88671875" customWidth="1"/>
    <col min="11013" max="11013" width="15.6640625" customWidth="1"/>
    <col min="11014" max="11014" width="14.33203125" customWidth="1"/>
    <col min="11015" max="11015" width="13.77734375" customWidth="1"/>
    <col min="11016" max="11016" width="13" customWidth="1"/>
    <col min="11017" max="11017" width="14.109375" customWidth="1"/>
    <col min="11018" max="11018" width="15.88671875" customWidth="1"/>
    <col min="11265" max="11265" width="4.77734375" customWidth="1"/>
    <col min="11266" max="11267" width="6.21875" customWidth="1"/>
    <col min="11268" max="11268" width="31.88671875" customWidth="1"/>
    <col min="11269" max="11269" width="15.6640625" customWidth="1"/>
    <col min="11270" max="11270" width="14.33203125" customWidth="1"/>
    <col min="11271" max="11271" width="13.77734375" customWidth="1"/>
    <col min="11272" max="11272" width="13" customWidth="1"/>
    <col min="11273" max="11273" width="14.109375" customWidth="1"/>
    <col min="11274" max="11274" width="15.88671875" customWidth="1"/>
    <col min="11521" max="11521" width="4.77734375" customWidth="1"/>
    <col min="11522" max="11523" width="6.21875" customWidth="1"/>
    <col min="11524" max="11524" width="31.88671875" customWidth="1"/>
    <col min="11525" max="11525" width="15.6640625" customWidth="1"/>
    <col min="11526" max="11526" width="14.33203125" customWidth="1"/>
    <col min="11527" max="11527" width="13.77734375" customWidth="1"/>
    <col min="11528" max="11528" width="13" customWidth="1"/>
    <col min="11529" max="11529" width="14.109375" customWidth="1"/>
    <col min="11530" max="11530" width="15.88671875" customWidth="1"/>
    <col min="11777" max="11777" width="4.77734375" customWidth="1"/>
    <col min="11778" max="11779" width="6.21875" customWidth="1"/>
    <col min="11780" max="11780" width="31.88671875" customWidth="1"/>
    <col min="11781" max="11781" width="15.6640625" customWidth="1"/>
    <col min="11782" max="11782" width="14.33203125" customWidth="1"/>
    <col min="11783" max="11783" width="13.77734375" customWidth="1"/>
    <col min="11784" max="11784" width="13" customWidth="1"/>
    <col min="11785" max="11785" width="14.109375" customWidth="1"/>
    <col min="11786" max="11786" width="15.88671875" customWidth="1"/>
    <col min="12033" max="12033" width="4.77734375" customWidth="1"/>
    <col min="12034" max="12035" width="6.21875" customWidth="1"/>
    <col min="12036" max="12036" width="31.88671875" customWidth="1"/>
    <col min="12037" max="12037" width="15.6640625" customWidth="1"/>
    <col min="12038" max="12038" width="14.33203125" customWidth="1"/>
    <col min="12039" max="12039" width="13.77734375" customWidth="1"/>
    <col min="12040" max="12040" width="13" customWidth="1"/>
    <col min="12041" max="12041" width="14.109375" customWidth="1"/>
    <col min="12042" max="12042" width="15.88671875" customWidth="1"/>
    <col min="12289" max="12289" width="4.77734375" customWidth="1"/>
    <col min="12290" max="12291" width="6.21875" customWidth="1"/>
    <col min="12292" max="12292" width="31.88671875" customWidth="1"/>
    <col min="12293" max="12293" width="15.6640625" customWidth="1"/>
    <col min="12294" max="12294" width="14.33203125" customWidth="1"/>
    <col min="12295" max="12295" width="13.77734375" customWidth="1"/>
    <col min="12296" max="12296" width="13" customWidth="1"/>
    <col min="12297" max="12297" width="14.109375" customWidth="1"/>
    <col min="12298" max="12298" width="15.88671875" customWidth="1"/>
    <col min="12545" max="12545" width="4.77734375" customWidth="1"/>
    <col min="12546" max="12547" width="6.21875" customWidth="1"/>
    <col min="12548" max="12548" width="31.88671875" customWidth="1"/>
    <col min="12549" max="12549" width="15.6640625" customWidth="1"/>
    <col min="12550" max="12550" width="14.33203125" customWidth="1"/>
    <col min="12551" max="12551" width="13.77734375" customWidth="1"/>
    <col min="12552" max="12552" width="13" customWidth="1"/>
    <col min="12553" max="12553" width="14.109375" customWidth="1"/>
    <col min="12554" max="12554" width="15.88671875" customWidth="1"/>
    <col min="12801" max="12801" width="4.77734375" customWidth="1"/>
    <col min="12802" max="12803" width="6.21875" customWidth="1"/>
    <col min="12804" max="12804" width="31.88671875" customWidth="1"/>
    <col min="12805" max="12805" width="15.6640625" customWidth="1"/>
    <col min="12806" max="12806" width="14.33203125" customWidth="1"/>
    <col min="12807" max="12807" width="13.77734375" customWidth="1"/>
    <col min="12808" max="12808" width="13" customWidth="1"/>
    <col min="12809" max="12809" width="14.109375" customWidth="1"/>
    <col min="12810" max="12810" width="15.88671875" customWidth="1"/>
    <col min="13057" max="13057" width="4.77734375" customWidth="1"/>
    <col min="13058" max="13059" width="6.21875" customWidth="1"/>
    <col min="13060" max="13060" width="31.88671875" customWidth="1"/>
    <col min="13061" max="13061" width="15.6640625" customWidth="1"/>
    <col min="13062" max="13062" width="14.33203125" customWidth="1"/>
    <col min="13063" max="13063" width="13.77734375" customWidth="1"/>
    <col min="13064" max="13064" width="13" customWidth="1"/>
    <col min="13065" max="13065" width="14.109375" customWidth="1"/>
    <col min="13066" max="13066" width="15.88671875" customWidth="1"/>
    <col min="13313" max="13313" width="4.77734375" customWidth="1"/>
    <col min="13314" max="13315" width="6.21875" customWidth="1"/>
    <col min="13316" max="13316" width="31.88671875" customWidth="1"/>
    <col min="13317" max="13317" width="15.6640625" customWidth="1"/>
    <col min="13318" max="13318" width="14.33203125" customWidth="1"/>
    <col min="13319" max="13319" width="13.77734375" customWidth="1"/>
    <col min="13320" max="13320" width="13" customWidth="1"/>
    <col min="13321" max="13321" width="14.109375" customWidth="1"/>
    <col min="13322" max="13322" width="15.88671875" customWidth="1"/>
    <col min="13569" max="13569" width="4.77734375" customWidth="1"/>
    <col min="13570" max="13571" width="6.21875" customWidth="1"/>
    <col min="13572" max="13572" width="31.88671875" customWidth="1"/>
    <col min="13573" max="13573" width="15.6640625" customWidth="1"/>
    <col min="13574" max="13574" width="14.33203125" customWidth="1"/>
    <col min="13575" max="13575" width="13.77734375" customWidth="1"/>
    <col min="13576" max="13576" width="13" customWidth="1"/>
    <col min="13577" max="13577" width="14.109375" customWidth="1"/>
    <col min="13578" max="13578" width="15.88671875" customWidth="1"/>
    <col min="13825" max="13825" width="4.77734375" customWidth="1"/>
    <col min="13826" max="13827" width="6.21875" customWidth="1"/>
    <col min="13828" max="13828" width="31.88671875" customWidth="1"/>
    <col min="13829" max="13829" width="15.6640625" customWidth="1"/>
    <col min="13830" max="13830" width="14.33203125" customWidth="1"/>
    <col min="13831" max="13831" width="13.77734375" customWidth="1"/>
    <col min="13832" max="13832" width="13" customWidth="1"/>
    <col min="13833" max="13833" width="14.109375" customWidth="1"/>
    <col min="13834" max="13834" width="15.88671875" customWidth="1"/>
    <col min="14081" max="14081" width="4.77734375" customWidth="1"/>
    <col min="14082" max="14083" width="6.21875" customWidth="1"/>
    <col min="14084" max="14084" width="31.88671875" customWidth="1"/>
    <col min="14085" max="14085" width="15.6640625" customWidth="1"/>
    <col min="14086" max="14086" width="14.33203125" customWidth="1"/>
    <col min="14087" max="14087" width="13.77734375" customWidth="1"/>
    <col min="14088" max="14088" width="13" customWidth="1"/>
    <col min="14089" max="14089" width="14.109375" customWidth="1"/>
    <col min="14090" max="14090" width="15.88671875" customWidth="1"/>
    <col min="14337" max="14337" width="4.77734375" customWidth="1"/>
    <col min="14338" max="14339" width="6.21875" customWidth="1"/>
    <col min="14340" max="14340" width="31.88671875" customWidth="1"/>
    <col min="14341" max="14341" width="15.6640625" customWidth="1"/>
    <col min="14342" max="14342" width="14.33203125" customWidth="1"/>
    <col min="14343" max="14343" width="13.77734375" customWidth="1"/>
    <col min="14344" max="14344" width="13" customWidth="1"/>
    <col min="14345" max="14345" width="14.109375" customWidth="1"/>
    <col min="14346" max="14346" width="15.88671875" customWidth="1"/>
    <col min="14593" max="14593" width="4.77734375" customWidth="1"/>
    <col min="14594" max="14595" width="6.21875" customWidth="1"/>
    <col min="14596" max="14596" width="31.88671875" customWidth="1"/>
    <col min="14597" max="14597" width="15.6640625" customWidth="1"/>
    <col min="14598" max="14598" width="14.33203125" customWidth="1"/>
    <col min="14599" max="14599" width="13.77734375" customWidth="1"/>
    <col min="14600" max="14600" width="13" customWidth="1"/>
    <col min="14601" max="14601" width="14.109375" customWidth="1"/>
    <col min="14602" max="14602" width="15.88671875" customWidth="1"/>
    <col min="14849" max="14849" width="4.77734375" customWidth="1"/>
    <col min="14850" max="14851" width="6.21875" customWidth="1"/>
    <col min="14852" max="14852" width="31.88671875" customWidth="1"/>
    <col min="14853" max="14853" width="15.6640625" customWidth="1"/>
    <col min="14854" max="14854" width="14.33203125" customWidth="1"/>
    <col min="14855" max="14855" width="13.77734375" customWidth="1"/>
    <col min="14856" max="14856" width="13" customWidth="1"/>
    <col min="14857" max="14857" width="14.109375" customWidth="1"/>
    <col min="14858" max="14858" width="15.88671875" customWidth="1"/>
    <col min="15105" max="15105" width="4.77734375" customWidth="1"/>
    <col min="15106" max="15107" width="6.21875" customWidth="1"/>
    <col min="15108" max="15108" width="31.88671875" customWidth="1"/>
    <col min="15109" max="15109" width="15.6640625" customWidth="1"/>
    <col min="15110" max="15110" width="14.33203125" customWidth="1"/>
    <col min="15111" max="15111" width="13.77734375" customWidth="1"/>
    <col min="15112" max="15112" width="13" customWidth="1"/>
    <col min="15113" max="15113" width="14.109375" customWidth="1"/>
    <col min="15114" max="15114" width="15.88671875" customWidth="1"/>
    <col min="15361" max="15361" width="4.77734375" customWidth="1"/>
    <col min="15362" max="15363" width="6.21875" customWidth="1"/>
    <col min="15364" max="15364" width="31.88671875" customWidth="1"/>
    <col min="15365" max="15365" width="15.6640625" customWidth="1"/>
    <col min="15366" max="15366" width="14.33203125" customWidth="1"/>
    <col min="15367" max="15367" width="13.77734375" customWidth="1"/>
    <col min="15368" max="15368" width="13" customWidth="1"/>
    <col min="15369" max="15369" width="14.109375" customWidth="1"/>
    <col min="15370" max="15370" width="15.88671875" customWidth="1"/>
    <col min="15617" max="15617" width="4.77734375" customWidth="1"/>
    <col min="15618" max="15619" width="6.21875" customWidth="1"/>
    <col min="15620" max="15620" width="31.88671875" customWidth="1"/>
    <col min="15621" max="15621" width="15.6640625" customWidth="1"/>
    <col min="15622" max="15622" width="14.33203125" customWidth="1"/>
    <col min="15623" max="15623" width="13.77734375" customWidth="1"/>
    <col min="15624" max="15624" width="13" customWidth="1"/>
    <col min="15625" max="15625" width="14.109375" customWidth="1"/>
    <col min="15626" max="15626" width="15.88671875" customWidth="1"/>
    <col min="15873" max="15873" width="4.77734375" customWidth="1"/>
    <col min="15874" max="15875" width="6.21875" customWidth="1"/>
    <col min="15876" max="15876" width="31.88671875" customWidth="1"/>
    <col min="15877" max="15877" width="15.6640625" customWidth="1"/>
    <col min="15878" max="15878" width="14.33203125" customWidth="1"/>
    <col min="15879" max="15879" width="13.77734375" customWidth="1"/>
    <col min="15880" max="15880" width="13" customWidth="1"/>
    <col min="15881" max="15881" width="14.109375" customWidth="1"/>
    <col min="15882" max="15882" width="15.88671875" customWidth="1"/>
    <col min="16129" max="16129" width="4.77734375" customWidth="1"/>
    <col min="16130" max="16131" width="6.21875" customWidth="1"/>
    <col min="16132" max="16132" width="31.88671875" customWidth="1"/>
    <col min="16133" max="16133" width="15.6640625" customWidth="1"/>
    <col min="16134" max="16134" width="14.33203125" customWidth="1"/>
    <col min="16135" max="16135" width="13.77734375" customWidth="1"/>
    <col min="16136" max="16136" width="13" customWidth="1"/>
    <col min="16137" max="16137" width="14.109375" customWidth="1"/>
    <col min="16138" max="16138" width="15.88671875" customWidth="1"/>
  </cols>
  <sheetData>
    <row r="1" spans="1:12" s="102" customFormat="1" ht="16.5" customHeight="1">
      <c r="A1" s="1378" t="s">
        <v>602</v>
      </c>
      <c r="B1" s="1379"/>
      <c r="C1" s="1379"/>
      <c r="D1" s="1380"/>
      <c r="E1" s="1378" t="s">
        <v>603</v>
      </c>
      <c r="F1" s="1380"/>
      <c r="G1" s="1378" t="s">
        <v>604</v>
      </c>
      <c r="H1" s="1380"/>
      <c r="I1" s="1378" t="s">
        <v>605</v>
      </c>
      <c r="J1" s="1380"/>
      <c r="K1" s="1372" t="s">
        <v>86</v>
      </c>
      <c r="L1" s="1372"/>
    </row>
    <row r="2" spans="1:12" s="102" customFormat="1" ht="16.5" customHeight="1">
      <c r="A2" s="482" t="s">
        <v>606</v>
      </c>
      <c r="B2" s="483" t="s">
        <v>607</v>
      </c>
      <c r="C2" s="483" t="s">
        <v>608</v>
      </c>
      <c r="D2" s="484" t="s">
        <v>609</v>
      </c>
      <c r="E2" s="485" t="s">
        <v>610</v>
      </c>
      <c r="F2" s="485" t="s">
        <v>611</v>
      </c>
      <c r="G2" s="485" t="s">
        <v>610</v>
      </c>
      <c r="H2" s="485" t="s">
        <v>611</v>
      </c>
      <c r="I2" s="485" t="s">
        <v>610</v>
      </c>
      <c r="J2" s="485" t="s">
        <v>611</v>
      </c>
    </row>
    <row r="3" spans="1:12" s="102" customFormat="1" ht="16.2" customHeight="1">
      <c r="A3" s="486" t="s">
        <v>612</v>
      </c>
      <c r="B3" s="483" t="s">
        <v>612</v>
      </c>
      <c r="C3" s="483" t="s">
        <v>612</v>
      </c>
      <c r="D3" s="108" t="s">
        <v>613</v>
      </c>
      <c r="E3" s="109">
        <v>20264933</v>
      </c>
      <c r="F3" s="109">
        <v>160855109</v>
      </c>
      <c r="G3" s="109">
        <v>12618419</v>
      </c>
      <c r="H3" s="109">
        <v>135491930</v>
      </c>
      <c r="I3" s="109">
        <v>7646514</v>
      </c>
      <c r="J3" s="110">
        <v>25363179</v>
      </c>
    </row>
    <row r="4" spans="1:12">
      <c r="A4" s="486" t="s">
        <v>612</v>
      </c>
      <c r="B4" s="487" t="s">
        <v>612</v>
      </c>
      <c r="C4" s="487" t="s">
        <v>612</v>
      </c>
      <c r="D4" s="108" t="s">
        <v>614</v>
      </c>
      <c r="E4" s="109">
        <v>20264933</v>
      </c>
      <c r="F4" s="109">
        <v>160855109</v>
      </c>
      <c r="G4" s="109">
        <v>12618419</v>
      </c>
      <c r="H4" s="109">
        <v>135491930</v>
      </c>
      <c r="I4" s="109">
        <v>7646514</v>
      </c>
      <c r="J4" s="110">
        <v>25363179</v>
      </c>
    </row>
    <row r="5" spans="1:12">
      <c r="A5" s="486" t="s">
        <v>615</v>
      </c>
      <c r="B5" s="487" t="s">
        <v>612</v>
      </c>
      <c r="C5" s="487" t="s">
        <v>612</v>
      </c>
      <c r="D5" s="108" t="s">
        <v>616</v>
      </c>
      <c r="E5" s="109">
        <v>10430039</v>
      </c>
      <c r="F5" s="109">
        <v>98936655</v>
      </c>
      <c r="G5" s="109">
        <v>10430039</v>
      </c>
      <c r="H5" s="109">
        <v>98936655</v>
      </c>
      <c r="I5" s="109">
        <v>0</v>
      </c>
      <c r="J5" s="110">
        <v>0</v>
      </c>
    </row>
    <row r="6" spans="1:12">
      <c r="A6" s="486" t="s">
        <v>615</v>
      </c>
      <c r="B6" s="487" t="s">
        <v>617</v>
      </c>
      <c r="C6" s="487" t="s">
        <v>612</v>
      </c>
      <c r="D6" s="108" t="s">
        <v>618</v>
      </c>
      <c r="E6" s="109">
        <v>0</v>
      </c>
      <c r="F6" s="109">
        <v>212543</v>
      </c>
      <c r="G6" s="109">
        <v>0</v>
      </c>
      <c r="H6" s="109">
        <v>212543</v>
      </c>
      <c r="I6" s="109">
        <v>0</v>
      </c>
      <c r="J6" s="110">
        <v>0</v>
      </c>
    </row>
    <row r="7" spans="1:12">
      <c r="A7" s="486" t="s">
        <v>615</v>
      </c>
      <c r="B7" s="487" t="s">
        <v>617</v>
      </c>
      <c r="C7" s="487" t="s">
        <v>615</v>
      </c>
      <c r="D7" s="108" t="s">
        <v>1459</v>
      </c>
      <c r="E7" s="109">
        <v>0</v>
      </c>
      <c r="F7" s="109">
        <v>98276</v>
      </c>
      <c r="G7" s="109">
        <v>0</v>
      </c>
      <c r="H7" s="109">
        <v>98276</v>
      </c>
      <c r="I7" s="109">
        <v>0</v>
      </c>
      <c r="J7" s="110">
        <v>0</v>
      </c>
    </row>
    <row r="8" spans="1:12">
      <c r="A8" s="486" t="s">
        <v>615</v>
      </c>
      <c r="B8" s="487" t="s">
        <v>617</v>
      </c>
      <c r="C8" s="487" t="s">
        <v>617</v>
      </c>
      <c r="D8" s="108" t="s">
        <v>619</v>
      </c>
      <c r="E8" s="109">
        <v>0</v>
      </c>
      <c r="F8" s="109">
        <v>114267</v>
      </c>
      <c r="G8" s="109">
        <v>0</v>
      </c>
      <c r="H8" s="109">
        <v>114267</v>
      </c>
      <c r="I8" s="109">
        <v>0</v>
      </c>
      <c r="J8" s="110">
        <v>0</v>
      </c>
    </row>
    <row r="9" spans="1:12">
      <c r="A9" s="486" t="s">
        <v>615</v>
      </c>
      <c r="B9" s="487" t="s">
        <v>620</v>
      </c>
      <c r="C9" s="487" t="s">
        <v>612</v>
      </c>
      <c r="D9" s="108" t="s">
        <v>621</v>
      </c>
      <c r="E9" s="109">
        <v>3570</v>
      </c>
      <c r="F9" s="109">
        <v>93857</v>
      </c>
      <c r="G9" s="109">
        <v>3570</v>
      </c>
      <c r="H9" s="109">
        <v>93857</v>
      </c>
      <c r="I9" s="109">
        <v>0</v>
      </c>
      <c r="J9" s="110">
        <v>0</v>
      </c>
    </row>
    <row r="10" spans="1:12">
      <c r="A10" s="486" t="s">
        <v>615</v>
      </c>
      <c r="B10" s="487" t="s">
        <v>620</v>
      </c>
      <c r="C10" s="487" t="s">
        <v>615</v>
      </c>
      <c r="D10" s="108" t="s">
        <v>622</v>
      </c>
      <c r="E10" s="109">
        <v>3570</v>
      </c>
      <c r="F10" s="109">
        <v>93857</v>
      </c>
      <c r="G10" s="109">
        <v>3570</v>
      </c>
      <c r="H10" s="109">
        <v>93857</v>
      </c>
      <c r="I10" s="109">
        <v>0</v>
      </c>
      <c r="J10" s="110">
        <v>0</v>
      </c>
    </row>
    <row r="11" spans="1:12">
      <c r="A11" s="486" t="s">
        <v>615</v>
      </c>
      <c r="B11" s="487" t="s">
        <v>623</v>
      </c>
      <c r="C11" s="487" t="s">
        <v>612</v>
      </c>
      <c r="D11" s="108" t="s">
        <v>624</v>
      </c>
      <c r="E11" s="109">
        <v>68767</v>
      </c>
      <c r="F11" s="109">
        <v>4209479</v>
      </c>
      <c r="G11" s="109">
        <v>68767</v>
      </c>
      <c r="H11" s="109">
        <v>4209479</v>
      </c>
      <c r="I11" s="109">
        <v>0</v>
      </c>
      <c r="J11" s="110">
        <v>0</v>
      </c>
    </row>
    <row r="12" spans="1:12">
      <c r="A12" s="486" t="s">
        <v>615</v>
      </c>
      <c r="B12" s="487" t="s">
        <v>623</v>
      </c>
      <c r="C12" s="487" t="s">
        <v>615</v>
      </c>
      <c r="D12" s="108" t="s">
        <v>625</v>
      </c>
      <c r="E12" s="109">
        <v>68767</v>
      </c>
      <c r="F12" s="109">
        <v>4209479</v>
      </c>
      <c r="G12" s="109">
        <v>68767</v>
      </c>
      <c r="H12" s="109">
        <v>4209479</v>
      </c>
      <c r="I12" s="109">
        <v>0</v>
      </c>
      <c r="J12" s="110">
        <v>0</v>
      </c>
    </row>
    <row r="13" spans="1:12">
      <c r="A13" s="486" t="s">
        <v>615</v>
      </c>
      <c r="B13" s="487" t="s">
        <v>626</v>
      </c>
      <c r="C13" s="487" t="s">
        <v>612</v>
      </c>
      <c r="D13" s="108" t="s">
        <v>627</v>
      </c>
      <c r="E13" s="109">
        <v>51379</v>
      </c>
      <c r="F13" s="109">
        <v>227410</v>
      </c>
      <c r="G13" s="109">
        <v>51379</v>
      </c>
      <c r="H13" s="109">
        <v>227410</v>
      </c>
      <c r="I13" s="109">
        <v>0</v>
      </c>
      <c r="J13" s="110">
        <v>0</v>
      </c>
    </row>
    <row r="14" spans="1:12">
      <c r="A14" s="486" t="s">
        <v>615</v>
      </c>
      <c r="B14" s="487" t="s">
        <v>626</v>
      </c>
      <c r="C14" s="487" t="s">
        <v>615</v>
      </c>
      <c r="D14" s="108" t="s">
        <v>628</v>
      </c>
      <c r="E14" s="109">
        <v>51379</v>
      </c>
      <c r="F14" s="109">
        <v>227410</v>
      </c>
      <c r="G14" s="109">
        <v>51379</v>
      </c>
      <c r="H14" s="109">
        <v>227410</v>
      </c>
      <c r="I14" s="109">
        <v>0</v>
      </c>
      <c r="J14" s="110">
        <v>0</v>
      </c>
    </row>
    <row r="15" spans="1:12">
      <c r="A15" s="486" t="s">
        <v>615</v>
      </c>
      <c r="B15" s="487" t="s">
        <v>629</v>
      </c>
      <c r="C15" s="487" t="s">
        <v>612</v>
      </c>
      <c r="D15" s="108" t="s">
        <v>630</v>
      </c>
      <c r="E15" s="109">
        <v>12323</v>
      </c>
      <c r="F15" s="109">
        <v>82058</v>
      </c>
      <c r="G15" s="109">
        <v>12323</v>
      </c>
      <c r="H15" s="109">
        <v>82058</v>
      </c>
      <c r="I15" s="109">
        <v>0</v>
      </c>
      <c r="J15" s="110">
        <v>0</v>
      </c>
    </row>
    <row r="16" spans="1:12">
      <c r="A16" s="486" t="s">
        <v>615</v>
      </c>
      <c r="B16" s="487" t="s">
        <v>629</v>
      </c>
      <c r="C16" s="487" t="s">
        <v>615</v>
      </c>
      <c r="D16" s="108" t="s">
        <v>631</v>
      </c>
      <c r="E16" s="109">
        <v>12323</v>
      </c>
      <c r="F16" s="109">
        <v>82058</v>
      </c>
      <c r="G16" s="109">
        <v>12323</v>
      </c>
      <c r="H16" s="109">
        <v>82058</v>
      </c>
      <c r="I16" s="109">
        <v>0</v>
      </c>
      <c r="J16" s="110">
        <v>0</v>
      </c>
    </row>
    <row r="17" spans="1:10">
      <c r="A17" s="486" t="s">
        <v>615</v>
      </c>
      <c r="B17" s="487" t="s">
        <v>632</v>
      </c>
      <c r="C17" s="487" t="s">
        <v>612</v>
      </c>
      <c r="D17" s="108" t="s">
        <v>633</v>
      </c>
      <c r="E17" s="109">
        <v>10294000</v>
      </c>
      <c r="F17" s="109">
        <v>94111308</v>
      </c>
      <c r="G17" s="109">
        <v>10294000</v>
      </c>
      <c r="H17" s="109">
        <v>94111308</v>
      </c>
      <c r="I17" s="109">
        <v>0</v>
      </c>
      <c r="J17" s="110">
        <v>0</v>
      </c>
    </row>
    <row r="18" spans="1:10">
      <c r="A18" s="486" t="s">
        <v>615</v>
      </c>
      <c r="B18" s="487" t="s">
        <v>632</v>
      </c>
      <c r="C18" s="487" t="s">
        <v>615</v>
      </c>
      <c r="D18" s="108" t="s">
        <v>634</v>
      </c>
      <c r="E18" s="109">
        <v>10294000</v>
      </c>
      <c r="F18" s="109">
        <v>94111308</v>
      </c>
      <c r="G18" s="109">
        <v>10294000</v>
      </c>
      <c r="H18" s="109">
        <v>94111308</v>
      </c>
      <c r="I18" s="109">
        <v>0</v>
      </c>
      <c r="J18" s="110">
        <v>0</v>
      </c>
    </row>
    <row r="19" spans="1:10">
      <c r="A19" s="486" t="s">
        <v>635</v>
      </c>
      <c r="B19" s="487" t="s">
        <v>612</v>
      </c>
      <c r="C19" s="487" t="s">
        <v>612</v>
      </c>
      <c r="D19" s="108" t="s">
        <v>636</v>
      </c>
      <c r="E19" s="109">
        <v>15260</v>
      </c>
      <c r="F19" s="109">
        <v>746993</v>
      </c>
      <c r="G19" s="109">
        <v>15260</v>
      </c>
      <c r="H19" s="109">
        <v>746993</v>
      </c>
      <c r="I19" s="109">
        <v>0</v>
      </c>
      <c r="J19" s="110">
        <v>0</v>
      </c>
    </row>
    <row r="20" spans="1:10">
      <c r="A20" s="486" t="s">
        <v>635</v>
      </c>
      <c r="B20" s="487" t="s">
        <v>615</v>
      </c>
      <c r="C20" s="487" t="s">
        <v>612</v>
      </c>
      <c r="D20" s="108" t="s">
        <v>637</v>
      </c>
      <c r="E20" s="109">
        <v>15260</v>
      </c>
      <c r="F20" s="109">
        <v>746413</v>
      </c>
      <c r="G20" s="109">
        <v>15260</v>
      </c>
      <c r="H20" s="109">
        <v>746413</v>
      </c>
      <c r="I20" s="109">
        <v>0</v>
      </c>
      <c r="J20" s="110">
        <v>0</v>
      </c>
    </row>
    <row r="21" spans="1:10">
      <c r="A21" s="486" t="s">
        <v>635</v>
      </c>
      <c r="B21" s="487" t="s">
        <v>615</v>
      </c>
      <c r="C21" s="487" t="s">
        <v>615</v>
      </c>
      <c r="D21" s="108" t="s">
        <v>638</v>
      </c>
      <c r="E21" s="109">
        <v>14165</v>
      </c>
      <c r="F21" s="109">
        <v>742928</v>
      </c>
      <c r="G21" s="109">
        <v>14165</v>
      </c>
      <c r="H21" s="109">
        <v>742928</v>
      </c>
      <c r="I21" s="109">
        <v>0</v>
      </c>
      <c r="J21" s="110">
        <v>0</v>
      </c>
    </row>
    <row r="22" spans="1:10">
      <c r="A22" s="486" t="s">
        <v>635</v>
      </c>
      <c r="B22" s="487" t="s">
        <v>615</v>
      </c>
      <c r="C22" s="487" t="s">
        <v>617</v>
      </c>
      <c r="D22" s="108" t="s">
        <v>639</v>
      </c>
      <c r="E22" s="109">
        <v>1095</v>
      </c>
      <c r="F22" s="109">
        <v>3485</v>
      </c>
      <c r="G22" s="109">
        <v>1095</v>
      </c>
      <c r="H22" s="109">
        <v>3485</v>
      </c>
      <c r="I22" s="109">
        <v>0</v>
      </c>
      <c r="J22" s="110">
        <v>0</v>
      </c>
    </row>
    <row r="23" spans="1:10">
      <c r="A23" s="486" t="s">
        <v>635</v>
      </c>
      <c r="B23" s="487" t="s">
        <v>640</v>
      </c>
      <c r="C23" s="487" t="s">
        <v>612</v>
      </c>
      <c r="D23" s="108" t="s">
        <v>641</v>
      </c>
      <c r="E23" s="109">
        <v>0</v>
      </c>
      <c r="F23" s="109">
        <v>580</v>
      </c>
      <c r="G23" s="109">
        <v>0</v>
      </c>
      <c r="H23" s="109">
        <v>580</v>
      </c>
      <c r="I23" s="109">
        <v>0</v>
      </c>
      <c r="J23" s="110">
        <v>0</v>
      </c>
    </row>
    <row r="24" spans="1:10">
      <c r="A24" s="486" t="s">
        <v>635</v>
      </c>
      <c r="B24" s="487" t="s">
        <v>640</v>
      </c>
      <c r="C24" s="487" t="s">
        <v>615</v>
      </c>
      <c r="D24" s="108" t="s">
        <v>642</v>
      </c>
      <c r="E24" s="109">
        <v>0</v>
      </c>
      <c r="F24" s="109">
        <v>580</v>
      </c>
      <c r="G24" s="109">
        <v>0</v>
      </c>
      <c r="H24" s="109">
        <v>580</v>
      </c>
      <c r="I24" s="109">
        <v>0</v>
      </c>
      <c r="J24" s="110">
        <v>0</v>
      </c>
    </row>
    <row r="25" spans="1:10">
      <c r="A25" s="486" t="s">
        <v>643</v>
      </c>
      <c r="B25" s="487" t="s">
        <v>612</v>
      </c>
      <c r="C25" s="487" t="s">
        <v>612</v>
      </c>
      <c r="D25" s="108" t="s">
        <v>644</v>
      </c>
      <c r="E25" s="109">
        <v>901199</v>
      </c>
      <c r="F25" s="109">
        <v>2971069</v>
      </c>
      <c r="G25" s="109">
        <v>901199</v>
      </c>
      <c r="H25" s="109">
        <v>2971069</v>
      </c>
      <c r="I25" s="109">
        <v>0</v>
      </c>
      <c r="J25" s="110">
        <v>0</v>
      </c>
    </row>
    <row r="26" spans="1:10">
      <c r="A26" s="486" t="s">
        <v>643</v>
      </c>
      <c r="B26" s="487" t="s">
        <v>615</v>
      </c>
      <c r="C26" s="487" t="s">
        <v>612</v>
      </c>
      <c r="D26" s="108" t="s">
        <v>645</v>
      </c>
      <c r="E26" s="109">
        <v>674626</v>
      </c>
      <c r="F26" s="109">
        <v>1293002</v>
      </c>
      <c r="G26" s="109">
        <v>674626</v>
      </c>
      <c r="H26" s="109">
        <v>1293002</v>
      </c>
      <c r="I26" s="109">
        <v>0</v>
      </c>
      <c r="J26" s="110">
        <v>0</v>
      </c>
    </row>
    <row r="27" spans="1:10">
      <c r="A27" s="486" t="s">
        <v>643</v>
      </c>
      <c r="B27" s="487" t="s">
        <v>615</v>
      </c>
      <c r="C27" s="487" t="s">
        <v>615</v>
      </c>
      <c r="D27" s="108" t="s">
        <v>646</v>
      </c>
      <c r="E27" s="109">
        <v>658326</v>
      </c>
      <c r="F27" s="109">
        <v>1210052</v>
      </c>
      <c r="G27" s="109">
        <v>658326</v>
      </c>
      <c r="H27" s="109">
        <v>1210052</v>
      </c>
      <c r="I27" s="109">
        <v>0</v>
      </c>
      <c r="J27" s="110">
        <v>0</v>
      </c>
    </row>
    <row r="28" spans="1:10">
      <c r="A28" s="486" t="s">
        <v>643</v>
      </c>
      <c r="B28" s="487" t="s">
        <v>615</v>
      </c>
      <c r="C28" s="487" t="s">
        <v>617</v>
      </c>
      <c r="D28" s="108" t="s">
        <v>647</v>
      </c>
      <c r="E28" s="109">
        <v>16300</v>
      </c>
      <c r="F28" s="109">
        <v>82950</v>
      </c>
      <c r="G28" s="109">
        <v>16300</v>
      </c>
      <c r="H28" s="109">
        <v>82950</v>
      </c>
      <c r="I28" s="109">
        <v>0</v>
      </c>
      <c r="J28" s="110">
        <v>0</v>
      </c>
    </row>
    <row r="29" spans="1:10">
      <c r="A29" s="486" t="s">
        <v>643</v>
      </c>
      <c r="B29" s="487" t="s">
        <v>640</v>
      </c>
      <c r="C29" s="487" t="s">
        <v>612</v>
      </c>
      <c r="D29" s="108" t="s">
        <v>648</v>
      </c>
      <c r="E29" s="109">
        <v>226573</v>
      </c>
      <c r="F29" s="109">
        <v>1678067</v>
      </c>
      <c r="G29" s="109">
        <v>226573</v>
      </c>
      <c r="H29" s="109">
        <v>1678067</v>
      </c>
      <c r="I29" s="109">
        <v>0</v>
      </c>
      <c r="J29" s="110">
        <v>0</v>
      </c>
    </row>
    <row r="30" spans="1:10">
      <c r="A30" s="486" t="s">
        <v>643</v>
      </c>
      <c r="B30" s="487" t="s">
        <v>640</v>
      </c>
      <c r="C30" s="487" t="s">
        <v>640</v>
      </c>
      <c r="D30" s="108" t="s">
        <v>649</v>
      </c>
      <c r="E30" s="109">
        <v>0</v>
      </c>
      <c r="F30" s="109">
        <v>21000</v>
      </c>
      <c r="G30" s="109">
        <v>0</v>
      </c>
      <c r="H30" s="109">
        <v>21000</v>
      </c>
      <c r="I30" s="109">
        <v>0</v>
      </c>
      <c r="J30" s="110">
        <v>0</v>
      </c>
    </row>
    <row r="31" spans="1:10">
      <c r="A31" s="486" t="s">
        <v>643</v>
      </c>
      <c r="B31" s="487" t="s">
        <v>640</v>
      </c>
      <c r="C31" s="487" t="s">
        <v>650</v>
      </c>
      <c r="D31" s="108" t="s">
        <v>651</v>
      </c>
      <c r="E31" s="109">
        <v>199410</v>
      </c>
      <c r="F31" s="109">
        <v>1236636</v>
      </c>
      <c r="G31" s="109">
        <v>199410</v>
      </c>
      <c r="H31" s="109">
        <v>1236636</v>
      </c>
      <c r="I31" s="109">
        <v>0</v>
      </c>
      <c r="J31" s="110">
        <v>0</v>
      </c>
    </row>
    <row r="32" spans="1:10">
      <c r="A32" s="486" t="s">
        <v>643</v>
      </c>
      <c r="B32" s="487" t="s">
        <v>640</v>
      </c>
      <c r="C32" s="487" t="s">
        <v>652</v>
      </c>
      <c r="D32" s="108" t="s">
        <v>653</v>
      </c>
      <c r="E32" s="109">
        <v>27163</v>
      </c>
      <c r="F32" s="109">
        <v>420431</v>
      </c>
      <c r="G32" s="109">
        <v>27163</v>
      </c>
      <c r="H32" s="109">
        <v>420431</v>
      </c>
      <c r="I32" s="109">
        <v>0</v>
      </c>
      <c r="J32" s="110">
        <v>0</v>
      </c>
    </row>
    <row r="33" spans="1:10">
      <c r="A33" s="486" t="s">
        <v>654</v>
      </c>
      <c r="B33" s="487" t="s">
        <v>612</v>
      </c>
      <c r="C33" s="487" t="s">
        <v>612</v>
      </c>
      <c r="D33" s="108" t="s">
        <v>655</v>
      </c>
      <c r="E33" s="109">
        <v>121678</v>
      </c>
      <c r="F33" s="109">
        <v>388551</v>
      </c>
      <c r="G33" s="109">
        <v>121678</v>
      </c>
      <c r="H33" s="109">
        <v>388551</v>
      </c>
      <c r="I33" s="109">
        <v>0</v>
      </c>
      <c r="J33" s="110">
        <v>0</v>
      </c>
    </row>
    <row r="34" spans="1:10">
      <c r="A34" s="486" t="s">
        <v>654</v>
      </c>
      <c r="B34" s="487" t="s">
        <v>615</v>
      </c>
      <c r="C34" s="487" t="s">
        <v>612</v>
      </c>
      <c r="D34" s="108" t="s">
        <v>656</v>
      </c>
      <c r="E34" s="109">
        <v>121678</v>
      </c>
      <c r="F34" s="109">
        <v>388551</v>
      </c>
      <c r="G34" s="109">
        <v>121678</v>
      </c>
      <c r="H34" s="109">
        <v>388551</v>
      </c>
      <c r="I34" s="109">
        <v>0</v>
      </c>
      <c r="J34" s="110">
        <v>0</v>
      </c>
    </row>
    <row r="35" spans="1:10">
      <c r="A35" s="486" t="s">
        <v>654</v>
      </c>
      <c r="B35" s="487" t="s">
        <v>615</v>
      </c>
      <c r="C35" s="487" t="s">
        <v>615</v>
      </c>
      <c r="D35" s="108" t="s">
        <v>657</v>
      </c>
      <c r="E35" s="109">
        <v>33789</v>
      </c>
      <c r="F35" s="109">
        <v>181404</v>
      </c>
      <c r="G35" s="109">
        <v>33789</v>
      </c>
      <c r="H35" s="109">
        <v>181404</v>
      </c>
      <c r="I35" s="109">
        <v>0</v>
      </c>
      <c r="J35" s="110">
        <v>0</v>
      </c>
    </row>
    <row r="36" spans="1:10">
      <c r="A36" s="486" t="s">
        <v>654</v>
      </c>
      <c r="B36" s="487" t="s">
        <v>615</v>
      </c>
      <c r="C36" s="487" t="s">
        <v>640</v>
      </c>
      <c r="D36" s="108" t="s">
        <v>658</v>
      </c>
      <c r="E36" s="109">
        <v>87889</v>
      </c>
      <c r="F36" s="109">
        <v>207147</v>
      </c>
      <c r="G36" s="109">
        <v>87889</v>
      </c>
      <c r="H36" s="109">
        <v>207147</v>
      </c>
      <c r="I36" s="109">
        <v>0</v>
      </c>
      <c r="J36" s="110">
        <v>0</v>
      </c>
    </row>
    <row r="37" spans="1:10">
      <c r="A37" s="486" t="s">
        <v>652</v>
      </c>
      <c r="B37" s="487" t="s">
        <v>612</v>
      </c>
      <c r="C37" s="487" t="s">
        <v>612</v>
      </c>
      <c r="D37" s="108" t="s">
        <v>659</v>
      </c>
      <c r="E37" s="109">
        <v>0</v>
      </c>
      <c r="F37" s="109">
        <v>2000000</v>
      </c>
      <c r="G37" s="109">
        <v>0</v>
      </c>
      <c r="H37" s="109">
        <v>2000000</v>
      </c>
      <c r="I37" s="109">
        <v>0</v>
      </c>
      <c r="J37" s="110">
        <v>0</v>
      </c>
    </row>
    <row r="38" spans="1:10">
      <c r="A38" s="486" t="s">
        <v>652</v>
      </c>
      <c r="B38" s="487" t="s">
        <v>617</v>
      </c>
      <c r="C38" s="487" t="s">
        <v>612</v>
      </c>
      <c r="D38" s="108" t="s">
        <v>660</v>
      </c>
      <c r="E38" s="109">
        <v>0</v>
      </c>
      <c r="F38" s="109">
        <v>2000000</v>
      </c>
      <c r="G38" s="109">
        <v>0</v>
      </c>
      <c r="H38" s="109">
        <v>2000000</v>
      </c>
      <c r="I38" s="109">
        <v>0</v>
      </c>
      <c r="J38" s="110">
        <v>0</v>
      </c>
    </row>
    <row r="39" spans="1:10">
      <c r="A39" s="486" t="s">
        <v>652</v>
      </c>
      <c r="B39" s="487" t="s">
        <v>617</v>
      </c>
      <c r="C39" s="487" t="s">
        <v>615</v>
      </c>
      <c r="D39" s="108" t="s">
        <v>661</v>
      </c>
      <c r="E39" s="109">
        <v>0</v>
      </c>
      <c r="F39" s="109">
        <v>2000000</v>
      </c>
      <c r="G39" s="109">
        <v>0</v>
      </c>
      <c r="H39" s="109">
        <v>2000000</v>
      </c>
      <c r="I39" s="109">
        <v>0</v>
      </c>
      <c r="J39" s="110">
        <v>0</v>
      </c>
    </row>
    <row r="40" spans="1:10">
      <c r="A40" s="486" t="s">
        <v>662</v>
      </c>
      <c r="B40" s="487" t="s">
        <v>612</v>
      </c>
      <c r="C40" s="487" t="s">
        <v>612</v>
      </c>
      <c r="D40" s="108" t="s">
        <v>663</v>
      </c>
      <c r="E40" s="109">
        <v>8454661</v>
      </c>
      <c r="F40" s="109">
        <v>54065365</v>
      </c>
      <c r="G40" s="109">
        <v>808147</v>
      </c>
      <c r="H40" s="109">
        <v>28702186</v>
      </c>
      <c r="I40" s="109">
        <v>7646514</v>
      </c>
      <c r="J40" s="110">
        <v>25363179</v>
      </c>
    </row>
    <row r="41" spans="1:10">
      <c r="A41" s="486" t="s">
        <v>662</v>
      </c>
      <c r="B41" s="487" t="s">
        <v>615</v>
      </c>
      <c r="C41" s="487" t="s">
        <v>612</v>
      </c>
      <c r="D41" s="108" t="s">
        <v>664</v>
      </c>
      <c r="E41" s="109">
        <v>8454661</v>
      </c>
      <c r="F41" s="109">
        <v>54065365</v>
      </c>
      <c r="G41" s="109">
        <v>808147</v>
      </c>
      <c r="H41" s="109">
        <v>28702186</v>
      </c>
      <c r="I41" s="109">
        <v>7646514</v>
      </c>
      <c r="J41" s="110">
        <v>25363179</v>
      </c>
    </row>
    <row r="42" spans="1:10">
      <c r="A42" s="486" t="s">
        <v>662</v>
      </c>
      <c r="B42" s="487" t="s">
        <v>615</v>
      </c>
      <c r="C42" s="487" t="s">
        <v>615</v>
      </c>
      <c r="D42" s="108" t="s">
        <v>665</v>
      </c>
      <c r="E42" s="109">
        <v>0</v>
      </c>
      <c r="F42" s="109">
        <v>2644856</v>
      </c>
      <c r="G42" s="109">
        <v>0</v>
      </c>
      <c r="H42" s="109">
        <v>2644856</v>
      </c>
      <c r="I42" s="109">
        <v>0</v>
      </c>
      <c r="J42" s="110">
        <v>0</v>
      </c>
    </row>
    <row r="43" spans="1:10">
      <c r="A43" s="486" t="s">
        <v>662</v>
      </c>
      <c r="B43" s="487" t="s">
        <v>615</v>
      </c>
      <c r="C43" s="487" t="s">
        <v>617</v>
      </c>
      <c r="D43" s="108" t="s">
        <v>666</v>
      </c>
      <c r="E43" s="109">
        <v>8454661</v>
      </c>
      <c r="F43" s="109">
        <v>51420509</v>
      </c>
      <c r="G43" s="109">
        <v>808147</v>
      </c>
      <c r="H43" s="109">
        <v>26057330</v>
      </c>
      <c r="I43" s="109">
        <v>7646514</v>
      </c>
      <c r="J43" s="110">
        <v>25363179</v>
      </c>
    </row>
    <row r="44" spans="1:10">
      <c r="A44" s="486" t="s">
        <v>667</v>
      </c>
      <c r="B44" s="487" t="s">
        <v>612</v>
      </c>
      <c r="C44" s="487" t="s">
        <v>612</v>
      </c>
      <c r="D44" s="108" t="s">
        <v>668</v>
      </c>
      <c r="E44" s="109">
        <v>40000</v>
      </c>
      <c r="F44" s="109">
        <v>60000</v>
      </c>
      <c r="G44" s="109">
        <v>40000</v>
      </c>
      <c r="H44" s="109">
        <v>60000</v>
      </c>
      <c r="I44" s="109">
        <v>0</v>
      </c>
      <c r="J44" s="110">
        <v>0</v>
      </c>
    </row>
    <row r="45" spans="1:10">
      <c r="A45" s="486" t="s">
        <v>667</v>
      </c>
      <c r="B45" s="487" t="s">
        <v>615</v>
      </c>
      <c r="C45" s="487" t="s">
        <v>612</v>
      </c>
      <c r="D45" s="108" t="s">
        <v>669</v>
      </c>
      <c r="E45" s="109">
        <v>40000</v>
      </c>
      <c r="F45" s="109">
        <v>60000</v>
      </c>
      <c r="G45" s="109">
        <v>40000</v>
      </c>
      <c r="H45" s="109">
        <v>60000</v>
      </c>
      <c r="I45" s="109">
        <v>0</v>
      </c>
      <c r="J45" s="110">
        <v>0</v>
      </c>
    </row>
    <row r="46" spans="1:10">
      <c r="A46" s="486" t="s">
        <v>667</v>
      </c>
      <c r="B46" s="487" t="s">
        <v>615</v>
      </c>
      <c r="C46" s="487" t="s">
        <v>615</v>
      </c>
      <c r="D46" s="108" t="s">
        <v>670</v>
      </c>
      <c r="E46" s="109">
        <v>40000</v>
      </c>
      <c r="F46" s="109">
        <v>60000</v>
      </c>
      <c r="G46" s="109">
        <v>40000</v>
      </c>
      <c r="H46" s="109">
        <v>60000</v>
      </c>
      <c r="I46" s="109">
        <v>0</v>
      </c>
      <c r="J46" s="110">
        <v>0</v>
      </c>
    </row>
    <row r="47" spans="1:10">
      <c r="A47" s="486" t="s">
        <v>671</v>
      </c>
      <c r="B47" s="487" t="s">
        <v>612</v>
      </c>
      <c r="C47" s="487" t="s">
        <v>612</v>
      </c>
      <c r="D47" s="108" t="s">
        <v>672</v>
      </c>
      <c r="E47" s="109">
        <v>302096</v>
      </c>
      <c r="F47" s="109">
        <v>1686476</v>
      </c>
      <c r="G47" s="109">
        <v>302096</v>
      </c>
      <c r="H47" s="109">
        <v>1686476</v>
      </c>
      <c r="I47" s="109">
        <v>0</v>
      </c>
      <c r="J47" s="110">
        <v>0</v>
      </c>
    </row>
    <row r="48" spans="1:10">
      <c r="A48" s="486" t="s">
        <v>671</v>
      </c>
      <c r="B48" s="487" t="s">
        <v>615</v>
      </c>
      <c r="C48" s="487" t="s">
        <v>612</v>
      </c>
      <c r="D48" s="108" t="s">
        <v>673</v>
      </c>
      <c r="E48" s="109">
        <v>2000</v>
      </c>
      <c r="F48" s="109">
        <v>149000</v>
      </c>
      <c r="G48" s="109">
        <v>2000</v>
      </c>
      <c r="H48" s="109">
        <v>149000</v>
      </c>
      <c r="I48" s="109">
        <v>0</v>
      </c>
      <c r="J48" s="110">
        <v>0</v>
      </c>
    </row>
    <row r="49" spans="1:10">
      <c r="A49" s="486" t="s">
        <v>671</v>
      </c>
      <c r="B49" s="487" t="s">
        <v>615</v>
      </c>
      <c r="C49" s="487" t="s">
        <v>615</v>
      </c>
      <c r="D49" s="108" t="s">
        <v>674</v>
      </c>
      <c r="E49" s="109">
        <v>2000</v>
      </c>
      <c r="F49" s="109">
        <v>149000</v>
      </c>
      <c r="G49" s="109">
        <v>2000</v>
      </c>
      <c r="H49" s="109">
        <v>149000</v>
      </c>
      <c r="I49" s="109">
        <v>0</v>
      </c>
      <c r="J49" s="110">
        <v>0</v>
      </c>
    </row>
    <row r="50" spans="1:10">
      <c r="A50" s="486" t="s">
        <v>671</v>
      </c>
      <c r="B50" s="487" t="s">
        <v>617</v>
      </c>
      <c r="C50" s="487" t="s">
        <v>612</v>
      </c>
      <c r="D50" s="108" t="s">
        <v>675</v>
      </c>
      <c r="E50" s="109">
        <v>300096</v>
      </c>
      <c r="F50" s="109">
        <v>1537476</v>
      </c>
      <c r="G50" s="109">
        <v>300096</v>
      </c>
      <c r="H50" s="109">
        <v>1537476</v>
      </c>
      <c r="I50" s="109">
        <v>0</v>
      </c>
      <c r="J50" s="110">
        <v>0</v>
      </c>
    </row>
    <row r="51" spans="1:10">
      <c r="A51" s="486" t="s">
        <v>671</v>
      </c>
      <c r="B51" s="487" t="s">
        <v>617</v>
      </c>
      <c r="C51" s="487" t="s">
        <v>615</v>
      </c>
      <c r="D51" s="108" t="s">
        <v>676</v>
      </c>
      <c r="E51" s="109">
        <v>0</v>
      </c>
      <c r="F51" s="109">
        <v>12757</v>
      </c>
      <c r="G51" s="109">
        <v>0</v>
      </c>
      <c r="H51" s="109">
        <v>12757</v>
      </c>
      <c r="I51" s="109">
        <v>0</v>
      </c>
      <c r="J51" s="110">
        <v>0</v>
      </c>
    </row>
    <row r="52" spans="1:10">
      <c r="A52" s="486" t="s">
        <v>671</v>
      </c>
      <c r="B52" s="487" t="s">
        <v>617</v>
      </c>
      <c r="C52" s="487" t="s">
        <v>635</v>
      </c>
      <c r="D52" s="108" t="s">
        <v>677</v>
      </c>
      <c r="E52" s="109">
        <v>247771</v>
      </c>
      <c r="F52" s="109">
        <v>563512</v>
      </c>
      <c r="G52" s="109">
        <v>247771</v>
      </c>
      <c r="H52" s="109">
        <v>563512</v>
      </c>
      <c r="I52" s="109">
        <v>0</v>
      </c>
      <c r="J52" s="110">
        <v>0</v>
      </c>
    </row>
    <row r="53" spans="1:10">
      <c r="A53" s="486" t="s">
        <v>671</v>
      </c>
      <c r="B53" s="487" t="s">
        <v>617</v>
      </c>
      <c r="C53" s="487" t="s">
        <v>667</v>
      </c>
      <c r="D53" s="108" t="s">
        <v>678</v>
      </c>
      <c r="E53" s="109">
        <v>52325</v>
      </c>
      <c r="F53" s="109">
        <v>961207</v>
      </c>
      <c r="G53" s="109">
        <v>52325</v>
      </c>
      <c r="H53" s="109">
        <v>961207</v>
      </c>
      <c r="I53" s="109">
        <v>0</v>
      </c>
      <c r="J53" s="110">
        <v>0</v>
      </c>
    </row>
    <row r="54" spans="1:10">
      <c r="A54" s="486" t="s">
        <v>612</v>
      </c>
      <c r="B54" s="487" t="s">
        <v>612</v>
      </c>
      <c r="C54" s="487" t="s">
        <v>612</v>
      </c>
      <c r="D54" s="108" t="s">
        <v>679</v>
      </c>
      <c r="E54" s="109">
        <v>0</v>
      </c>
      <c r="F54" s="109">
        <v>0</v>
      </c>
      <c r="G54" s="109">
        <v>0</v>
      </c>
      <c r="H54" s="109">
        <v>0</v>
      </c>
      <c r="I54" s="109">
        <v>0</v>
      </c>
      <c r="J54" s="110">
        <v>0</v>
      </c>
    </row>
    <row r="55" spans="1:10">
      <c r="A55" s="486" t="s">
        <v>612</v>
      </c>
      <c r="B55" s="487" t="s">
        <v>612</v>
      </c>
      <c r="C55" s="487" t="s">
        <v>612</v>
      </c>
      <c r="D55" s="108" t="s">
        <v>683</v>
      </c>
      <c r="E55" s="109">
        <v>0</v>
      </c>
      <c r="F55" s="109">
        <v>0</v>
      </c>
      <c r="G55" s="109">
        <v>0</v>
      </c>
      <c r="H55" s="109">
        <v>0</v>
      </c>
      <c r="I55" s="109">
        <v>0</v>
      </c>
      <c r="J55" s="110">
        <v>0</v>
      </c>
    </row>
    <row r="56" spans="1:10">
      <c r="A56" s="486" t="s">
        <v>612</v>
      </c>
      <c r="B56" s="487" t="s">
        <v>612</v>
      </c>
      <c r="C56" s="487" t="s">
        <v>612</v>
      </c>
      <c r="D56" s="108" t="s">
        <v>684</v>
      </c>
      <c r="E56" s="109">
        <v>20264933</v>
      </c>
      <c r="F56" s="109">
        <v>160855109</v>
      </c>
      <c r="G56" s="109" t="s">
        <v>612</v>
      </c>
      <c r="H56" s="109" t="s">
        <v>612</v>
      </c>
      <c r="I56" s="109" t="s">
        <v>612</v>
      </c>
      <c r="J56" s="110" t="s">
        <v>612</v>
      </c>
    </row>
    <row r="57" spans="1:10">
      <c r="A57"/>
      <c r="B57"/>
      <c r="C57"/>
      <c r="D57"/>
      <c r="E57"/>
      <c r="F57"/>
      <c r="G57"/>
      <c r="H57"/>
      <c r="I57"/>
      <c r="J57"/>
    </row>
    <row r="58" spans="1:10">
      <c r="A58"/>
      <c r="B58"/>
      <c r="C58"/>
      <c r="D58"/>
      <c r="E58"/>
      <c r="F58"/>
      <c r="G58"/>
      <c r="H58"/>
      <c r="I58"/>
      <c r="J58"/>
    </row>
    <row r="59" spans="1:10">
      <c r="A59"/>
      <c r="B59"/>
      <c r="C59"/>
      <c r="D59"/>
      <c r="E59"/>
      <c r="F59"/>
      <c r="G59"/>
      <c r="H59"/>
      <c r="I59"/>
      <c r="J59"/>
    </row>
    <row r="60" spans="1:10" ht="16.2" customHeight="1">
      <c r="A60" s="1378" t="s">
        <v>602</v>
      </c>
      <c r="B60" s="1379"/>
      <c r="C60" s="1379"/>
      <c r="D60" s="1380"/>
      <c r="E60" s="1378" t="s">
        <v>603</v>
      </c>
      <c r="F60" s="1380"/>
      <c r="G60" s="1378" t="s">
        <v>685</v>
      </c>
      <c r="H60" s="1380"/>
      <c r="I60" s="1378" t="s">
        <v>686</v>
      </c>
      <c r="J60" s="1380"/>
    </row>
    <row r="61" spans="1:10">
      <c r="A61" s="482" t="s">
        <v>606</v>
      </c>
      <c r="B61" s="483" t="s">
        <v>607</v>
      </c>
      <c r="C61" s="483" t="s">
        <v>608</v>
      </c>
      <c r="D61" s="484" t="s">
        <v>609</v>
      </c>
      <c r="E61" s="485" t="s">
        <v>610</v>
      </c>
      <c r="F61" s="485" t="s">
        <v>611</v>
      </c>
      <c r="G61" s="485" t="s">
        <v>610</v>
      </c>
      <c r="H61" s="485" t="s">
        <v>611</v>
      </c>
      <c r="I61" s="485" t="s">
        <v>610</v>
      </c>
      <c r="J61" s="485" t="s">
        <v>611</v>
      </c>
    </row>
    <row r="62" spans="1:10">
      <c r="A62" s="486" t="s">
        <v>612</v>
      </c>
      <c r="B62" s="483" t="s">
        <v>612</v>
      </c>
      <c r="C62" s="483" t="s">
        <v>612</v>
      </c>
      <c r="D62" s="108" t="s">
        <v>613</v>
      </c>
      <c r="E62" s="109">
        <v>16802327</v>
      </c>
      <c r="F62" s="109">
        <v>157537169</v>
      </c>
      <c r="G62" s="109">
        <v>9815959</v>
      </c>
      <c r="H62" s="109">
        <v>81077837</v>
      </c>
      <c r="I62" s="109">
        <v>6986368</v>
      </c>
      <c r="J62" s="110">
        <v>76459332</v>
      </c>
    </row>
    <row r="63" spans="1:10">
      <c r="A63" s="486" t="s">
        <v>612</v>
      </c>
      <c r="B63" s="487" t="s">
        <v>612</v>
      </c>
      <c r="C63" s="487" t="s">
        <v>612</v>
      </c>
      <c r="D63" s="108" t="s">
        <v>614</v>
      </c>
      <c r="E63" s="109">
        <v>9756131</v>
      </c>
      <c r="F63" s="109">
        <v>85823320</v>
      </c>
      <c r="G63" s="109">
        <v>9718159</v>
      </c>
      <c r="H63" s="109">
        <v>78915023</v>
      </c>
      <c r="I63" s="109">
        <v>37972</v>
      </c>
      <c r="J63" s="110">
        <v>6908297</v>
      </c>
    </row>
    <row r="64" spans="1:10">
      <c r="A64" s="486" t="s">
        <v>615</v>
      </c>
      <c r="B64" s="487" t="s">
        <v>612</v>
      </c>
      <c r="C64" s="487" t="s">
        <v>612</v>
      </c>
      <c r="D64" s="108" t="s">
        <v>687</v>
      </c>
      <c r="E64" s="109">
        <v>4561515</v>
      </c>
      <c r="F64" s="109">
        <v>34656488</v>
      </c>
      <c r="G64" s="109">
        <v>4561515</v>
      </c>
      <c r="H64" s="109">
        <v>33694405</v>
      </c>
      <c r="I64" s="109">
        <v>0</v>
      </c>
      <c r="J64" s="110">
        <v>962083</v>
      </c>
    </row>
    <row r="65" spans="1:10">
      <c r="A65" s="486" t="s">
        <v>615</v>
      </c>
      <c r="B65" s="487" t="s">
        <v>688</v>
      </c>
      <c r="C65" s="487" t="s">
        <v>612</v>
      </c>
      <c r="D65" s="108" t="s">
        <v>689</v>
      </c>
      <c r="E65" s="109">
        <v>1044114</v>
      </c>
      <c r="F65" s="109">
        <v>10479815</v>
      </c>
      <c r="G65" s="109">
        <v>1044114</v>
      </c>
      <c r="H65" s="109">
        <v>9717732</v>
      </c>
      <c r="I65" s="109">
        <v>0</v>
      </c>
      <c r="J65" s="110">
        <v>762083</v>
      </c>
    </row>
    <row r="66" spans="1:10">
      <c r="A66" s="486" t="s">
        <v>615</v>
      </c>
      <c r="B66" s="487" t="s">
        <v>688</v>
      </c>
      <c r="C66" s="487" t="s">
        <v>615</v>
      </c>
      <c r="D66" s="108" t="s">
        <v>690</v>
      </c>
      <c r="E66" s="109">
        <v>870862</v>
      </c>
      <c r="F66" s="109">
        <v>8589473</v>
      </c>
      <c r="G66" s="109">
        <v>870862</v>
      </c>
      <c r="H66" s="109">
        <v>8589473</v>
      </c>
      <c r="I66" s="109">
        <v>0</v>
      </c>
      <c r="J66" s="110">
        <v>0</v>
      </c>
    </row>
    <row r="67" spans="1:10">
      <c r="A67" s="486" t="s">
        <v>615</v>
      </c>
      <c r="B67" s="487" t="s">
        <v>688</v>
      </c>
      <c r="C67" s="487" t="s">
        <v>617</v>
      </c>
      <c r="D67" s="108" t="s">
        <v>691</v>
      </c>
      <c r="E67" s="109">
        <v>41995</v>
      </c>
      <c r="F67" s="109">
        <v>330273</v>
      </c>
      <c r="G67" s="109">
        <v>41995</v>
      </c>
      <c r="H67" s="109">
        <v>330273</v>
      </c>
      <c r="I67" s="109">
        <v>0</v>
      </c>
      <c r="J67" s="110">
        <v>0</v>
      </c>
    </row>
    <row r="68" spans="1:10">
      <c r="A68" s="486" t="s">
        <v>615</v>
      </c>
      <c r="B68" s="487" t="s">
        <v>688</v>
      </c>
      <c r="C68" s="487" t="s">
        <v>640</v>
      </c>
      <c r="D68" s="108" t="s">
        <v>692</v>
      </c>
      <c r="E68" s="109">
        <v>54649</v>
      </c>
      <c r="F68" s="109">
        <v>460269</v>
      </c>
      <c r="G68" s="109">
        <v>54649</v>
      </c>
      <c r="H68" s="109">
        <v>460269</v>
      </c>
      <c r="I68" s="109">
        <v>0</v>
      </c>
      <c r="J68" s="110">
        <v>0</v>
      </c>
    </row>
    <row r="69" spans="1:10">
      <c r="A69" s="486" t="s">
        <v>615</v>
      </c>
      <c r="B69" s="487" t="s">
        <v>688</v>
      </c>
      <c r="C69" s="487" t="s">
        <v>643</v>
      </c>
      <c r="D69" s="108" t="s">
        <v>694</v>
      </c>
      <c r="E69" s="109">
        <v>76608</v>
      </c>
      <c r="F69" s="109">
        <v>1099800</v>
      </c>
      <c r="G69" s="109">
        <v>76608</v>
      </c>
      <c r="H69" s="109">
        <v>337717</v>
      </c>
      <c r="I69" s="109">
        <v>0</v>
      </c>
      <c r="J69" s="110">
        <v>762083</v>
      </c>
    </row>
    <row r="70" spans="1:10">
      <c r="A70" s="486" t="s">
        <v>615</v>
      </c>
      <c r="B70" s="487" t="s">
        <v>695</v>
      </c>
      <c r="C70" s="487" t="s">
        <v>612</v>
      </c>
      <c r="D70" s="108" t="s">
        <v>696</v>
      </c>
      <c r="E70" s="109">
        <v>1407000</v>
      </c>
      <c r="F70" s="109">
        <v>11543000</v>
      </c>
      <c r="G70" s="109">
        <v>1407000</v>
      </c>
      <c r="H70" s="109">
        <v>11543000</v>
      </c>
      <c r="I70" s="109">
        <v>0</v>
      </c>
      <c r="J70" s="110">
        <v>0</v>
      </c>
    </row>
    <row r="71" spans="1:10">
      <c r="A71" s="486" t="s">
        <v>615</v>
      </c>
      <c r="B71" s="487" t="s">
        <v>695</v>
      </c>
      <c r="C71" s="487" t="s">
        <v>615</v>
      </c>
      <c r="D71" s="108" t="s">
        <v>690</v>
      </c>
      <c r="E71" s="109">
        <v>517000</v>
      </c>
      <c r="F71" s="109">
        <v>5206000</v>
      </c>
      <c r="G71" s="109">
        <v>517000</v>
      </c>
      <c r="H71" s="109">
        <v>5206000</v>
      </c>
      <c r="I71" s="109">
        <v>0</v>
      </c>
      <c r="J71" s="110">
        <v>0</v>
      </c>
    </row>
    <row r="72" spans="1:10">
      <c r="A72" s="486" t="s">
        <v>615</v>
      </c>
      <c r="B72" s="487" t="s">
        <v>695</v>
      </c>
      <c r="C72" s="487" t="s">
        <v>617</v>
      </c>
      <c r="D72" s="108" t="s">
        <v>697</v>
      </c>
      <c r="E72" s="109">
        <v>890000</v>
      </c>
      <c r="F72" s="109">
        <v>6337000</v>
      </c>
      <c r="G72" s="109">
        <v>890000</v>
      </c>
      <c r="H72" s="109">
        <v>6337000</v>
      </c>
      <c r="I72" s="109">
        <v>0</v>
      </c>
      <c r="J72" s="110">
        <v>0</v>
      </c>
    </row>
    <row r="73" spans="1:10">
      <c r="A73" s="486" t="s">
        <v>615</v>
      </c>
      <c r="B73" s="487" t="s">
        <v>698</v>
      </c>
      <c r="C73" s="487" t="s">
        <v>612</v>
      </c>
      <c r="D73" s="108" t="s">
        <v>699</v>
      </c>
      <c r="E73" s="109">
        <v>1991971</v>
      </c>
      <c r="F73" s="109">
        <v>12490980</v>
      </c>
      <c r="G73" s="109">
        <v>1991971</v>
      </c>
      <c r="H73" s="109">
        <v>12290980</v>
      </c>
      <c r="I73" s="109">
        <v>0</v>
      </c>
      <c r="J73" s="110">
        <v>200000</v>
      </c>
    </row>
    <row r="74" spans="1:10">
      <c r="A74" s="486" t="s">
        <v>615</v>
      </c>
      <c r="B74" s="487" t="s">
        <v>698</v>
      </c>
      <c r="C74" s="487" t="s">
        <v>617</v>
      </c>
      <c r="D74" s="108" t="s">
        <v>700</v>
      </c>
      <c r="E74" s="109">
        <v>1568532</v>
      </c>
      <c r="F74" s="109">
        <v>9471204</v>
      </c>
      <c r="G74" s="109">
        <v>1568532</v>
      </c>
      <c r="H74" s="109">
        <v>9471204</v>
      </c>
      <c r="I74" s="109">
        <v>0</v>
      </c>
      <c r="J74" s="110">
        <v>0</v>
      </c>
    </row>
    <row r="75" spans="1:10">
      <c r="A75" s="486" t="s">
        <v>615</v>
      </c>
      <c r="B75" s="487" t="s">
        <v>698</v>
      </c>
      <c r="C75" s="487" t="s">
        <v>640</v>
      </c>
      <c r="D75" s="108" t="s">
        <v>701</v>
      </c>
      <c r="E75" s="109">
        <v>4276</v>
      </c>
      <c r="F75" s="109">
        <v>34120</v>
      </c>
      <c r="G75" s="109">
        <v>4276</v>
      </c>
      <c r="H75" s="109">
        <v>34120</v>
      </c>
      <c r="I75" s="109">
        <v>0</v>
      </c>
      <c r="J75" s="110">
        <v>0</v>
      </c>
    </row>
    <row r="76" spans="1:10">
      <c r="A76" s="486" t="s">
        <v>615</v>
      </c>
      <c r="B76" s="487" t="s">
        <v>698</v>
      </c>
      <c r="C76" s="487" t="s">
        <v>635</v>
      </c>
      <c r="D76" s="108" t="s">
        <v>702</v>
      </c>
      <c r="E76" s="109">
        <v>3495</v>
      </c>
      <c r="F76" s="109">
        <v>3669</v>
      </c>
      <c r="G76" s="109">
        <v>3495</v>
      </c>
      <c r="H76" s="109">
        <v>3669</v>
      </c>
      <c r="I76" s="109">
        <v>0</v>
      </c>
      <c r="J76" s="110">
        <v>0</v>
      </c>
    </row>
    <row r="77" spans="1:10">
      <c r="A77" s="486" t="s">
        <v>615</v>
      </c>
      <c r="B77" s="487" t="s">
        <v>698</v>
      </c>
      <c r="C77" s="487" t="s">
        <v>643</v>
      </c>
      <c r="D77" s="108" t="s">
        <v>703</v>
      </c>
      <c r="E77" s="109">
        <v>285933</v>
      </c>
      <c r="F77" s="109">
        <v>1482229</v>
      </c>
      <c r="G77" s="109">
        <v>285933</v>
      </c>
      <c r="H77" s="109">
        <v>1282229</v>
      </c>
      <c r="I77" s="109">
        <v>0</v>
      </c>
      <c r="J77" s="110">
        <v>200000</v>
      </c>
    </row>
    <row r="78" spans="1:10">
      <c r="A78" s="486" t="s">
        <v>615</v>
      </c>
      <c r="B78" s="487" t="s">
        <v>698</v>
      </c>
      <c r="C78" s="487" t="s">
        <v>650</v>
      </c>
      <c r="D78" s="108" t="s">
        <v>704</v>
      </c>
      <c r="E78" s="109">
        <v>1163</v>
      </c>
      <c r="F78" s="109">
        <v>330401</v>
      </c>
      <c r="G78" s="109">
        <v>1163</v>
      </c>
      <c r="H78" s="109">
        <v>330401</v>
      </c>
      <c r="I78" s="109">
        <v>0</v>
      </c>
      <c r="J78" s="110">
        <v>0</v>
      </c>
    </row>
    <row r="79" spans="1:10">
      <c r="A79" s="486" t="s">
        <v>615</v>
      </c>
      <c r="B79" s="487" t="s">
        <v>698</v>
      </c>
      <c r="C79" s="487" t="s">
        <v>652</v>
      </c>
      <c r="D79" s="108" t="s">
        <v>705</v>
      </c>
      <c r="E79" s="109">
        <v>128572</v>
      </c>
      <c r="F79" s="109">
        <v>1169357</v>
      </c>
      <c r="G79" s="109">
        <v>128572</v>
      </c>
      <c r="H79" s="109">
        <v>1169357</v>
      </c>
      <c r="I79" s="109">
        <v>0</v>
      </c>
      <c r="J79" s="110">
        <v>0</v>
      </c>
    </row>
    <row r="80" spans="1:10">
      <c r="A80" s="486" t="s">
        <v>615</v>
      </c>
      <c r="B80" s="487" t="s">
        <v>706</v>
      </c>
      <c r="C80" s="487" t="s">
        <v>612</v>
      </c>
      <c r="D80" s="108" t="s">
        <v>707</v>
      </c>
      <c r="E80" s="109">
        <v>118430</v>
      </c>
      <c r="F80" s="109">
        <v>142693</v>
      </c>
      <c r="G80" s="109">
        <v>118430</v>
      </c>
      <c r="H80" s="109">
        <v>142693</v>
      </c>
      <c r="I80" s="109">
        <v>0</v>
      </c>
      <c r="J80" s="110">
        <v>0</v>
      </c>
    </row>
    <row r="81" spans="1:10">
      <c r="A81" s="486" t="s">
        <v>615</v>
      </c>
      <c r="B81" s="487" t="s">
        <v>706</v>
      </c>
      <c r="C81" s="487" t="s">
        <v>617</v>
      </c>
      <c r="D81" s="108" t="s">
        <v>708</v>
      </c>
      <c r="E81" s="109">
        <v>118430</v>
      </c>
      <c r="F81" s="109">
        <v>142693</v>
      </c>
      <c r="G81" s="109">
        <v>118430</v>
      </c>
      <c r="H81" s="109">
        <v>142693</v>
      </c>
      <c r="I81" s="109">
        <v>0</v>
      </c>
      <c r="J81" s="110">
        <v>0</v>
      </c>
    </row>
    <row r="82" spans="1:10">
      <c r="A82" s="486" t="s">
        <v>617</v>
      </c>
      <c r="B82" s="487" t="s">
        <v>612</v>
      </c>
      <c r="C82" s="487" t="s">
        <v>612</v>
      </c>
      <c r="D82" s="108" t="s">
        <v>709</v>
      </c>
      <c r="E82" s="109">
        <v>458890</v>
      </c>
      <c r="F82" s="109">
        <v>2977004</v>
      </c>
      <c r="G82" s="109">
        <v>458890</v>
      </c>
      <c r="H82" s="109">
        <v>2977004</v>
      </c>
      <c r="I82" s="109">
        <v>0</v>
      </c>
      <c r="J82" s="110">
        <v>0</v>
      </c>
    </row>
    <row r="83" spans="1:10">
      <c r="A83" s="486" t="s">
        <v>617</v>
      </c>
      <c r="B83" s="487" t="s">
        <v>710</v>
      </c>
      <c r="C83" s="487" t="s">
        <v>612</v>
      </c>
      <c r="D83" s="108" t="s">
        <v>711</v>
      </c>
      <c r="E83" s="109">
        <v>303593</v>
      </c>
      <c r="F83" s="109">
        <v>1488053</v>
      </c>
      <c r="G83" s="109">
        <v>303593</v>
      </c>
      <c r="H83" s="109">
        <v>1488053</v>
      </c>
      <c r="I83" s="109">
        <v>0</v>
      </c>
      <c r="J83" s="110">
        <v>0</v>
      </c>
    </row>
    <row r="84" spans="1:10">
      <c r="A84" s="486" t="s">
        <v>617</v>
      </c>
      <c r="B84" s="487" t="s">
        <v>710</v>
      </c>
      <c r="C84" s="487" t="s">
        <v>617</v>
      </c>
      <c r="D84" s="108" t="s">
        <v>712</v>
      </c>
      <c r="E84" s="109">
        <v>99000</v>
      </c>
      <c r="F84" s="109">
        <v>192664</v>
      </c>
      <c r="G84" s="109">
        <v>99000</v>
      </c>
      <c r="H84" s="109">
        <v>192664</v>
      </c>
      <c r="I84" s="109">
        <v>0</v>
      </c>
      <c r="J84" s="110">
        <v>0</v>
      </c>
    </row>
    <row r="85" spans="1:10">
      <c r="A85" s="486" t="s">
        <v>617</v>
      </c>
      <c r="B85" s="487" t="s">
        <v>710</v>
      </c>
      <c r="C85" s="487" t="s">
        <v>640</v>
      </c>
      <c r="D85" s="108" t="s">
        <v>713</v>
      </c>
      <c r="E85" s="109">
        <v>204593</v>
      </c>
      <c r="F85" s="109">
        <v>1295389</v>
      </c>
      <c r="G85" s="109">
        <v>204593</v>
      </c>
      <c r="H85" s="109">
        <v>1295389</v>
      </c>
      <c r="I85" s="109">
        <v>0</v>
      </c>
      <c r="J85" s="110">
        <v>0</v>
      </c>
    </row>
    <row r="86" spans="1:10">
      <c r="A86" s="486" t="s">
        <v>617</v>
      </c>
      <c r="B86" s="487" t="s">
        <v>714</v>
      </c>
      <c r="C86" s="487" t="s">
        <v>612</v>
      </c>
      <c r="D86" s="108" t="s">
        <v>715</v>
      </c>
      <c r="E86" s="109">
        <v>155297</v>
      </c>
      <c r="F86" s="109">
        <v>1488951</v>
      </c>
      <c r="G86" s="109">
        <v>155297</v>
      </c>
      <c r="H86" s="109">
        <v>1488951</v>
      </c>
      <c r="I86" s="109">
        <v>0</v>
      </c>
      <c r="J86" s="110">
        <v>0</v>
      </c>
    </row>
    <row r="87" spans="1:10">
      <c r="A87" s="486" t="s">
        <v>617</v>
      </c>
      <c r="B87" s="487" t="s">
        <v>714</v>
      </c>
      <c r="C87" s="487" t="s">
        <v>617</v>
      </c>
      <c r="D87" s="108" t="s">
        <v>716</v>
      </c>
      <c r="E87" s="109">
        <v>85751</v>
      </c>
      <c r="F87" s="109">
        <v>890593</v>
      </c>
      <c r="G87" s="109">
        <v>85751</v>
      </c>
      <c r="H87" s="109">
        <v>890593</v>
      </c>
      <c r="I87" s="109">
        <v>0</v>
      </c>
      <c r="J87" s="110">
        <v>0</v>
      </c>
    </row>
    <row r="88" spans="1:10">
      <c r="A88" s="486" t="s">
        <v>617</v>
      </c>
      <c r="B88" s="487" t="s">
        <v>714</v>
      </c>
      <c r="C88" s="487" t="s">
        <v>640</v>
      </c>
      <c r="D88" s="108" t="s">
        <v>705</v>
      </c>
      <c r="E88" s="109">
        <v>69546</v>
      </c>
      <c r="F88" s="109">
        <v>598358</v>
      </c>
      <c r="G88" s="109">
        <v>69546</v>
      </c>
      <c r="H88" s="109">
        <v>598358</v>
      </c>
      <c r="I88" s="109">
        <v>0</v>
      </c>
      <c r="J88" s="110">
        <v>0</v>
      </c>
    </row>
    <row r="89" spans="1:10">
      <c r="A89" s="486" t="s">
        <v>640</v>
      </c>
      <c r="B89" s="487" t="s">
        <v>612</v>
      </c>
      <c r="C89" s="487" t="s">
        <v>612</v>
      </c>
      <c r="D89" s="108" t="s">
        <v>717</v>
      </c>
      <c r="E89" s="109">
        <v>2169746</v>
      </c>
      <c r="F89" s="109">
        <v>26580804</v>
      </c>
      <c r="G89" s="109">
        <v>2131774</v>
      </c>
      <c r="H89" s="109">
        <v>20634590</v>
      </c>
      <c r="I89" s="109">
        <v>37972</v>
      </c>
      <c r="J89" s="110">
        <v>5946214</v>
      </c>
    </row>
    <row r="90" spans="1:10">
      <c r="A90" s="486" t="s">
        <v>640</v>
      </c>
      <c r="B90" s="487" t="s">
        <v>718</v>
      </c>
      <c r="C90" s="487" t="s">
        <v>612</v>
      </c>
      <c r="D90" s="108" t="s">
        <v>719</v>
      </c>
      <c r="E90" s="109">
        <v>692016</v>
      </c>
      <c r="F90" s="109">
        <v>11741457</v>
      </c>
      <c r="G90" s="109">
        <v>654044</v>
      </c>
      <c r="H90" s="109">
        <v>7712177</v>
      </c>
      <c r="I90" s="109">
        <v>37972</v>
      </c>
      <c r="J90" s="110">
        <v>4029280</v>
      </c>
    </row>
    <row r="91" spans="1:10">
      <c r="A91" s="486" t="s">
        <v>640</v>
      </c>
      <c r="B91" s="487" t="s">
        <v>718</v>
      </c>
      <c r="C91" s="487" t="s">
        <v>617</v>
      </c>
      <c r="D91" s="108" t="s">
        <v>720</v>
      </c>
      <c r="E91" s="109">
        <v>692016</v>
      </c>
      <c r="F91" s="109">
        <v>11741457</v>
      </c>
      <c r="G91" s="109">
        <v>654044</v>
      </c>
      <c r="H91" s="109">
        <v>7712177</v>
      </c>
      <c r="I91" s="109">
        <v>37972</v>
      </c>
      <c r="J91" s="110">
        <v>4029280</v>
      </c>
    </row>
    <row r="92" spans="1:10">
      <c r="A92" s="486" t="s">
        <v>640</v>
      </c>
      <c r="B92" s="487" t="s">
        <v>722</v>
      </c>
      <c r="C92" s="487" t="s">
        <v>612</v>
      </c>
      <c r="D92" s="108" t="s">
        <v>723</v>
      </c>
      <c r="E92" s="109">
        <v>4583</v>
      </c>
      <c r="F92" s="109">
        <v>48466</v>
      </c>
      <c r="G92" s="109">
        <v>4583</v>
      </c>
      <c r="H92" s="109">
        <v>48466</v>
      </c>
      <c r="I92" s="109">
        <v>0</v>
      </c>
      <c r="J92" s="110">
        <v>0</v>
      </c>
    </row>
    <row r="93" spans="1:10">
      <c r="A93" s="486" t="s">
        <v>640</v>
      </c>
      <c r="B93" s="487" t="s">
        <v>722</v>
      </c>
      <c r="C93" s="487" t="s">
        <v>640</v>
      </c>
      <c r="D93" s="108" t="s">
        <v>724</v>
      </c>
      <c r="E93" s="109">
        <v>4583</v>
      </c>
      <c r="F93" s="109">
        <v>48466</v>
      </c>
      <c r="G93" s="109">
        <v>4583</v>
      </c>
      <c r="H93" s="109">
        <v>48466</v>
      </c>
      <c r="I93" s="109">
        <v>0</v>
      </c>
      <c r="J93" s="110">
        <v>0</v>
      </c>
    </row>
    <row r="94" spans="1:10">
      <c r="A94" s="486" t="s">
        <v>640</v>
      </c>
      <c r="B94" s="487" t="s">
        <v>725</v>
      </c>
      <c r="C94" s="487" t="s">
        <v>612</v>
      </c>
      <c r="D94" s="108" t="s">
        <v>726</v>
      </c>
      <c r="E94" s="109">
        <v>1473147</v>
      </c>
      <c r="F94" s="109">
        <v>14790881</v>
      </c>
      <c r="G94" s="109">
        <v>1473147</v>
      </c>
      <c r="H94" s="109">
        <v>12873947</v>
      </c>
      <c r="I94" s="109">
        <v>0</v>
      </c>
      <c r="J94" s="110">
        <v>1916934</v>
      </c>
    </row>
    <row r="95" spans="1:10">
      <c r="A95" s="486" t="s">
        <v>640</v>
      </c>
      <c r="B95" s="487" t="s">
        <v>725</v>
      </c>
      <c r="C95" s="487" t="s">
        <v>617</v>
      </c>
      <c r="D95" s="108" t="s">
        <v>727</v>
      </c>
      <c r="E95" s="109">
        <v>795136</v>
      </c>
      <c r="F95" s="109">
        <v>4974649</v>
      </c>
      <c r="G95" s="109">
        <v>795136</v>
      </c>
      <c r="H95" s="109">
        <v>4157715</v>
      </c>
      <c r="I95" s="109">
        <v>0</v>
      </c>
      <c r="J95" s="110">
        <v>816934</v>
      </c>
    </row>
    <row r="96" spans="1:10">
      <c r="A96" s="486" t="s">
        <v>640</v>
      </c>
      <c r="B96" s="487" t="s">
        <v>725</v>
      </c>
      <c r="C96" s="487" t="s">
        <v>643</v>
      </c>
      <c r="D96" s="108" t="s">
        <v>729</v>
      </c>
      <c r="E96" s="109">
        <v>479681</v>
      </c>
      <c r="F96" s="109">
        <v>8038762</v>
      </c>
      <c r="G96" s="109">
        <v>479681</v>
      </c>
      <c r="H96" s="109">
        <v>6938762</v>
      </c>
      <c r="I96" s="109">
        <v>0</v>
      </c>
      <c r="J96" s="110">
        <v>1100000</v>
      </c>
    </row>
    <row r="97" spans="1:10">
      <c r="A97" s="486" t="s">
        <v>640</v>
      </c>
      <c r="B97" s="487" t="s">
        <v>725</v>
      </c>
      <c r="C97" s="487" t="s">
        <v>650</v>
      </c>
      <c r="D97" s="108" t="s">
        <v>730</v>
      </c>
      <c r="E97" s="109">
        <v>198330</v>
      </c>
      <c r="F97" s="109">
        <v>1777470</v>
      </c>
      <c r="G97" s="109">
        <v>198330</v>
      </c>
      <c r="H97" s="109">
        <v>1777470</v>
      </c>
      <c r="I97" s="109">
        <v>0</v>
      </c>
      <c r="J97" s="110">
        <v>0</v>
      </c>
    </row>
    <row r="98" spans="1:10">
      <c r="A98" s="486" t="s">
        <v>635</v>
      </c>
      <c r="B98" s="487" t="s">
        <v>612</v>
      </c>
      <c r="C98" s="487" t="s">
        <v>612</v>
      </c>
      <c r="D98" s="108" t="s">
        <v>731</v>
      </c>
      <c r="E98" s="109">
        <v>398046</v>
      </c>
      <c r="F98" s="109">
        <v>3928705</v>
      </c>
      <c r="G98" s="109">
        <v>398046</v>
      </c>
      <c r="H98" s="109">
        <v>3928705</v>
      </c>
      <c r="I98" s="109">
        <v>0</v>
      </c>
      <c r="J98" s="110">
        <v>0</v>
      </c>
    </row>
    <row r="99" spans="1:10">
      <c r="A99" s="486" t="s">
        <v>635</v>
      </c>
      <c r="B99" s="487" t="s">
        <v>732</v>
      </c>
      <c r="C99" s="487" t="s">
        <v>612</v>
      </c>
      <c r="D99" s="108" t="s">
        <v>733</v>
      </c>
      <c r="E99" s="109">
        <v>33940</v>
      </c>
      <c r="F99" s="109">
        <v>244455</v>
      </c>
      <c r="G99" s="109">
        <v>33940</v>
      </c>
      <c r="H99" s="109">
        <v>244455</v>
      </c>
      <c r="I99" s="109">
        <v>0</v>
      </c>
      <c r="J99" s="110">
        <v>0</v>
      </c>
    </row>
    <row r="100" spans="1:10">
      <c r="A100" s="486" t="s">
        <v>635</v>
      </c>
      <c r="B100" s="487" t="s">
        <v>732</v>
      </c>
      <c r="C100" s="487" t="s">
        <v>617</v>
      </c>
      <c r="D100" s="108" t="s">
        <v>734</v>
      </c>
      <c r="E100" s="109">
        <v>33940</v>
      </c>
      <c r="F100" s="109">
        <v>244455</v>
      </c>
      <c r="G100" s="109">
        <v>33940</v>
      </c>
      <c r="H100" s="109">
        <v>244455</v>
      </c>
      <c r="I100" s="109">
        <v>0</v>
      </c>
      <c r="J100" s="110">
        <v>0</v>
      </c>
    </row>
    <row r="101" spans="1:10">
      <c r="A101" s="486" t="s">
        <v>635</v>
      </c>
      <c r="B101" s="487" t="s">
        <v>735</v>
      </c>
      <c r="C101" s="487" t="s">
        <v>612</v>
      </c>
      <c r="D101" s="108" t="s">
        <v>736</v>
      </c>
      <c r="E101" s="109">
        <v>10401</v>
      </c>
      <c r="F101" s="109">
        <v>27358</v>
      </c>
      <c r="G101" s="109">
        <v>10401</v>
      </c>
      <c r="H101" s="109">
        <v>27358</v>
      </c>
      <c r="I101" s="109">
        <v>0</v>
      </c>
      <c r="J101" s="110">
        <v>0</v>
      </c>
    </row>
    <row r="102" spans="1:10">
      <c r="A102" s="486" t="s">
        <v>635</v>
      </c>
      <c r="B102" s="487" t="s">
        <v>735</v>
      </c>
      <c r="C102" s="487" t="s">
        <v>617</v>
      </c>
      <c r="D102" s="108" t="s">
        <v>737</v>
      </c>
      <c r="E102" s="109">
        <v>10401</v>
      </c>
      <c r="F102" s="109">
        <v>27358</v>
      </c>
      <c r="G102" s="109">
        <v>10401</v>
      </c>
      <c r="H102" s="109">
        <v>27358</v>
      </c>
      <c r="I102" s="109">
        <v>0</v>
      </c>
      <c r="J102" s="110">
        <v>0</v>
      </c>
    </row>
    <row r="103" spans="1:10">
      <c r="A103" s="486" t="s">
        <v>635</v>
      </c>
      <c r="B103" s="487" t="s">
        <v>738</v>
      </c>
      <c r="C103" s="487" t="s">
        <v>612</v>
      </c>
      <c r="D103" s="108" t="s">
        <v>739</v>
      </c>
      <c r="E103" s="109">
        <v>353705</v>
      </c>
      <c r="F103" s="109">
        <v>3656892</v>
      </c>
      <c r="G103" s="109">
        <v>353705</v>
      </c>
      <c r="H103" s="109">
        <v>3656892</v>
      </c>
      <c r="I103" s="109">
        <v>0</v>
      </c>
      <c r="J103" s="110">
        <v>0</v>
      </c>
    </row>
    <row r="104" spans="1:10">
      <c r="A104" s="486" t="s">
        <v>635</v>
      </c>
      <c r="B104" s="487" t="s">
        <v>738</v>
      </c>
      <c r="C104" s="487" t="s">
        <v>617</v>
      </c>
      <c r="D104" s="108" t="s">
        <v>740</v>
      </c>
      <c r="E104" s="109">
        <v>353705</v>
      </c>
      <c r="F104" s="109">
        <v>3656892</v>
      </c>
      <c r="G104" s="109">
        <v>353705</v>
      </c>
      <c r="H104" s="109">
        <v>3656892</v>
      </c>
      <c r="I104" s="109">
        <v>0</v>
      </c>
      <c r="J104" s="110">
        <v>0</v>
      </c>
    </row>
    <row r="105" spans="1:10">
      <c r="A105" s="486" t="s">
        <v>643</v>
      </c>
      <c r="B105" s="487" t="s">
        <v>612</v>
      </c>
      <c r="C105" s="487" t="s">
        <v>612</v>
      </c>
      <c r="D105" s="108" t="s">
        <v>741</v>
      </c>
      <c r="E105" s="109">
        <v>1380543</v>
      </c>
      <c r="F105" s="109">
        <v>9863064</v>
      </c>
      <c r="G105" s="109">
        <v>1380543</v>
      </c>
      <c r="H105" s="109">
        <v>9863064</v>
      </c>
      <c r="I105" s="109">
        <v>0</v>
      </c>
      <c r="J105" s="110">
        <v>0</v>
      </c>
    </row>
    <row r="106" spans="1:10">
      <c r="A106" s="486" t="s">
        <v>643</v>
      </c>
      <c r="B106" s="487" t="s">
        <v>742</v>
      </c>
      <c r="C106" s="487" t="s">
        <v>612</v>
      </c>
      <c r="D106" s="108" t="s">
        <v>743</v>
      </c>
      <c r="E106" s="109">
        <v>1239972</v>
      </c>
      <c r="F106" s="109">
        <v>9026665</v>
      </c>
      <c r="G106" s="109">
        <v>1239972</v>
      </c>
      <c r="H106" s="109">
        <v>9026665</v>
      </c>
      <c r="I106" s="109">
        <v>0</v>
      </c>
      <c r="J106" s="110">
        <v>0</v>
      </c>
    </row>
    <row r="107" spans="1:10">
      <c r="A107" s="486" t="s">
        <v>643</v>
      </c>
      <c r="B107" s="487" t="s">
        <v>742</v>
      </c>
      <c r="C107" s="487" t="s">
        <v>640</v>
      </c>
      <c r="D107" s="108" t="s">
        <v>744</v>
      </c>
      <c r="E107" s="109">
        <v>1239972</v>
      </c>
      <c r="F107" s="109">
        <v>9026665</v>
      </c>
      <c r="G107" s="109">
        <v>1239972</v>
      </c>
      <c r="H107" s="109">
        <v>9026665</v>
      </c>
      <c r="I107" s="109">
        <v>0</v>
      </c>
      <c r="J107" s="110">
        <v>0</v>
      </c>
    </row>
    <row r="108" spans="1:10">
      <c r="A108" s="486" t="s">
        <v>643</v>
      </c>
      <c r="B108" s="487" t="s">
        <v>745</v>
      </c>
      <c r="C108" s="487" t="s">
        <v>612</v>
      </c>
      <c r="D108" s="108" t="s">
        <v>746</v>
      </c>
      <c r="E108" s="109">
        <v>140571</v>
      </c>
      <c r="F108" s="109">
        <v>836399</v>
      </c>
      <c r="G108" s="109">
        <v>140571</v>
      </c>
      <c r="H108" s="109">
        <v>836399</v>
      </c>
      <c r="I108" s="109">
        <v>0</v>
      </c>
      <c r="J108" s="110">
        <v>0</v>
      </c>
    </row>
    <row r="109" spans="1:10">
      <c r="A109" s="486" t="s">
        <v>643</v>
      </c>
      <c r="B109" s="487" t="s">
        <v>745</v>
      </c>
      <c r="C109" s="487" t="s">
        <v>617</v>
      </c>
      <c r="D109" s="108" t="s">
        <v>747</v>
      </c>
      <c r="E109" s="109">
        <v>140571</v>
      </c>
      <c r="F109" s="109">
        <v>836399</v>
      </c>
      <c r="G109" s="109">
        <v>140571</v>
      </c>
      <c r="H109" s="109">
        <v>836399</v>
      </c>
      <c r="I109" s="109">
        <v>0</v>
      </c>
      <c r="J109" s="110">
        <v>0</v>
      </c>
    </row>
    <row r="110" spans="1:10">
      <c r="A110" s="486" t="s">
        <v>650</v>
      </c>
      <c r="B110" s="487" t="s">
        <v>612</v>
      </c>
      <c r="C110" s="487" t="s">
        <v>612</v>
      </c>
      <c r="D110" s="108" t="s">
        <v>748</v>
      </c>
      <c r="E110" s="109">
        <v>787391</v>
      </c>
      <c r="F110" s="109">
        <v>7745255</v>
      </c>
      <c r="G110" s="109">
        <v>787391</v>
      </c>
      <c r="H110" s="109">
        <v>7745255</v>
      </c>
      <c r="I110" s="109">
        <v>0</v>
      </c>
      <c r="J110" s="110">
        <v>0</v>
      </c>
    </row>
    <row r="111" spans="1:10">
      <c r="A111" s="486" t="s">
        <v>650</v>
      </c>
      <c r="B111" s="487" t="s">
        <v>749</v>
      </c>
      <c r="C111" s="487" t="s">
        <v>612</v>
      </c>
      <c r="D111" s="108" t="s">
        <v>750</v>
      </c>
      <c r="E111" s="109">
        <v>787391</v>
      </c>
      <c r="F111" s="109">
        <v>7745255</v>
      </c>
      <c r="G111" s="109">
        <v>787391</v>
      </c>
      <c r="H111" s="109">
        <v>7745255</v>
      </c>
      <c r="I111" s="109">
        <v>0</v>
      </c>
      <c r="J111" s="110">
        <v>0</v>
      </c>
    </row>
    <row r="112" spans="1:10">
      <c r="A112" s="486" t="s">
        <v>650</v>
      </c>
      <c r="B112" s="487" t="s">
        <v>749</v>
      </c>
      <c r="C112" s="487" t="s">
        <v>615</v>
      </c>
      <c r="D112" s="108" t="s">
        <v>751</v>
      </c>
      <c r="E112" s="109">
        <v>787391</v>
      </c>
      <c r="F112" s="109">
        <v>7745255</v>
      </c>
      <c r="G112" s="109">
        <v>787391</v>
      </c>
      <c r="H112" s="109">
        <v>7745255</v>
      </c>
      <c r="I112" s="109">
        <v>0</v>
      </c>
      <c r="J112" s="110">
        <v>0</v>
      </c>
    </row>
    <row r="113" spans="1:10">
      <c r="A113" s="486" t="s">
        <v>652</v>
      </c>
      <c r="B113" s="487" t="s">
        <v>612</v>
      </c>
      <c r="C113" s="487" t="s">
        <v>612</v>
      </c>
      <c r="D113" s="108" t="s">
        <v>752</v>
      </c>
      <c r="E113" s="109">
        <v>0</v>
      </c>
      <c r="F113" s="109">
        <v>72000</v>
      </c>
      <c r="G113" s="109">
        <v>0</v>
      </c>
      <c r="H113" s="109">
        <v>72000</v>
      </c>
      <c r="I113" s="109">
        <v>0</v>
      </c>
      <c r="J113" s="110">
        <v>0</v>
      </c>
    </row>
    <row r="114" spans="1:10">
      <c r="A114" s="486" t="s">
        <v>652</v>
      </c>
      <c r="B114" s="487" t="s">
        <v>753</v>
      </c>
      <c r="C114" s="487" t="s">
        <v>612</v>
      </c>
      <c r="D114" s="108" t="s">
        <v>754</v>
      </c>
      <c r="E114" s="109">
        <v>0</v>
      </c>
      <c r="F114" s="109">
        <v>72000</v>
      </c>
      <c r="G114" s="109">
        <v>0</v>
      </c>
      <c r="H114" s="109">
        <v>72000</v>
      </c>
      <c r="I114" s="109">
        <v>0</v>
      </c>
      <c r="J114" s="110">
        <v>0</v>
      </c>
    </row>
    <row r="115" spans="1:10">
      <c r="A115" s="486" t="s">
        <v>652</v>
      </c>
      <c r="B115" s="487" t="s">
        <v>753</v>
      </c>
      <c r="C115" s="487" t="s">
        <v>617</v>
      </c>
      <c r="D115" s="108" t="s">
        <v>755</v>
      </c>
      <c r="E115" s="109">
        <v>0</v>
      </c>
      <c r="F115" s="109">
        <v>72000</v>
      </c>
      <c r="G115" s="109">
        <v>0</v>
      </c>
      <c r="H115" s="109">
        <v>72000</v>
      </c>
      <c r="I115" s="109">
        <v>0</v>
      </c>
      <c r="J115" s="110">
        <v>0</v>
      </c>
    </row>
    <row r="116" spans="1:10">
      <c r="A116" s="486" t="s">
        <v>612</v>
      </c>
      <c r="B116" s="487" t="s">
        <v>612</v>
      </c>
      <c r="C116" s="487" t="s">
        <v>612</v>
      </c>
      <c r="D116" s="108" t="s">
        <v>679</v>
      </c>
      <c r="E116" s="109">
        <v>7046196</v>
      </c>
      <c r="F116" s="109">
        <v>71713849</v>
      </c>
      <c r="G116" s="109">
        <v>97800</v>
      </c>
      <c r="H116" s="109">
        <v>2162814</v>
      </c>
      <c r="I116" s="109">
        <v>6948396</v>
      </c>
      <c r="J116" s="110">
        <v>69551035</v>
      </c>
    </row>
    <row r="117" spans="1:10">
      <c r="A117" s="486" t="s">
        <v>615</v>
      </c>
      <c r="B117" s="487" t="s">
        <v>612</v>
      </c>
      <c r="C117" s="487" t="s">
        <v>612</v>
      </c>
      <c r="D117" s="108" t="s">
        <v>687</v>
      </c>
      <c r="E117" s="109">
        <v>0</v>
      </c>
      <c r="F117" s="109">
        <v>423810</v>
      </c>
      <c r="G117" s="109">
        <v>0</v>
      </c>
      <c r="H117" s="109">
        <v>423810</v>
      </c>
      <c r="I117" s="109">
        <v>0</v>
      </c>
      <c r="J117" s="110">
        <v>0</v>
      </c>
    </row>
    <row r="118" spans="1:10">
      <c r="A118" s="486" t="s">
        <v>615</v>
      </c>
      <c r="B118" s="487" t="s">
        <v>688</v>
      </c>
      <c r="C118" s="487" t="s">
        <v>612</v>
      </c>
      <c r="D118" s="108" t="s">
        <v>689</v>
      </c>
      <c r="E118" s="109">
        <v>0</v>
      </c>
      <c r="F118" s="109">
        <v>173810</v>
      </c>
      <c r="G118" s="109">
        <v>0</v>
      </c>
      <c r="H118" s="109">
        <v>173810</v>
      </c>
      <c r="I118" s="109">
        <v>0</v>
      </c>
      <c r="J118" s="110">
        <v>0</v>
      </c>
    </row>
    <row r="119" spans="1:10">
      <c r="A119" s="486" t="s">
        <v>615</v>
      </c>
      <c r="B119" s="487" t="s">
        <v>688</v>
      </c>
      <c r="C119" s="487" t="s">
        <v>756</v>
      </c>
      <c r="D119" s="108" t="s">
        <v>757</v>
      </c>
      <c r="E119" s="109">
        <v>0</v>
      </c>
      <c r="F119" s="109">
        <v>173810</v>
      </c>
      <c r="G119" s="109">
        <v>0</v>
      </c>
      <c r="H119" s="109">
        <v>173810</v>
      </c>
      <c r="I119" s="109">
        <v>0</v>
      </c>
      <c r="J119" s="110">
        <v>0</v>
      </c>
    </row>
    <row r="120" spans="1:10">
      <c r="A120" s="486" t="s">
        <v>615</v>
      </c>
      <c r="B120" s="487" t="s">
        <v>695</v>
      </c>
      <c r="C120" s="487" t="s">
        <v>612</v>
      </c>
      <c r="D120" s="108" t="s">
        <v>696</v>
      </c>
      <c r="E120" s="109">
        <v>0</v>
      </c>
      <c r="F120" s="109">
        <v>250000</v>
      </c>
      <c r="G120" s="109">
        <v>0</v>
      </c>
      <c r="H120" s="109">
        <v>250000</v>
      </c>
      <c r="I120" s="109">
        <v>0</v>
      </c>
      <c r="J120" s="110">
        <v>0</v>
      </c>
    </row>
    <row r="121" spans="1:10">
      <c r="A121" s="486" t="s">
        <v>615</v>
      </c>
      <c r="B121" s="487" t="s">
        <v>695</v>
      </c>
      <c r="C121" s="487" t="s">
        <v>756</v>
      </c>
      <c r="D121" s="108" t="s">
        <v>757</v>
      </c>
      <c r="E121" s="109">
        <v>0</v>
      </c>
      <c r="F121" s="109">
        <v>250000</v>
      </c>
      <c r="G121" s="109">
        <v>0</v>
      </c>
      <c r="H121" s="109">
        <v>250000</v>
      </c>
      <c r="I121" s="109">
        <v>0</v>
      </c>
      <c r="J121" s="110">
        <v>0</v>
      </c>
    </row>
    <row r="122" spans="1:10">
      <c r="A122" s="486" t="s">
        <v>617</v>
      </c>
      <c r="B122" s="487" t="s">
        <v>612</v>
      </c>
      <c r="C122" s="487" t="s">
        <v>612</v>
      </c>
      <c r="D122" s="108" t="s">
        <v>709</v>
      </c>
      <c r="E122" s="109">
        <v>0</v>
      </c>
      <c r="F122" s="109">
        <v>12386532</v>
      </c>
      <c r="G122" s="109">
        <v>0</v>
      </c>
      <c r="H122" s="109">
        <v>113412</v>
      </c>
      <c r="I122" s="109">
        <v>0</v>
      </c>
      <c r="J122" s="110">
        <v>12273120</v>
      </c>
    </row>
    <row r="123" spans="1:10">
      <c r="A123" s="486" t="s">
        <v>617</v>
      </c>
      <c r="B123" s="487" t="s">
        <v>710</v>
      </c>
      <c r="C123" s="487" t="s">
        <v>612</v>
      </c>
      <c r="D123" s="108" t="s">
        <v>711</v>
      </c>
      <c r="E123" s="109">
        <v>0</v>
      </c>
      <c r="F123" s="109">
        <v>13500</v>
      </c>
      <c r="G123" s="109">
        <v>0</v>
      </c>
      <c r="H123" s="109">
        <v>13500</v>
      </c>
      <c r="I123" s="109">
        <v>0</v>
      </c>
      <c r="J123" s="110">
        <v>0</v>
      </c>
    </row>
    <row r="124" spans="1:10">
      <c r="A124" s="486" t="s">
        <v>617</v>
      </c>
      <c r="B124" s="487" t="s">
        <v>710</v>
      </c>
      <c r="C124" s="487" t="s">
        <v>756</v>
      </c>
      <c r="D124" s="108" t="s">
        <v>757</v>
      </c>
      <c r="E124" s="109">
        <v>0</v>
      </c>
      <c r="F124" s="109">
        <v>13500</v>
      </c>
      <c r="G124" s="109">
        <v>0</v>
      </c>
      <c r="H124" s="109">
        <v>13500</v>
      </c>
      <c r="I124" s="109">
        <v>0</v>
      </c>
      <c r="J124" s="110">
        <v>0</v>
      </c>
    </row>
    <row r="125" spans="1:10">
      <c r="A125" s="486" t="s">
        <v>617</v>
      </c>
      <c r="B125" s="487" t="s">
        <v>714</v>
      </c>
      <c r="C125" s="487" t="s">
        <v>612</v>
      </c>
      <c r="D125" s="108" t="s">
        <v>715</v>
      </c>
      <c r="E125" s="109">
        <v>0</v>
      </c>
      <c r="F125" s="109">
        <v>12373032</v>
      </c>
      <c r="G125" s="109">
        <v>0</v>
      </c>
      <c r="H125" s="109">
        <v>99912</v>
      </c>
      <c r="I125" s="109">
        <v>0</v>
      </c>
      <c r="J125" s="110">
        <v>12273120</v>
      </c>
    </row>
    <row r="126" spans="1:10">
      <c r="A126" s="486" t="s">
        <v>617</v>
      </c>
      <c r="B126" s="487" t="s">
        <v>714</v>
      </c>
      <c r="C126" s="487" t="s">
        <v>756</v>
      </c>
      <c r="D126" s="108" t="s">
        <v>757</v>
      </c>
      <c r="E126" s="109">
        <v>0</v>
      </c>
      <c r="F126" s="109">
        <v>12373032</v>
      </c>
      <c r="G126" s="109">
        <v>0</v>
      </c>
      <c r="H126" s="109">
        <v>99912</v>
      </c>
      <c r="I126" s="109">
        <v>0</v>
      </c>
      <c r="J126" s="110">
        <v>12273120</v>
      </c>
    </row>
    <row r="127" spans="1:10">
      <c r="A127" s="486" t="s">
        <v>640</v>
      </c>
      <c r="B127" s="487" t="s">
        <v>612</v>
      </c>
      <c r="C127" s="487" t="s">
        <v>612</v>
      </c>
      <c r="D127" s="108" t="s">
        <v>717</v>
      </c>
      <c r="E127" s="109">
        <v>5231062</v>
      </c>
      <c r="F127" s="109">
        <v>56954459</v>
      </c>
      <c r="G127" s="109">
        <v>97800</v>
      </c>
      <c r="H127" s="109">
        <v>1491678</v>
      </c>
      <c r="I127" s="109">
        <v>5133262</v>
      </c>
      <c r="J127" s="110">
        <v>55462781</v>
      </c>
    </row>
    <row r="128" spans="1:10">
      <c r="A128" s="486" t="s">
        <v>640</v>
      </c>
      <c r="B128" s="487" t="s">
        <v>718</v>
      </c>
      <c r="C128" s="487" t="s">
        <v>612</v>
      </c>
      <c r="D128" s="108" t="s">
        <v>719</v>
      </c>
      <c r="E128" s="109">
        <v>0</v>
      </c>
      <c r="F128" s="109">
        <v>325045</v>
      </c>
      <c r="G128" s="109">
        <v>0</v>
      </c>
      <c r="H128" s="109">
        <v>25045</v>
      </c>
      <c r="I128" s="109">
        <v>0</v>
      </c>
      <c r="J128" s="110">
        <v>300000</v>
      </c>
    </row>
    <row r="129" spans="1:10">
      <c r="A129" s="486" t="s">
        <v>640</v>
      </c>
      <c r="B129" s="487" t="s">
        <v>718</v>
      </c>
      <c r="C129" s="487" t="s">
        <v>756</v>
      </c>
      <c r="D129" s="108" t="s">
        <v>757</v>
      </c>
      <c r="E129" s="109">
        <v>0</v>
      </c>
      <c r="F129" s="109">
        <v>325045</v>
      </c>
      <c r="G129" s="109">
        <v>0</v>
      </c>
      <c r="H129" s="109">
        <v>25045</v>
      </c>
      <c r="I129" s="109">
        <v>0</v>
      </c>
      <c r="J129" s="110">
        <v>300000</v>
      </c>
    </row>
    <row r="130" spans="1:10">
      <c r="A130" s="486" t="s">
        <v>640</v>
      </c>
      <c r="B130" s="487" t="s">
        <v>725</v>
      </c>
      <c r="C130" s="487" t="s">
        <v>612</v>
      </c>
      <c r="D130" s="108" t="s">
        <v>726</v>
      </c>
      <c r="E130" s="109">
        <v>5231062</v>
      </c>
      <c r="F130" s="109">
        <v>56629414</v>
      </c>
      <c r="G130" s="109">
        <v>97800</v>
      </c>
      <c r="H130" s="109">
        <v>1466633</v>
      </c>
      <c r="I130" s="109">
        <v>5133262</v>
      </c>
      <c r="J130" s="110">
        <v>55162781</v>
      </c>
    </row>
    <row r="131" spans="1:10">
      <c r="A131" s="486" t="s">
        <v>640</v>
      </c>
      <c r="B131" s="487" t="s">
        <v>725</v>
      </c>
      <c r="C131" s="487" t="s">
        <v>654</v>
      </c>
      <c r="D131" s="108" t="s">
        <v>758</v>
      </c>
      <c r="E131" s="109">
        <v>5231062</v>
      </c>
      <c r="F131" s="109">
        <v>56606414</v>
      </c>
      <c r="G131" s="109">
        <v>97800</v>
      </c>
      <c r="H131" s="109">
        <v>1443633</v>
      </c>
      <c r="I131" s="109">
        <v>5133262</v>
      </c>
      <c r="J131" s="110">
        <v>55162781</v>
      </c>
    </row>
    <row r="132" spans="1:10">
      <c r="A132" s="486" t="s">
        <v>640</v>
      </c>
      <c r="B132" s="487" t="s">
        <v>725</v>
      </c>
      <c r="C132" s="487" t="s">
        <v>756</v>
      </c>
      <c r="D132" s="108" t="s">
        <v>757</v>
      </c>
      <c r="E132" s="109">
        <v>0</v>
      </c>
      <c r="F132" s="109">
        <v>23000</v>
      </c>
      <c r="G132" s="109">
        <v>0</v>
      </c>
      <c r="H132" s="109">
        <v>23000</v>
      </c>
      <c r="I132" s="109">
        <v>0</v>
      </c>
      <c r="J132" s="110">
        <v>0</v>
      </c>
    </row>
    <row r="133" spans="1:10">
      <c r="A133" s="486" t="s">
        <v>643</v>
      </c>
      <c r="B133" s="487" t="s">
        <v>612</v>
      </c>
      <c r="C133" s="487" t="s">
        <v>612</v>
      </c>
      <c r="D133" s="108" t="s">
        <v>741</v>
      </c>
      <c r="E133" s="109">
        <v>1815134</v>
      </c>
      <c r="F133" s="109">
        <v>1949048</v>
      </c>
      <c r="G133" s="109">
        <v>0</v>
      </c>
      <c r="H133" s="109">
        <v>133914</v>
      </c>
      <c r="I133" s="109">
        <v>1815134</v>
      </c>
      <c r="J133" s="110">
        <v>1815134</v>
      </c>
    </row>
    <row r="134" spans="1:10">
      <c r="A134" s="486" t="s">
        <v>643</v>
      </c>
      <c r="B134" s="487" t="s">
        <v>742</v>
      </c>
      <c r="C134" s="487" t="s">
        <v>612</v>
      </c>
      <c r="D134" s="108" t="s">
        <v>743</v>
      </c>
      <c r="E134" s="109">
        <v>1815134</v>
      </c>
      <c r="F134" s="109">
        <v>1815134</v>
      </c>
      <c r="G134" s="109">
        <v>0</v>
      </c>
      <c r="H134" s="109">
        <v>0</v>
      </c>
      <c r="I134" s="109">
        <v>1815134</v>
      </c>
      <c r="J134" s="110">
        <v>1815134</v>
      </c>
    </row>
    <row r="135" spans="1:10">
      <c r="A135" s="486" t="s">
        <v>643</v>
      </c>
      <c r="B135" s="487" t="s">
        <v>742</v>
      </c>
      <c r="C135" s="487" t="s">
        <v>756</v>
      </c>
      <c r="D135" s="108" t="s">
        <v>757</v>
      </c>
      <c r="E135" s="109">
        <v>1815134</v>
      </c>
      <c r="F135" s="109">
        <v>1815134</v>
      </c>
      <c r="G135" s="109">
        <v>0</v>
      </c>
      <c r="H135" s="109">
        <v>0</v>
      </c>
      <c r="I135" s="109">
        <v>1815134</v>
      </c>
      <c r="J135" s="110">
        <v>1815134</v>
      </c>
    </row>
    <row r="136" spans="1:10">
      <c r="A136" s="486" t="s">
        <v>643</v>
      </c>
      <c r="B136" s="487" t="s">
        <v>745</v>
      </c>
      <c r="C136" s="487" t="s">
        <v>612</v>
      </c>
      <c r="D136" s="108" t="s">
        <v>746</v>
      </c>
      <c r="E136" s="109">
        <v>0</v>
      </c>
      <c r="F136" s="109">
        <v>133914</v>
      </c>
      <c r="G136" s="109">
        <v>0</v>
      </c>
      <c r="H136" s="109">
        <v>133914</v>
      </c>
      <c r="I136" s="109">
        <v>0</v>
      </c>
      <c r="J136" s="110">
        <v>0</v>
      </c>
    </row>
    <row r="137" spans="1:10">
      <c r="A137" s="486" t="s">
        <v>643</v>
      </c>
      <c r="B137" s="487" t="s">
        <v>745</v>
      </c>
      <c r="C137" s="487" t="s">
        <v>756</v>
      </c>
      <c r="D137" s="108" t="s">
        <v>757</v>
      </c>
      <c r="E137" s="109">
        <v>0</v>
      </c>
      <c r="F137" s="109">
        <v>133914</v>
      </c>
      <c r="G137" s="109">
        <v>0</v>
      </c>
      <c r="H137" s="109">
        <v>133914</v>
      </c>
      <c r="I137" s="109">
        <v>0</v>
      </c>
      <c r="J137" s="110">
        <v>0</v>
      </c>
    </row>
    <row r="138" spans="1:10">
      <c r="A138" s="486" t="s">
        <v>612</v>
      </c>
      <c r="B138" s="487" t="s">
        <v>612</v>
      </c>
      <c r="C138" s="487" t="s">
        <v>612</v>
      </c>
      <c r="D138" s="108" t="s">
        <v>760</v>
      </c>
      <c r="E138" s="109">
        <v>7132851</v>
      </c>
      <c r="F138" s="109">
        <v>12997489</v>
      </c>
      <c r="G138" s="109">
        <v>7132851</v>
      </c>
      <c r="H138" s="109">
        <v>12997489</v>
      </c>
      <c r="I138" s="109">
        <v>0</v>
      </c>
      <c r="J138" s="110">
        <v>0</v>
      </c>
    </row>
    <row r="139" spans="1:10">
      <c r="A139" s="486" t="s">
        <v>612</v>
      </c>
      <c r="B139" s="487" t="s">
        <v>612</v>
      </c>
      <c r="C139" s="487" t="s">
        <v>612</v>
      </c>
      <c r="D139" s="108" t="s">
        <v>761</v>
      </c>
      <c r="E139" s="109">
        <v>7132851</v>
      </c>
      <c r="F139" s="109">
        <v>12782963</v>
      </c>
      <c r="G139" s="109">
        <v>7132851</v>
      </c>
      <c r="H139" s="109">
        <v>12782963</v>
      </c>
      <c r="I139" s="109">
        <v>0</v>
      </c>
      <c r="J139" s="110">
        <v>0</v>
      </c>
    </row>
    <row r="140" spans="1:10">
      <c r="A140" s="486" t="s">
        <v>612</v>
      </c>
      <c r="B140" s="487" t="s">
        <v>612</v>
      </c>
      <c r="C140" s="487" t="s">
        <v>612</v>
      </c>
      <c r="D140" s="108" t="s">
        <v>762</v>
      </c>
      <c r="E140" s="109">
        <v>0</v>
      </c>
      <c r="F140" s="109">
        <v>214526</v>
      </c>
      <c r="G140" s="109">
        <v>0</v>
      </c>
      <c r="H140" s="109">
        <v>214526</v>
      </c>
      <c r="I140" s="109">
        <v>0</v>
      </c>
      <c r="J140" s="110">
        <v>0</v>
      </c>
    </row>
    <row r="141" spans="1:10">
      <c r="A141" s="486" t="s">
        <v>612</v>
      </c>
      <c r="B141" s="487" t="s">
        <v>612</v>
      </c>
      <c r="C141" s="487" t="s">
        <v>612</v>
      </c>
      <c r="D141" s="108" t="s">
        <v>763</v>
      </c>
      <c r="E141" s="109">
        <v>23935178</v>
      </c>
      <c r="F141" s="109">
        <v>170534658</v>
      </c>
      <c r="G141" s="109" t="s">
        <v>612</v>
      </c>
      <c r="H141" s="109" t="s">
        <v>612</v>
      </c>
      <c r="I141" s="109" t="s">
        <v>612</v>
      </c>
      <c r="J141" s="110" t="s">
        <v>612</v>
      </c>
    </row>
    <row r="142" spans="1:10">
      <c r="A142" s="486" t="s">
        <v>612</v>
      </c>
      <c r="B142" s="487" t="s">
        <v>612</v>
      </c>
      <c r="C142" s="487" t="s">
        <v>612</v>
      </c>
      <c r="D142" s="108" t="s">
        <v>612</v>
      </c>
      <c r="E142" s="109" t="s">
        <v>612</v>
      </c>
      <c r="F142" s="109" t="s">
        <v>612</v>
      </c>
      <c r="G142" s="109" t="s">
        <v>612</v>
      </c>
      <c r="H142" s="109" t="s">
        <v>612</v>
      </c>
      <c r="I142" s="109" t="s">
        <v>612</v>
      </c>
      <c r="J142" s="110" t="s">
        <v>612</v>
      </c>
    </row>
    <row r="143" spans="1:10">
      <c r="A143" s="486" t="s">
        <v>612</v>
      </c>
      <c r="B143" s="487" t="s">
        <v>612</v>
      </c>
      <c r="C143" s="487" t="s">
        <v>612</v>
      </c>
      <c r="D143" s="108" t="s">
        <v>764</v>
      </c>
      <c r="E143" s="109">
        <v>178412811</v>
      </c>
      <c r="F143" s="109" t="s">
        <v>612</v>
      </c>
      <c r="G143" s="109" t="s">
        <v>612</v>
      </c>
      <c r="H143" s="109" t="s">
        <v>612</v>
      </c>
      <c r="I143" s="109" t="s">
        <v>612</v>
      </c>
      <c r="J143" s="110" t="s">
        <v>612</v>
      </c>
    </row>
    <row r="144" spans="1:10">
      <c r="A144" s="486" t="s">
        <v>612</v>
      </c>
      <c r="B144" s="487" t="s">
        <v>612</v>
      </c>
      <c r="C144" s="487" t="s">
        <v>612</v>
      </c>
      <c r="D144" s="108" t="s">
        <v>765</v>
      </c>
      <c r="E144" s="109">
        <v>174742566</v>
      </c>
      <c r="F144" s="109" t="s">
        <v>612</v>
      </c>
      <c r="G144" s="109" t="s">
        <v>612</v>
      </c>
      <c r="H144" s="109" t="s">
        <v>612</v>
      </c>
      <c r="I144" s="109" t="s">
        <v>612</v>
      </c>
      <c r="J144" s="110" t="s">
        <v>612</v>
      </c>
    </row>
    <row r="145" spans="1:10">
      <c r="A145" s="486" t="s">
        <v>612</v>
      </c>
      <c r="B145" s="487" t="s">
        <v>612</v>
      </c>
      <c r="C145" s="487" t="s">
        <v>612</v>
      </c>
      <c r="D145" s="108" t="s">
        <v>766</v>
      </c>
      <c r="E145" s="109">
        <v>7901388</v>
      </c>
      <c r="F145" s="109" t="s">
        <v>612</v>
      </c>
      <c r="G145" s="109" t="s">
        <v>612</v>
      </c>
      <c r="H145" s="109" t="s">
        <v>612</v>
      </c>
      <c r="I145" s="109" t="s">
        <v>612</v>
      </c>
      <c r="J145" s="110" t="s">
        <v>612</v>
      </c>
    </row>
    <row r="146" spans="1:10">
      <c r="A146" s="486" t="s">
        <v>612</v>
      </c>
      <c r="B146" s="487" t="s">
        <v>612</v>
      </c>
      <c r="C146" s="487" t="s">
        <v>612</v>
      </c>
      <c r="D146" s="108" t="s">
        <v>767</v>
      </c>
      <c r="E146" s="109">
        <v>182643954</v>
      </c>
      <c r="F146" s="109" t="s">
        <v>612</v>
      </c>
      <c r="G146" s="109" t="s">
        <v>612</v>
      </c>
      <c r="H146" s="109" t="s">
        <v>612</v>
      </c>
      <c r="I146" s="109" t="s">
        <v>612</v>
      </c>
      <c r="J146" s="110" t="s">
        <v>612</v>
      </c>
    </row>
    <row r="147" spans="1:10" ht="93" customHeight="1">
      <c r="A147" s="1382" t="s">
        <v>1603</v>
      </c>
      <c r="B147" s="1370" t="s">
        <v>612</v>
      </c>
      <c r="C147" s="1370" t="s">
        <v>612</v>
      </c>
      <c r="D147" s="1370" t="s">
        <v>612</v>
      </c>
      <c r="E147" s="1370" t="s">
        <v>612</v>
      </c>
      <c r="F147" s="1370" t="s">
        <v>612</v>
      </c>
      <c r="G147" s="1370" t="s">
        <v>612</v>
      </c>
      <c r="H147" s="1370" t="s">
        <v>612</v>
      </c>
      <c r="I147" s="1370" t="s">
        <v>612</v>
      </c>
      <c r="J147" s="1371" t="s">
        <v>612</v>
      </c>
    </row>
    <row r="148" spans="1:10">
      <c r="A148"/>
      <c r="B148"/>
      <c r="C148"/>
      <c r="D148"/>
      <c r="E148"/>
      <c r="F148"/>
      <c r="G148"/>
      <c r="H148"/>
      <c r="I148"/>
      <c r="J148"/>
    </row>
    <row r="149" spans="1:10">
      <c r="A149"/>
      <c r="B149"/>
      <c r="C149"/>
      <c r="D149"/>
      <c r="E149"/>
      <c r="F149"/>
      <c r="G149"/>
      <c r="H149"/>
      <c r="I149"/>
      <c r="J149"/>
    </row>
    <row r="150" spans="1:10">
      <c r="A150"/>
      <c r="B150"/>
      <c r="C150"/>
      <c r="D150"/>
      <c r="E150"/>
      <c r="F150"/>
      <c r="G150"/>
      <c r="H150"/>
      <c r="I150"/>
      <c r="J150"/>
    </row>
    <row r="151" spans="1:10">
      <c r="A151"/>
      <c r="B151"/>
      <c r="C151"/>
      <c r="D151"/>
      <c r="E151"/>
      <c r="F151"/>
      <c r="G151"/>
      <c r="H151"/>
      <c r="I151"/>
      <c r="J151"/>
    </row>
    <row r="152" spans="1:10">
      <c r="A152"/>
      <c r="B152"/>
      <c r="C152"/>
      <c r="D152"/>
      <c r="E152"/>
      <c r="F152"/>
      <c r="G152"/>
      <c r="H152"/>
      <c r="I152"/>
      <c r="J152"/>
    </row>
    <row r="153" spans="1:10">
      <c r="A153"/>
      <c r="B153"/>
      <c r="C153"/>
      <c r="D153"/>
      <c r="E153"/>
      <c r="F153"/>
      <c r="G153"/>
      <c r="H153"/>
      <c r="I153"/>
      <c r="J153"/>
    </row>
    <row r="154" spans="1:10">
      <c r="A154"/>
      <c r="B154"/>
      <c r="C154"/>
      <c r="D154"/>
      <c r="E154"/>
      <c r="F154"/>
      <c r="G154"/>
      <c r="H154"/>
      <c r="I154"/>
      <c r="J154"/>
    </row>
    <row r="155" spans="1:10">
      <c r="A155"/>
      <c r="B155"/>
      <c r="C155"/>
      <c r="D155"/>
      <c r="E155"/>
      <c r="F155"/>
      <c r="G155"/>
      <c r="H155"/>
      <c r="I155"/>
      <c r="J155"/>
    </row>
    <row r="156" spans="1:10">
      <c r="A156"/>
      <c r="B156"/>
      <c r="C156"/>
      <c r="D156"/>
      <c r="E156"/>
      <c r="F156"/>
      <c r="G156"/>
      <c r="H156"/>
      <c r="I156"/>
      <c r="J156"/>
    </row>
    <row r="157" spans="1:10">
      <c r="A157"/>
      <c r="B157"/>
      <c r="C157"/>
      <c r="D157"/>
      <c r="E157"/>
      <c r="F157"/>
      <c r="G157"/>
      <c r="H157"/>
      <c r="I157"/>
      <c r="J157"/>
    </row>
    <row r="158" spans="1:10">
      <c r="A158"/>
      <c r="B158"/>
      <c r="C158"/>
      <c r="D158"/>
      <c r="E158"/>
      <c r="F158"/>
      <c r="G158"/>
      <c r="H158"/>
      <c r="I158"/>
      <c r="J158"/>
    </row>
    <row r="159" spans="1:10">
      <c r="A159"/>
      <c r="B159"/>
      <c r="C159"/>
      <c r="D159"/>
      <c r="E159"/>
      <c r="F159"/>
      <c r="G159"/>
      <c r="H159"/>
      <c r="I159"/>
      <c r="J159"/>
    </row>
    <row r="160" spans="1:10">
      <c r="A160"/>
      <c r="B160"/>
      <c r="C160"/>
      <c r="D160"/>
      <c r="E160"/>
      <c r="F160"/>
      <c r="G160"/>
      <c r="H160"/>
      <c r="I160"/>
      <c r="J160"/>
    </row>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sheetData>
  <mergeCells count="10">
    <mergeCell ref="K1:L1"/>
    <mergeCell ref="A147:J147"/>
    <mergeCell ref="A1:D1"/>
    <mergeCell ref="E1:F1"/>
    <mergeCell ref="G1:H1"/>
    <mergeCell ref="I1:J1"/>
    <mergeCell ref="A60:D60"/>
    <mergeCell ref="E60:F60"/>
    <mergeCell ref="G60:H60"/>
    <mergeCell ref="I60:J60"/>
  </mergeCells>
  <phoneticPr fontId="18" type="noConversion"/>
  <hyperlinks>
    <hyperlink ref="K1" location="預告統計資料發布時間表!A1" display="回發布時間表" xr:uid="{A7B81872-6213-4B79-BFD0-A18F2EDD3D4A}"/>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6BFAF-5139-482D-BE6D-ACA5A8C69C47}">
  <dimension ref="A1:L274"/>
  <sheetViews>
    <sheetView topLeftCell="A133" workbookViewId="0">
      <selection activeCell="K1" sqref="K1:L1"/>
    </sheetView>
  </sheetViews>
  <sheetFormatPr defaultRowHeight="16.2"/>
  <cols>
    <col min="1" max="1" width="4.77734375" style="107" customWidth="1"/>
    <col min="2" max="3" width="6.21875" style="111" customWidth="1"/>
    <col min="4" max="4" width="31.88671875" style="112" customWidth="1"/>
    <col min="5" max="5" width="15.6640625" style="113" customWidth="1"/>
    <col min="6" max="6" width="14.33203125" style="113" customWidth="1"/>
    <col min="7" max="7" width="13.77734375" style="113" customWidth="1"/>
    <col min="8" max="8" width="13" style="113" customWidth="1"/>
    <col min="9" max="9" width="14.109375" style="113" customWidth="1"/>
    <col min="10" max="10" width="15.88671875" style="114" customWidth="1"/>
    <col min="257" max="257" width="4.77734375" customWidth="1"/>
    <col min="258" max="259" width="6.21875" customWidth="1"/>
    <col min="260" max="260" width="31.88671875" customWidth="1"/>
    <col min="261" max="261" width="15.6640625" customWidth="1"/>
    <col min="262" max="262" width="14.33203125" customWidth="1"/>
    <col min="263" max="263" width="13.77734375" customWidth="1"/>
    <col min="264" max="264" width="13" customWidth="1"/>
    <col min="265" max="265" width="14.109375" customWidth="1"/>
    <col min="266" max="266" width="15.88671875" customWidth="1"/>
    <col min="513" max="513" width="4.77734375" customWidth="1"/>
    <col min="514" max="515" width="6.21875" customWidth="1"/>
    <col min="516" max="516" width="31.88671875" customWidth="1"/>
    <col min="517" max="517" width="15.6640625" customWidth="1"/>
    <col min="518" max="518" width="14.33203125" customWidth="1"/>
    <col min="519" max="519" width="13.77734375" customWidth="1"/>
    <col min="520" max="520" width="13" customWidth="1"/>
    <col min="521" max="521" width="14.109375" customWidth="1"/>
    <col min="522" max="522" width="15.88671875" customWidth="1"/>
    <col min="769" max="769" width="4.77734375" customWidth="1"/>
    <col min="770" max="771" width="6.21875" customWidth="1"/>
    <col min="772" max="772" width="31.88671875" customWidth="1"/>
    <col min="773" max="773" width="15.6640625" customWidth="1"/>
    <col min="774" max="774" width="14.33203125" customWidth="1"/>
    <col min="775" max="775" width="13.77734375" customWidth="1"/>
    <col min="776" max="776" width="13" customWidth="1"/>
    <col min="777" max="777" width="14.109375" customWidth="1"/>
    <col min="778" max="778" width="15.88671875" customWidth="1"/>
    <col min="1025" max="1025" width="4.77734375" customWidth="1"/>
    <col min="1026" max="1027" width="6.21875" customWidth="1"/>
    <col min="1028" max="1028" width="31.88671875" customWidth="1"/>
    <col min="1029" max="1029" width="15.6640625" customWidth="1"/>
    <col min="1030" max="1030" width="14.33203125" customWidth="1"/>
    <col min="1031" max="1031" width="13.77734375" customWidth="1"/>
    <col min="1032" max="1032" width="13" customWidth="1"/>
    <col min="1033" max="1033" width="14.109375" customWidth="1"/>
    <col min="1034" max="1034" width="15.88671875" customWidth="1"/>
    <col min="1281" max="1281" width="4.77734375" customWidth="1"/>
    <col min="1282" max="1283" width="6.21875" customWidth="1"/>
    <col min="1284" max="1284" width="31.88671875" customWidth="1"/>
    <col min="1285" max="1285" width="15.6640625" customWidth="1"/>
    <col min="1286" max="1286" width="14.33203125" customWidth="1"/>
    <col min="1287" max="1287" width="13.77734375" customWidth="1"/>
    <col min="1288" max="1288" width="13" customWidth="1"/>
    <col min="1289" max="1289" width="14.109375" customWidth="1"/>
    <col min="1290" max="1290" width="15.88671875" customWidth="1"/>
    <col min="1537" max="1537" width="4.77734375" customWidth="1"/>
    <col min="1538" max="1539" width="6.21875" customWidth="1"/>
    <col min="1540" max="1540" width="31.88671875" customWidth="1"/>
    <col min="1541" max="1541" width="15.6640625" customWidth="1"/>
    <col min="1542" max="1542" width="14.33203125" customWidth="1"/>
    <col min="1543" max="1543" width="13.77734375" customWidth="1"/>
    <col min="1544" max="1544" width="13" customWidth="1"/>
    <col min="1545" max="1545" width="14.109375" customWidth="1"/>
    <col min="1546" max="1546" width="15.88671875" customWidth="1"/>
    <col min="1793" max="1793" width="4.77734375" customWidth="1"/>
    <col min="1794" max="1795" width="6.21875" customWidth="1"/>
    <col min="1796" max="1796" width="31.88671875" customWidth="1"/>
    <col min="1797" max="1797" width="15.6640625" customWidth="1"/>
    <col min="1798" max="1798" width="14.33203125" customWidth="1"/>
    <col min="1799" max="1799" width="13.77734375" customWidth="1"/>
    <col min="1800" max="1800" width="13" customWidth="1"/>
    <col min="1801" max="1801" width="14.109375" customWidth="1"/>
    <col min="1802" max="1802" width="15.88671875" customWidth="1"/>
    <col min="2049" max="2049" width="4.77734375" customWidth="1"/>
    <col min="2050" max="2051" width="6.21875" customWidth="1"/>
    <col min="2052" max="2052" width="31.88671875" customWidth="1"/>
    <col min="2053" max="2053" width="15.6640625" customWidth="1"/>
    <col min="2054" max="2054" width="14.33203125" customWidth="1"/>
    <col min="2055" max="2055" width="13.77734375" customWidth="1"/>
    <col min="2056" max="2056" width="13" customWidth="1"/>
    <col min="2057" max="2057" width="14.109375" customWidth="1"/>
    <col min="2058" max="2058" width="15.88671875" customWidth="1"/>
    <col min="2305" max="2305" width="4.77734375" customWidth="1"/>
    <col min="2306" max="2307" width="6.21875" customWidth="1"/>
    <col min="2308" max="2308" width="31.88671875" customWidth="1"/>
    <col min="2309" max="2309" width="15.6640625" customWidth="1"/>
    <col min="2310" max="2310" width="14.33203125" customWidth="1"/>
    <col min="2311" max="2311" width="13.77734375" customWidth="1"/>
    <col min="2312" max="2312" width="13" customWidth="1"/>
    <col min="2313" max="2313" width="14.109375" customWidth="1"/>
    <col min="2314" max="2314" width="15.88671875" customWidth="1"/>
    <col min="2561" max="2561" width="4.77734375" customWidth="1"/>
    <col min="2562" max="2563" width="6.21875" customWidth="1"/>
    <col min="2564" max="2564" width="31.88671875" customWidth="1"/>
    <col min="2565" max="2565" width="15.6640625" customWidth="1"/>
    <col min="2566" max="2566" width="14.33203125" customWidth="1"/>
    <col min="2567" max="2567" width="13.77734375" customWidth="1"/>
    <col min="2568" max="2568" width="13" customWidth="1"/>
    <col min="2569" max="2569" width="14.109375" customWidth="1"/>
    <col min="2570" max="2570" width="15.88671875" customWidth="1"/>
    <col min="2817" max="2817" width="4.77734375" customWidth="1"/>
    <col min="2818" max="2819" width="6.21875" customWidth="1"/>
    <col min="2820" max="2820" width="31.88671875" customWidth="1"/>
    <col min="2821" max="2821" width="15.6640625" customWidth="1"/>
    <col min="2822" max="2822" width="14.33203125" customWidth="1"/>
    <col min="2823" max="2823" width="13.77734375" customWidth="1"/>
    <col min="2824" max="2824" width="13" customWidth="1"/>
    <col min="2825" max="2825" width="14.109375" customWidth="1"/>
    <col min="2826" max="2826" width="15.88671875" customWidth="1"/>
    <col min="3073" max="3073" width="4.77734375" customWidth="1"/>
    <col min="3074" max="3075" width="6.21875" customWidth="1"/>
    <col min="3076" max="3076" width="31.88671875" customWidth="1"/>
    <col min="3077" max="3077" width="15.6640625" customWidth="1"/>
    <col min="3078" max="3078" width="14.33203125" customWidth="1"/>
    <col min="3079" max="3079" width="13.77734375" customWidth="1"/>
    <col min="3080" max="3080" width="13" customWidth="1"/>
    <col min="3081" max="3081" width="14.109375" customWidth="1"/>
    <col min="3082" max="3082" width="15.88671875" customWidth="1"/>
    <col min="3329" max="3329" width="4.77734375" customWidth="1"/>
    <col min="3330" max="3331" width="6.21875" customWidth="1"/>
    <col min="3332" max="3332" width="31.88671875" customWidth="1"/>
    <col min="3333" max="3333" width="15.6640625" customWidth="1"/>
    <col min="3334" max="3334" width="14.33203125" customWidth="1"/>
    <col min="3335" max="3335" width="13.77734375" customWidth="1"/>
    <col min="3336" max="3336" width="13" customWidth="1"/>
    <col min="3337" max="3337" width="14.109375" customWidth="1"/>
    <col min="3338" max="3338" width="15.88671875" customWidth="1"/>
    <col min="3585" max="3585" width="4.77734375" customWidth="1"/>
    <col min="3586" max="3587" width="6.21875" customWidth="1"/>
    <col min="3588" max="3588" width="31.88671875" customWidth="1"/>
    <col min="3589" max="3589" width="15.6640625" customWidth="1"/>
    <col min="3590" max="3590" width="14.33203125" customWidth="1"/>
    <col min="3591" max="3591" width="13.77734375" customWidth="1"/>
    <col min="3592" max="3592" width="13" customWidth="1"/>
    <col min="3593" max="3593" width="14.109375" customWidth="1"/>
    <col min="3594" max="3594" width="15.88671875" customWidth="1"/>
    <col min="3841" max="3841" width="4.77734375" customWidth="1"/>
    <col min="3842" max="3843" width="6.21875" customWidth="1"/>
    <col min="3844" max="3844" width="31.88671875" customWidth="1"/>
    <col min="3845" max="3845" width="15.6640625" customWidth="1"/>
    <col min="3846" max="3846" width="14.33203125" customWidth="1"/>
    <col min="3847" max="3847" width="13.77734375" customWidth="1"/>
    <col min="3848" max="3848" width="13" customWidth="1"/>
    <col min="3849" max="3849" width="14.109375" customWidth="1"/>
    <col min="3850" max="3850" width="15.88671875" customWidth="1"/>
    <col min="4097" max="4097" width="4.77734375" customWidth="1"/>
    <col min="4098" max="4099" width="6.21875" customWidth="1"/>
    <col min="4100" max="4100" width="31.88671875" customWidth="1"/>
    <col min="4101" max="4101" width="15.6640625" customWidth="1"/>
    <col min="4102" max="4102" width="14.33203125" customWidth="1"/>
    <col min="4103" max="4103" width="13.77734375" customWidth="1"/>
    <col min="4104" max="4104" width="13" customWidth="1"/>
    <col min="4105" max="4105" width="14.109375" customWidth="1"/>
    <col min="4106" max="4106" width="15.88671875" customWidth="1"/>
    <col min="4353" max="4353" width="4.77734375" customWidth="1"/>
    <col min="4354" max="4355" width="6.21875" customWidth="1"/>
    <col min="4356" max="4356" width="31.88671875" customWidth="1"/>
    <col min="4357" max="4357" width="15.6640625" customWidth="1"/>
    <col min="4358" max="4358" width="14.33203125" customWidth="1"/>
    <col min="4359" max="4359" width="13.77734375" customWidth="1"/>
    <col min="4360" max="4360" width="13" customWidth="1"/>
    <col min="4361" max="4361" width="14.109375" customWidth="1"/>
    <col min="4362" max="4362" width="15.88671875" customWidth="1"/>
    <col min="4609" max="4609" width="4.77734375" customWidth="1"/>
    <col min="4610" max="4611" width="6.21875" customWidth="1"/>
    <col min="4612" max="4612" width="31.88671875" customWidth="1"/>
    <col min="4613" max="4613" width="15.6640625" customWidth="1"/>
    <col min="4614" max="4614" width="14.33203125" customWidth="1"/>
    <col min="4615" max="4615" width="13.77734375" customWidth="1"/>
    <col min="4616" max="4616" width="13" customWidth="1"/>
    <col min="4617" max="4617" width="14.109375" customWidth="1"/>
    <col min="4618" max="4618" width="15.88671875" customWidth="1"/>
    <col min="4865" max="4865" width="4.77734375" customWidth="1"/>
    <col min="4866" max="4867" width="6.21875" customWidth="1"/>
    <col min="4868" max="4868" width="31.88671875" customWidth="1"/>
    <col min="4869" max="4869" width="15.6640625" customWidth="1"/>
    <col min="4870" max="4870" width="14.33203125" customWidth="1"/>
    <col min="4871" max="4871" width="13.77734375" customWidth="1"/>
    <col min="4872" max="4872" width="13" customWidth="1"/>
    <col min="4873" max="4873" width="14.109375" customWidth="1"/>
    <col min="4874" max="4874" width="15.88671875" customWidth="1"/>
    <col min="5121" max="5121" width="4.77734375" customWidth="1"/>
    <col min="5122" max="5123" width="6.21875" customWidth="1"/>
    <col min="5124" max="5124" width="31.88671875" customWidth="1"/>
    <col min="5125" max="5125" width="15.6640625" customWidth="1"/>
    <col min="5126" max="5126" width="14.33203125" customWidth="1"/>
    <col min="5127" max="5127" width="13.77734375" customWidth="1"/>
    <col min="5128" max="5128" width="13" customWidth="1"/>
    <col min="5129" max="5129" width="14.109375" customWidth="1"/>
    <col min="5130" max="5130" width="15.88671875" customWidth="1"/>
    <col min="5377" max="5377" width="4.77734375" customWidth="1"/>
    <col min="5378" max="5379" width="6.21875" customWidth="1"/>
    <col min="5380" max="5380" width="31.88671875" customWidth="1"/>
    <col min="5381" max="5381" width="15.6640625" customWidth="1"/>
    <col min="5382" max="5382" width="14.33203125" customWidth="1"/>
    <col min="5383" max="5383" width="13.77734375" customWidth="1"/>
    <col min="5384" max="5384" width="13" customWidth="1"/>
    <col min="5385" max="5385" width="14.109375" customWidth="1"/>
    <col min="5386" max="5386" width="15.88671875" customWidth="1"/>
    <col min="5633" max="5633" width="4.77734375" customWidth="1"/>
    <col min="5634" max="5635" width="6.21875" customWidth="1"/>
    <col min="5636" max="5636" width="31.88671875" customWidth="1"/>
    <col min="5637" max="5637" width="15.6640625" customWidth="1"/>
    <col min="5638" max="5638" width="14.33203125" customWidth="1"/>
    <col min="5639" max="5639" width="13.77734375" customWidth="1"/>
    <col min="5640" max="5640" width="13" customWidth="1"/>
    <col min="5641" max="5641" width="14.109375" customWidth="1"/>
    <col min="5642" max="5642" width="15.88671875" customWidth="1"/>
    <col min="5889" max="5889" width="4.77734375" customWidth="1"/>
    <col min="5890" max="5891" width="6.21875" customWidth="1"/>
    <col min="5892" max="5892" width="31.88671875" customWidth="1"/>
    <col min="5893" max="5893" width="15.6640625" customWidth="1"/>
    <col min="5894" max="5894" width="14.33203125" customWidth="1"/>
    <col min="5895" max="5895" width="13.77734375" customWidth="1"/>
    <col min="5896" max="5896" width="13" customWidth="1"/>
    <col min="5897" max="5897" width="14.109375" customWidth="1"/>
    <col min="5898" max="5898" width="15.88671875" customWidth="1"/>
    <col min="6145" max="6145" width="4.77734375" customWidth="1"/>
    <col min="6146" max="6147" width="6.21875" customWidth="1"/>
    <col min="6148" max="6148" width="31.88671875" customWidth="1"/>
    <col min="6149" max="6149" width="15.6640625" customWidth="1"/>
    <col min="6150" max="6150" width="14.33203125" customWidth="1"/>
    <col min="6151" max="6151" width="13.77734375" customWidth="1"/>
    <col min="6152" max="6152" width="13" customWidth="1"/>
    <col min="6153" max="6153" width="14.109375" customWidth="1"/>
    <col min="6154" max="6154" width="15.88671875" customWidth="1"/>
    <col min="6401" max="6401" width="4.77734375" customWidth="1"/>
    <col min="6402" max="6403" width="6.21875" customWidth="1"/>
    <col min="6404" max="6404" width="31.88671875" customWidth="1"/>
    <col min="6405" max="6405" width="15.6640625" customWidth="1"/>
    <col min="6406" max="6406" width="14.33203125" customWidth="1"/>
    <col min="6407" max="6407" width="13.77734375" customWidth="1"/>
    <col min="6408" max="6408" width="13" customWidth="1"/>
    <col min="6409" max="6409" width="14.109375" customWidth="1"/>
    <col min="6410" max="6410" width="15.88671875" customWidth="1"/>
    <col min="6657" max="6657" width="4.77734375" customWidth="1"/>
    <col min="6658" max="6659" width="6.21875" customWidth="1"/>
    <col min="6660" max="6660" width="31.88671875" customWidth="1"/>
    <col min="6661" max="6661" width="15.6640625" customWidth="1"/>
    <col min="6662" max="6662" width="14.33203125" customWidth="1"/>
    <col min="6663" max="6663" width="13.77734375" customWidth="1"/>
    <col min="6664" max="6664" width="13" customWidth="1"/>
    <col min="6665" max="6665" width="14.109375" customWidth="1"/>
    <col min="6666" max="6666" width="15.88671875" customWidth="1"/>
    <col min="6913" max="6913" width="4.77734375" customWidth="1"/>
    <col min="6914" max="6915" width="6.21875" customWidth="1"/>
    <col min="6916" max="6916" width="31.88671875" customWidth="1"/>
    <col min="6917" max="6917" width="15.6640625" customWidth="1"/>
    <col min="6918" max="6918" width="14.33203125" customWidth="1"/>
    <col min="6919" max="6919" width="13.77734375" customWidth="1"/>
    <col min="6920" max="6920" width="13" customWidth="1"/>
    <col min="6921" max="6921" width="14.109375" customWidth="1"/>
    <col min="6922" max="6922" width="15.88671875" customWidth="1"/>
    <col min="7169" max="7169" width="4.77734375" customWidth="1"/>
    <col min="7170" max="7171" width="6.21875" customWidth="1"/>
    <col min="7172" max="7172" width="31.88671875" customWidth="1"/>
    <col min="7173" max="7173" width="15.6640625" customWidth="1"/>
    <col min="7174" max="7174" width="14.33203125" customWidth="1"/>
    <col min="7175" max="7175" width="13.77734375" customWidth="1"/>
    <col min="7176" max="7176" width="13" customWidth="1"/>
    <col min="7177" max="7177" width="14.109375" customWidth="1"/>
    <col min="7178" max="7178" width="15.88671875" customWidth="1"/>
    <col min="7425" max="7425" width="4.77734375" customWidth="1"/>
    <col min="7426" max="7427" width="6.21875" customWidth="1"/>
    <col min="7428" max="7428" width="31.88671875" customWidth="1"/>
    <col min="7429" max="7429" width="15.6640625" customWidth="1"/>
    <col min="7430" max="7430" width="14.33203125" customWidth="1"/>
    <col min="7431" max="7431" width="13.77734375" customWidth="1"/>
    <col min="7432" max="7432" width="13" customWidth="1"/>
    <col min="7433" max="7433" width="14.109375" customWidth="1"/>
    <col min="7434" max="7434" width="15.88671875" customWidth="1"/>
    <col min="7681" max="7681" width="4.77734375" customWidth="1"/>
    <col min="7682" max="7683" width="6.21875" customWidth="1"/>
    <col min="7684" max="7684" width="31.88671875" customWidth="1"/>
    <col min="7685" max="7685" width="15.6640625" customWidth="1"/>
    <col min="7686" max="7686" width="14.33203125" customWidth="1"/>
    <col min="7687" max="7687" width="13.77734375" customWidth="1"/>
    <col min="7688" max="7688" width="13" customWidth="1"/>
    <col min="7689" max="7689" width="14.109375" customWidth="1"/>
    <col min="7690" max="7690" width="15.88671875" customWidth="1"/>
    <col min="7937" max="7937" width="4.77734375" customWidth="1"/>
    <col min="7938" max="7939" width="6.21875" customWidth="1"/>
    <col min="7940" max="7940" width="31.88671875" customWidth="1"/>
    <col min="7941" max="7941" width="15.6640625" customWidth="1"/>
    <col min="7942" max="7942" width="14.33203125" customWidth="1"/>
    <col min="7943" max="7943" width="13.77734375" customWidth="1"/>
    <col min="7944" max="7944" width="13" customWidth="1"/>
    <col min="7945" max="7945" width="14.109375" customWidth="1"/>
    <col min="7946" max="7946" width="15.88671875" customWidth="1"/>
    <col min="8193" max="8193" width="4.77734375" customWidth="1"/>
    <col min="8194" max="8195" width="6.21875" customWidth="1"/>
    <col min="8196" max="8196" width="31.88671875" customWidth="1"/>
    <col min="8197" max="8197" width="15.6640625" customWidth="1"/>
    <col min="8198" max="8198" width="14.33203125" customWidth="1"/>
    <col min="8199" max="8199" width="13.77734375" customWidth="1"/>
    <col min="8200" max="8200" width="13" customWidth="1"/>
    <col min="8201" max="8201" width="14.109375" customWidth="1"/>
    <col min="8202" max="8202" width="15.88671875" customWidth="1"/>
    <col min="8449" max="8449" width="4.77734375" customWidth="1"/>
    <col min="8450" max="8451" width="6.21875" customWidth="1"/>
    <col min="8452" max="8452" width="31.88671875" customWidth="1"/>
    <col min="8453" max="8453" width="15.6640625" customWidth="1"/>
    <col min="8454" max="8454" width="14.33203125" customWidth="1"/>
    <col min="8455" max="8455" width="13.77734375" customWidth="1"/>
    <col min="8456" max="8456" width="13" customWidth="1"/>
    <col min="8457" max="8457" width="14.109375" customWidth="1"/>
    <col min="8458" max="8458" width="15.88671875" customWidth="1"/>
    <col min="8705" max="8705" width="4.77734375" customWidth="1"/>
    <col min="8706" max="8707" width="6.21875" customWidth="1"/>
    <col min="8708" max="8708" width="31.88671875" customWidth="1"/>
    <col min="8709" max="8709" width="15.6640625" customWidth="1"/>
    <col min="8710" max="8710" width="14.33203125" customWidth="1"/>
    <col min="8711" max="8711" width="13.77734375" customWidth="1"/>
    <col min="8712" max="8712" width="13" customWidth="1"/>
    <col min="8713" max="8713" width="14.109375" customWidth="1"/>
    <col min="8714" max="8714" width="15.88671875" customWidth="1"/>
    <col min="8961" max="8961" width="4.77734375" customWidth="1"/>
    <col min="8962" max="8963" width="6.21875" customWidth="1"/>
    <col min="8964" max="8964" width="31.88671875" customWidth="1"/>
    <col min="8965" max="8965" width="15.6640625" customWidth="1"/>
    <col min="8966" max="8966" width="14.33203125" customWidth="1"/>
    <col min="8967" max="8967" width="13.77734375" customWidth="1"/>
    <col min="8968" max="8968" width="13" customWidth="1"/>
    <col min="8969" max="8969" width="14.109375" customWidth="1"/>
    <col min="8970" max="8970" width="15.88671875" customWidth="1"/>
    <col min="9217" max="9217" width="4.77734375" customWidth="1"/>
    <col min="9218" max="9219" width="6.21875" customWidth="1"/>
    <col min="9220" max="9220" width="31.88671875" customWidth="1"/>
    <col min="9221" max="9221" width="15.6640625" customWidth="1"/>
    <col min="9222" max="9222" width="14.33203125" customWidth="1"/>
    <col min="9223" max="9223" width="13.77734375" customWidth="1"/>
    <col min="9224" max="9224" width="13" customWidth="1"/>
    <col min="9225" max="9225" width="14.109375" customWidth="1"/>
    <col min="9226" max="9226" width="15.88671875" customWidth="1"/>
    <col min="9473" max="9473" width="4.77734375" customWidth="1"/>
    <col min="9474" max="9475" width="6.21875" customWidth="1"/>
    <col min="9476" max="9476" width="31.88671875" customWidth="1"/>
    <col min="9477" max="9477" width="15.6640625" customWidth="1"/>
    <col min="9478" max="9478" width="14.33203125" customWidth="1"/>
    <col min="9479" max="9479" width="13.77734375" customWidth="1"/>
    <col min="9480" max="9480" width="13" customWidth="1"/>
    <col min="9481" max="9481" width="14.109375" customWidth="1"/>
    <col min="9482" max="9482" width="15.88671875" customWidth="1"/>
    <col min="9729" max="9729" width="4.77734375" customWidth="1"/>
    <col min="9730" max="9731" width="6.21875" customWidth="1"/>
    <col min="9732" max="9732" width="31.88671875" customWidth="1"/>
    <col min="9733" max="9733" width="15.6640625" customWidth="1"/>
    <col min="9734" max="9734" width="14.33203125" customWidth="1"/>
    <col min="9735" max="9735" width="13.77734375" customWidth="1"/>
    <col min="9736" max="9736" width="13" customWidth="1"/>
    <col min="9737" max="9737" width="14.109375" customWidth="1"/>
    <col min="9738" max="9738" width="15.88671875" customWidth="1"/>
    <col min="9985" max="9985" width="4.77734375" customWidth="1"/>
    <col min="9986" max="9987" width="6.21875" customWidth="1"/>
    <col min="9988" max="9988" width="31.88671875" customWidth="1"/>
    <col min="9989" max="9989" width="15.6640625" customWidth="1"/>
    <col min="9990" max="9990" width="14.33203125" customWidth="1"/>
    <col min="9991" max="9991" width="13.77734375" customWidth="1"/>
    <col min="9992" max="9992" width="13" customWidth="1"/>
    <col min="9993" max="9993" width="14.109375" customWidth="1"/>
    <col min="9994" max="9994" width="15.88671875" customWidth="1"/>
    <col min="10241" max="10241" width="4.77734375" customWidth="1"/>
    <col min="10242" max="10243" width="6.21875" customWidth="1"/>
    <col min="10244" max="10244" width="31.88671875" customWidth="1"/>
    <col min="10245" max="10245" width="15.6640625" customWidth="1"/>
    <col min="10246" max="10246" width="14.33203125" customWidth="1"/>
    <col min="10247" max="10247" width="13.77734375" customWidth="1"/>
    <col min="10248" max="10248" width="13" customWidth="1"/>
    <col min="10249" max="10249" width="14.109375" customWidth="1"/>
    <col min="10250" max="10250" width="15.88671875" customWidth="1"/>
    <col min="10497" max="10497" width="4.77734375" customWidth="1"/>
    <col min="10498" max="10499" width="6.21875" customWidth="1"/>
    <col min="10500" max="10500" width="31.88671875" customWidth="1"/>
    <col min="10501" max="10501" width="15.6640625" customWidth="1"/>
    <col min="10502" max="10502" width="14.33203125" customWidth="1"/>
    <col min="10503" max="10503" width="13.77734375" customWidth="1"/>
    <col min="10504" max="10504" width="13" customWidth="1"/>
    <col min="10505" max="10505" width="14.109375" customWidth="1"/>
    <col min="10506" max="10506" width="15.88671875" customWidth="1"/>
    <col min="10753" max="10753" width="4.77734375" customWidth="1"/>
    <col min="10754" max="10755" width="6.21875" customWidth="1"/>
    <col min="10756" max="10756" width="31.88671875" customWidth="1"/>
    <col min="10757" max="10757" width="15.6640625" customWidth="1"/>
    <col min="10758" max="10758" width="14.33203125" customWidth="1"/>
    <col min="10759" max="10759" width="13.77734375" customWidth="1"/>
    <col min="10760" max="10760" width="13" customWidth="1"/>
    <col min="10761" max="10761" width="14.109375" customWidth="1"/>
    <col min="10762" max="10762" width="15.88671875" customWidth="1"/>
    <col min="11009" max="11009" width="4.77734375" customWidth="1"/>
    <col min="11010" max="11011" width="6.21875" customWidth="1"/>
    <col min="11012" max="11012" width="31.88671875" customWidth="1"/>
    <col min="11013" max="11013" width="15.6640625" customWidth="1"/>
    <col min="11014" max="11014" width="14.33203125" customWidth="1"/>
    <col min="11015" max="11015" width="13.77734375" customWidth="1"/>
    <col min="11016" max="11016" width="13" customWidth="1"/>
    <col min="11017" max="11017" width="14.109375" customWidth="1"/>
    <col min="11018" max="11018" width="15.88671875" customWidth="1"/>
    <col min="11265" max="11265" width="4.77734375" customWidth="1"/>
    <col min="11266" max="11267" width="6.21875" customWidth="1"/>
    <col min="11268" max="11268" width="31.88671875" customWidth="1"/>
    <col min="11269" max="11269" width="15.6640625" customWidth="1"/>
    <col min="11270" max="11270" width="14.33203125" customWidth="1"/>
    <col min="11271" max="11271" width="13.77734375" customWidth="1"/>
    <col min="11272" max="11272" width="13" customWidth="1"/>
    <col min="11273" max="11273" width="14.109375" customWidth="1"/>
    <col min="11274" max="11274" width="15.88671875" customWidth="1"/>
    <col min="11521" max="11521" width="4.77734375" customWidth="1"/>
    <col min="11522" max="11523" width="6.21875" customWidth="1"/>
    <col min="11524" max="11524" width="31.88671875" customWidth="1"/>
    <col min="11525" max="11525" width="15.6640625" customWidth="1"/>
    <col min="11526" max="11526" width="14.33203125" customWidth="1"/>
    <col min="11527" max="11527" width="13.77734375" customWidth="1"/>
    <col min="11528" max="11528" width="13" customWidth="1"/>
    <col min="11529" max="11529" width="14.109375" customWidth="1"/>
    <col min="11530" max="11530" width="15.88671875" customWidth="1"/>
    <col min="11777" max="11777" width="4.77734375" customWidth="1"/>
    <col min="11778" max="11779" width="6.21875" customWidth="1"/>
    <col min="11780" max="11780" width="31.88671875" customWidth="1"/>
    <col min="11781" max="11781" width="15.6640625" customWidth="1"/>
    <col min="11782" max="11782" width="14.33203125" customWidth="1"/>
    <col min="11783" max="11783" width="13.77734375" customWidth="1"/>
    <col min="11784" max="11784" width="13" customWidth="1"/>
    <col min="11785" max="11785" width="14.109375" customWidth="1"/>
    <col min="11786" max="11786" width="15.88671875" customWidth="1"/>
    <col min="12033" max="12033" width="4.77734375" customWidth="1"/>
    <col min="12034" max="12035" width="6.21875" customWidth="1"/>
    <col min="12036" max="12036" width="31.88671875" customWidth="1"/>
    <col min="12037" max="12037" width="15.6640625" customWidth="1"/>
    <col min="12038" max="12038" width="14.33203125" customWidth="1"/>
    <col min="12039" max="12039" width="13.77734375" customWidth="1"/>
    <col min="12040" max="12040" width="13" customWidth="1"/>
    <col min="12041" max="12041" width="14.109375" customWidth="1"/>
    <col min="12042" max="12042" width="15.88671875" customWidth="1"/>
    <col min="12289" max="12289" width="4.77734375" customWidth="1"/>
    <col min="12290" max="12291" width="6.21875" customWidth="1"/>
    <col min="12292" max="12292" width="31.88671875" customWidth="1"/>
    <col min="12293" max="12293" width="15.6640625" customWidth="1"/>
    <col min="12294" max="12294" width="14.33203125" customWidth="1"/>
    <col min="12295" max="12295" width="13.77734375" customWidth="1"/>
    <col min="12296" max="12296" width="13" customWidth="1"/>
    <col min="12297" max="12297" width="14.109375" customWidth="1"/>
    <col min="12298" max="12298" width="15.88671875" customWidth="1"/>
    <col min="12545" max="12545" width="4.77734375" customWidth="1"/>
    <col min="12546" max="12547" width="6.21875" customWidth="1"/>
    <col min="12548" max="12548" width="31.88671875" customWidth="1"/>
    <col min="12549" max="12549" width="15.6640625" customWidth="1"/>
    <col min="12550" max="12550" width="14.33203125" customWidth="1"/>
    <col min="12551" max="12551" width="13.77734375" customWidth="1"/>
    <col min="12552" max="12552" width="13" customWidth="1"/>
    <col min="12553" max="12553" width="14.109375" customWidth="1"/>
    <col min="12554" max="12554" width="15.88671875" customWidth="1"/>
    <col min="12801" max="12801" width="4.77734375" customWidth="1"/>
    <col min="12802" max="12803" width="6.21875" customWidth="1"/>
    <col min="12804" max="12804" width="31.88671875" customWidth="1"/>
    <col min="12805" max="12805" width="15.6640625" customWidth="1"/>
    <col min="12806" max="12806" width="14.33203125" customWidth="1"/>
    <col min="12807" max="12807" width="13.77734375" customWidth="1"/>
    <col min="12808" max="12808" width="13" customWidth="1"/>
    <col min="12809" max="12809" width="14.109375" customWidth="1"/>
    <col min="12810" max="12810" width="15.88671875" customWidth="1"/>
    <col min="13057" max="13057" width="4.77734375" customWidth="1"/>
    <col min="13058" max="13059" width="6.21875" customWidth="1"/>
    <col min="13060" max="13060" width="31.88671875" customWidth="1"/>
    <col min="13061" max="13061" width="15.6640625" customWidth="1"/>
    <col min="13062" max="13062" width="14.33203125" customWidth="1"/>
    <col min="13063" max="13063" width="13.77734375" customWidth="1"/>
    <col min="13064" max="13064" width="13" customWidth="1"/>
    <col min="13065" max="13065" width="14.109375" customWidth="1"/>
    <col min="13066" max="13066" width="15.88671875" customWidth="1"/>
    <col min="13313" max="13313" width="4.77734375" customWidth="1"/>
    <col min="13314" max="13315" width="6.21875" customWidth="1"/>
    <col min="13316" max="13316" width="31.88671875" customWidth="1"/>
    <col min="13317" max="13317" width="15.6640625" customWidth="1"/>
    <col min="13318" max="13318" width="14.33203125" customWidth="1"/>
    <col min="13319" max="13319" width="13.77734375" customWidth="1"/>
    <col min="13320" max="13320" width="13" customWidth="1"/>
    <col min="13321" max="13321" width="14.109375" customWidth="1"/>
    <col min="13322" max="13322" width="15.88671875" customWidth="1"/>
    <col min="13569" max="13569" width="4.77734375" customWidth="1"/>
    <col min="13570" max="13571" width="6.21875" customWidth="1"/>
    <col min="13572" max="13572" width="31.88671875" customWidth="1"/>
    <col min="13573" max="13573" width="15.6640625" customWidth="1"/>
    <col min="13574" max="13574" width="14.33203125" customWidth="1"/>
    <col min="13575" max="13575" width="13.77734375" customWidth="1"/>
    <col min="13576" max="13576" width="13" customWidth="1"/>
    <col min="13577" max="13577" width="14.109375" customWidth="1"/>
    <col min="13578" max="13578" width="15.88671875" customWidth="1"/>
    <col min="13825" max="13825" width="4.77734375" customWidth="1"/>
    <col min="13826" max="13827" width="6.21875" customWidth="1"/>
    <col min="13828" max="13828" width="31.88671875" customWidth="1"/>
    <col min="13829" max="13829" width="15.6640625" customWidth="1"/>
    <col min="13830" max="13830" width="14.33203125" customWidth="1"/>
    <col min="13831" max="13831" width="13.77734375" customWidth="1"/>
    <col min="13832" max="13832" width="13" customWidth="1"/>
    <col min="13833" max="13833" width="14.109375" customWidth="1"/>
    <col min="13834" max="13834" width="15.88671875" customWidth="1"/>
    <col min="14081" max="14081" width="4.77734375" customWidth="1"/>
    <col min="14082" max="14083" width="6.21875" customWidth="1"/>
    <col min="14084" max="14084" width="31.88671875" customWidth="1"/>
    <col min="14085" max="14085" width="15.6640625" customWidth="1"/>
    <col min="14086" max="14086" width="14.33203125" customWidth="1"/>
    <col min="14087" max="14087" width="13.77734375" customWidth="1"/>
    <col min="14088" max="14088" width="13" customWidth="1"/>
    <col min="14089" max="14089" width="14.109375" customWidth="1"/>
    <col min="14090" max="14090" width="15.88671875" customWidth="1"/>
    <col min="14337" max="14337" width="4.77734375" customWidth="1"/>
    <col min="14338" max="14339" width="6.21875" customWidth="1"/>
    <col min="14340" max="14340" width="31.88671875" customWidth="1"/>
    <col min="14341" max="14341" width="15.6640625" customWidth="1"/>
    <col min="14342" max="14342" width="14.33203125" customWidth="1"/>
    <col min="14343" max="14343" width="13.77734375" customWidth="1"/>
    <col min="14344" max="14344" width="13" customWidth="1"/>
    <col min="14345" max="14345" width="14.109375" customWidth="1"/>
    <col min="14346" max="14346" width="15.88671875" customWidth="1"/>
    <col min="14593" max="14593" width="4.77734375" customWidth="1"/>
    <col min="14594" max="14595" width="6.21875" customWidth="1"/>
    <col min="14596" max="14596" width="31.88671875" customWidth="1"/>
    <col min="14597" max="14597" width="15.6640625" customWidth="1"/>
    <col min="14598" max="14598" width="14.33203125" customWidth="1"/>
    <col min="14599" max="14599" width="13.77734375" customWidth="1"/>
    <col min="14600" max="14600" width="13" customWidth="1"/>
    <col min="14601" max="14601" width="14.109375" customWidth="1"/>
    <col min="14602" max="14602" width="15.88671875" customWidth="1"/>
    <col min="14849" max="14849" width="4.77734375" customWidth="1"/>
    <col min="14850" max="14851" width="6.21875" customWidth="1"/>
    <col min="14852" max="14852" width="31.88671875" customWidth="1"/>
    <col min="14853" max="14853" width="15.6640625" customWidth="1"/>
    <col min="14854" max="14854" width="14.33203125" customWidth="1"/>
    <col min="14855" max="14855" width="13.77734375" customWidth="1"/>
    <col min="14856" max="14856" width="13" customWidth="1"/>
    <col min="14857" max="14857" width="14.109375" customWidth="1"/>
    <col min="14858" max="14858" width="15.88671875" customWidth="1"/>
    <col min="15105" max="15105" width="4.77734375" customWidth="1"/>
    <col min="15106" max="15107" width="6.21875" customWidth="1"/>
    <col min="15108" max="15108" width="31.88671875" customWidth="1"/>
    <col min="15109" max="15109" width="15.6640625" customWidth="1"/>
    <col min="15110" max="15110" width="14.33203125" customWidth="1"/>
    <col min="15111" max="15111" width="13.77734375" customWidth="1"/>
    <col min="15112" max="15112" width="13" customWidth="1"/>
    <col min="15113" max="15113" width="14.109375" customWidth="1"/>
    <col min="15114" max="15114" width="15.88671875" customWidth="1"/>
    <col min="15361" max="15361" width="4.77734375" customWidth="1"/>
    <col min="15362" max="15363" width="6.21875" customWidth="1"/>
    <col min="15364" max="15364" width="31.88671875" customWidth="1"/>
    <col min="15365" max="15365" width="15.6640625" customWidth="1"/>
    <col min="15366" max="15366" width="14.33203125" customWidth="1"/>
    <col min="15367" max="15367" width="13.77734375" customWidth="1"/>
    <col min="15368" max="15368" width="13" customWidth="1"/>
    <col min="15369" max="15369" width="14.109375" customWidth="1"/>
    <col min="15370" max="15370" width="15.88671875" customWidth="1"/>
    <col min="15617" max="15617" width="4.77734375" customWidth="1"/>
    <col min="15618" max="15619" width="6.21875" customWidth="1"/>
    <col min="15620" max="15620" width="31.88671875" customWidth="1"/>
    <col min="15621" max="15621" width="15.6640625" customWidth="1"/>
    <col min="15622" max="15622" width="14.33203125" customWidth="1"/>
    <col min="15623" max="15623" width="13.77734375" customWidth="1"/>
    <col min="15624" max="15624" width="13" customWidth="1"/>
    <col min="15625" max="15625" width="14.109375" customWidth="1"/>
    <col min="15626" max="15626" width="15.88671875" customWidth="1"/>
    <col min="15873" max="15873" width="4.77734375" customWidth="1"/>
    <col min="15874" max="15875" width="6.21875" customWidth="1"/>
    <col min="15876" max="15876" width="31.88671875" customWidth="1"/>
    <col min="15877" max="15877" width="15.6640625" customWidth="1"/>
    <col min="15878" max="15878" width="14.33203125" customWidth="1"/>
    <col min="15879" max="15879" width="13.77734375" customWidth="1"/>
    <col min="15880" max="15880" width="13" customWidth="1"/>
    <col min="15881" max="15881" width="14.109375" customWidth="1"/>
    <col min="15882" max="15882" width="15.88671875" customWidth="1"/>
    <col min="16129" max="16129" width="4.77734375" customWidth="1"/>
    <col min="16130" max="16131" width="6.21875" customWidth="1"/>
    <col min="16132" max="16132" width="31.88671875" customWidth="1"/>
    <col min="16133" max="16133" width="15.6640625" customWidth="1"/>
    <col min="16134" max="16134" width="14.33203125" customWidth="1"/>
    <col min="16135" max="16135" width="13.77734375" customWidth="1"/>
    <col min="16136" max="16136" width="13" customWidth="1"/>
    <col min="16137" max="16137" width="14.109375" customWidth="1"/>
    <col min="16138" max="16138" width="15.88671875" customWidth="1"/>
  </cols>
  <sheetData>
    <row r="1" spans="1:12" s="102" customFormat="1" ht="16.5" customHeight="1">
      <c r="A1" s="1373" t="s">
        <v>602</v>
      </c>
      <c r="B1" s="1374"/>
      <c r="C1" s="1374"/>
      <c r="D1" s="1375"/>
      <c r="E1" s="1376" t="s">
        <v>603</v>
      </c>
      <c r="F1" s="1377"/>
      <c r="G1" s="1376" t="s">
        <v>604</v>
      </c>
      <c r="H1" s="1377"/>
      <c r="I1" s="1376" t="s">
        <v>605</v>
      </c>
      <c r="J1" s="1377"/>
      <c r="K1" s="1372" t="s">
        <v>86</v>
      </c>
      <c r="L1" s="1372"/>
    </row>
    <row r="2" spans="1:12" s="102" customFormat="1" ht="16.5" customHeight="1">
      <c r="A2" s="103" t="s">
        <v>606</v>
      </c>
      <c r="B2" s="104" t="s">
        <v>607</v>
      </c>
      <c r="C2" s="104" t="s">
        <v>608</v>
      </c>
      <c r="D2" s="105" t="s">
        <v>609</v>
      </c>
      <c r="E2" s="106" t="s">
        <v>610</v>
      </c>
      <c r="F2" s="106" t="s">
        <v>611</v>
      </c>
      <c r="G2" s="106" t="s">
        <v>610</v>
      </c>
      <c r="H2" s="106" t="s">
        <v>611</v>
      </c>
      <c r="I2" s="106" t="s">
        <v>610</v>
      </c>
      <c r="J2" s="106" t="s">
        <v>611</v>
      </c>
    </row>
    <row r="3" spans="1:12" s="102" customFormat="1" ht="16.2" customHeight="1">
      <c r="A3" s="486" t="s">
        <v>612</v>
      </c>
      <c r="B3" s="483" t="s">
        <v>612</v>
      </c>
      <c r="C3" s="483" t="s">
        <v>612</v>
      </c>
      <c r="D3" s="108" t="s">
        <v>613</v>
      </c>
      <c r="E3" s="109">
        <v>11575020</v>
      </c>
      <c r="F3" s="109">
        <v>172430129</v>
      </c>
      <c r="G3" s="109">
        <v>11575020</v>
      </c>
      <c r="H3" s="109">
        <v>147066950</v>
      </c>
      <c r="I3" s="109">
        <v>0</v>
      </c>
      <c r="J3" s="110">
        <v>25363179</v>
      </c>
    </row>
    <row r="4" spans="1:12">
      <c r="A4" s="486" t="s">
        <v>612</v>
      </c>
      <c r="B4" s="487" t="s">
        <v>612</v>
      </c>
      <c r="C4" s="487" t="s">
        <v>612</v>
      </c>
      <c r="D4" s="108" t="s">
        <v>614</v>
      </c>
      <c r="E4" s="109">
        <v>11575020</v>
      </c>
      <c r="F4" s="109">
        <v>172430129</v>
      </c>
      <c r="G4" s="109">
        <v>11575020</v>
      </c>
      <c r="H4" s="109">
        <v>147066950</v>
      </c>
      <c r="I4" s="109">
        <v>0</v>
      </c>
      <c r="J4" s="110">
        <v>25363179</v>
      </c>
    </row>
    <row r="5" spans="1:12">
      <c r="A5" s="486" t="s">
        <v>615</v>
      </c>
      <c r="B5" s="487" t="s">
        <v>612</v>
      </c>
      <c r="C5" s="487" t="s">
        <v>612</v>
      </c>
      <c r="D5" s="108" t="s">
        <v>616</v>
      </c>
      <c r="E5" s="109">
        <v>9737278</v>
      </c>
      <c r="F5" s="109">
        <v>108673933</v>
      </c>
      <c r="G5" s="109">
        <v>9737278</v>
      </c>
      <c r="H5" s="109">
        <v>108673933</v>
      </c>
      <c r="I5" s="109">
        <v>0</v>
      </c>
      <c r="J5" s="110">
        <v>0</v>
      </c>
    </row>
    <row r="6" spans="1:12">
      <c r="A6" s="486" t="s">
        <v>615</v>
      </c>
      <c r="B6" s="487" t="s">
        <v>617</v>
      </c>
      <c r="C6" s="487" t="s">
        <v>612</v>
      </c>
      <c r="D6" s="108" t="s">
        <v>618</v>
      </c>
      <c r="E6" s="109">
        <v>0</v>
      </c>
      <c r="F6" s="109">
        <v>212543</v>
      </c>
      <c r="G6" s="109">
        <v>0</v>
      </c>
      <c r="H6" s="109">
        <v>212543</v>
      </c>
      <c r="I6" s="109">
        <v>0</v>
      </c>
      <c r="J6" s="110">
        <v>0</v>
      </c>
    </row>
    <row r="7" spans="1:12">
      <c r="A7" s="486" t="s">
        <v>615</v>
      </c>
      <c r="B7" s="487" t="s">
        <v>617</v>
      </c>
      <c r="C7" s="487" t="s">
        <v>615</v>
      </c>
      <c r="D7" s="108" t="s">
        <v>1459</v>
      </c>
      <c r="E7" s="109">
        <v>0</v>
      </c>
      <c r="F7" s="109">
        <v>98276</v>
      </c>
      <c r="G7" s="109">
        <v>0</v>
      </c>
      <c r="H7" s="109">
        <v>98276</v>
      </c>
      <c r="I7" s="109">
        <v>0</v>
      </c>
      <c r="J7" s="110">
        <v>0</v>
      </c>
    </row>
    <row r="8" spans="1:12">
      <c r="A8" s="486" t="s">
        <v>615</v>
      </c>
      <c r="B8" s="487" t="s">
        <v>617</v>
      </c>
      <c r="C8" s="487" t="s">
        <v>617</v>
      </c>
      <c r="D8" s="108" t="s">
        <v>619</v>
      </c>
      <c r="E8" s="109">
        <v>0</v>
      </c>
      <c r="F8" s="109">
        <v>114267</v>
      </c>
      <c r="G8" s="109">
        <v>0</v>
      </c>
      <c r="H8" s="109">
        <v>114267</v>
      </c>
      <c r="I8" s="109">
        <v>0</v>
      </c>
      <c r="J8" s="110">
        <v>0</v>
      </c>
    </row>
    <row r="9" spans="1:12">
      <c r="A9" s="486" t="s">
        <v>615</v>
      </c>
      <c r="B9" s="487" t="s">
        <v>620</v>
      </c>
      <c r="C9" s="487" t="s">
        <v>612</v>
      </c>
      <c r="D9" s="108" t="s">
        <v>621</v>
      </c>
      <c r="E9" s="109">
        <v>3323</v>
      </c>
      <c r="F9" s="109">
        <v>97180</v>
      </c>
      <c r="G9" s="109">
        <v>3323</v>
      </c>
      <c r="H9" s="109">
        <v>97180</v>
      </c>
      <c r="I9" s="109">
        <v>0</v>
      </c>
      <c r="J9" s="110">
        <v>0</v>
      </c>
    </row>
    <row r="10" spans="1:12">
      <c r="A10" s="486" t="s">
        <v>615</v>
      </c>
      <c r="B10" s="487" t="s">
        <v>620</v>
      </c>
      <c r="C10" s="487" t="s">
        <v>615</v>
      </c>
      <c r="D10" s="108" t="s">
        <v>622</v>
      </c>
      <c r="E10" s="109">
        <v>3323</v>
      </c>
      <c r="F10" s="109">
        <v>97180</v>
      </c>
      <c r="G10" s="109">
        <v>3323</v>
      </c>
      <c r="H10" s="109">
        <v>97180</v>
      </c>
      <c r="I10" s="109">
        <v>0</v>
      </c>
      <c r="J10" s="110">
        <v>0</v>
      </c>
    </row>
    <row r="11" spans="1:12">
      <c r="A11" s="486" t="s">
        <v>615</v>
      </c>
      <c r="B11" s="487" t="s">
        <v>623</v>
      </c>
      <c r="C11" s="487" t="s">
        <v>612</v>
      </c>
      <c r="D11" s="108" t="s">
        <v>624</v>
      </c>
      <c r="E11" s="109">
        <v>20255</v>
      </c>
      <c r="F11" s="109">
        <v>4229734</v>
      </c>
      <c r="G11" s="109">
        <v>20255</v>
      </c>
      <c r="H11" s="109">
        <v>4229734</v>
      </c>
      <c r="I11" s="109">
        <v>0</v>
      </c>
      <c r="J11" s="110">
        <v>0</v>
      </c>
    </row>
    <row r="12" spans="1:12">
      <c r="A12" s="486" t="s">
        <v>615</v>
      </c>
      <c r="B12" s="487" t="s">
        <v>623</v>
      </c>
      <c r="C12" s="487" t="s">
        <v>615</v>
      </c>
      <c r="D12" s="108" t="s">
        <v>625</v>
      </c>
      <c r="E12" s="109">
        <v>20255</v>
      </c>
      <c r="F12" s="109">
        <v>4229734</v>
      </c>
      <c r="G12" s="109">
        <v>20255</v>
      </c>
      <c r="H12" s="109">
        <v>4229734</v>
      </c>
      <c r="I12" s="109">
        <v>0</v>
      </c>
      <c r="J12" s="110">
        <v>0</v>
      </c>
    </row>
    <row r="13" spans="1:12">
      <c r="A13" s="486" t="s">
        <v>615</v>
      </c>
      <c r="B13" s="487" t="s">
        <v>626</v>
      </c>
      <c r="C13" s="487" t="s">
        <v>612</v>
      </c>
      <c r="D13" s="108" t="s">
        <v>627</v>
      </c>
      <c r="E13" s="109">
        <v>79270</v>
      </c>
      <c r="F13" s="109">
        <v>306680</v>
      </c>
      <c r="G13" s="109">
        <v>79270</v>
      </c>
      <c r="H13" s="109">
        <v>306680</v>
      </c>
      <c r="I13" s="109">
        <v>0</v>
      </c>
      <c r="J13" s="110">
        <v>0</v>
      </c>
    </row>
    <row r="14" spans="1:12">
      <c r="A14" s="486" t="s">
        <v>615</v>
      </c>
      <c r="B14" s="487" t="s">
        <v>626</v>
      </c>
      <c r="C14" s="487" t="s">
        <v>615</v>
      </c>
      <c r="D14" s="108" t="s">
        <v>628</v>
      </c>
      <c r="E14" s="109">
        <v>79270</v>
      </c>
      <c r="F14" s="109">
        <v>306680</v>
      </c>
      <c r="G14" s="109">
        <v>79270</v>
      </c>
      <c r="H14" s="109">
        <v>306680</v>
      </c>
      <c r="I14" s="109">
        <v>0</v>
      </c>
      <c r="J14" s="110">
        <v>0</v>
      </c>
    </row>
    <row r="15" spans="1:12">
      <c r="A15" s="486" t="s">
        <v>615</v>
      </c>
      <c r="B15" s="487" t="s">
        <v>629</v>
      </c>
      <c r="C15" s="487" t="s">
        <v>612</v>
      </c>
      <c r="D15" s="108" t="s">
        <v>630</v>
      </c>
      <c r="E15" s="109">
        <v>14430</v>
      </c>
      <c r="F15" s="109">
        <v>96488</v>
      </c>
      <c r="G15" s="109">
        <v>14430</v>
      </c>
      <c r="H15" s="109">
        <v>96488</v>
      </c>
      <c r="I15" s="109">
        <v>0</v>
      </c>
      <c r="J15" s="110">
        <v>0</v>
      </c>
    </row>
    <row r="16" spans="1:12">
      <c r="A16" s="486" t="s">
        <v>615</v>
      </c>
      <c r="B16" s="487" t="s">
        <v>629</v>
      </c>
      <c r="C16" s="487" t="s">
        <v>615</v>
      </c>
      <c r="D16" s="108" t="s">
        <v>631</v>
      </c>
      <c r="E16" s="109">
        <v>14430</v>
      </c>
      <c r="F16" s="109">
        <v>96488</v>
      </c>
      <c r="G16" s="109">
        <v>14430</v>
      </c>
      <c r="H16" s="109">
        <v>96488</v>
      </c>
      <c r="I16" s="109">
        <v>0</v>
      </c>
      <c r="J16" s="110">
        <v>0</v>
      </c>
    </row>
    <row r="17" spans="1:10">
      <c r="A17" s="486" t="s">
        <v>615</v>
      </c>
      <c r="B17" s="487" t="s">
        <v>632</v>
      </c>
      <c r="C17" s="487" t="s">
        <v>612</v>
      </c>
      <c r="D17" s="108" t="s">
        <v>633</v>
      </c>
      <c r="E17" s="109">
        <v>9620000</v>
      </c>
      <c r="F17" s="109">
        <v>103731308</v>
      </c>
      <c r="G17" s="109">
        <v>9620000</v>
      </c>
      <c r="H17" s="109">
        <v>103731308</v>
      </c>
      <c r="I17" s="109">
        <v>0</v>
      </c>
      <c r="J17" s="110">
        <v>0</v>
      </c>
    </row>
    <row r="18" spans="1:10">
      <c r="A18" s="486" t="s">
        <v>615</v>
      </c>
      <c r="B18" s="487" t="s">
        <v>632</v>
      </c>
      <c r="C18" s="487" t="s">
        <v>615</v>
      </c>
      <c r="D18" s="108" t="s">
        <v>634</v>
      </c>
      <c r="E18" s="109">
        <v>9620000</v>
      </c>
      <c r="F18" s="109">
        <v>103731308</v>
      </c>
      <c r="G18" s="109">
        <v>9620000</v>
      </c>
      <c r="H18" s="109">
        <v>103731308</v>
      </c>
      <c r="I18" s="109">
        <v>0</v>
      </c>
      <c r="J18" s="110">
        <v>0</v>
      </c>
    </row>
    <row r="19" spans="1:10">
      <c r="A19" s="486" t="s">
        <v>635</v>
      </c>
      <c r="B19" s="487" t="s">
        <v>612</v>
      </c>
      <c r="C19" s="487" t="s">
        <v>612</v>
      </c>
      <c r="D19" s="108" t="s">
        <v>636</v>
      </c>
      <c r="E19" s="109">
        <v>1297</v>
      </c>
      <c r="F19" s="109">
        <v>748290</v>
      </c>
      <c r="G19" s="109">
        <v>1297</v>
      </c>
      <c r="H19" s="109">
        <v>748290</v>
      </c>
      <c r="I19" s="109">
        <v>0</v>
      </c>
      <c r="J19" s="110">
        <v>0</v>
      </c>
    </row>
    <row r="20" spans="1:10">
      <c r="A20" s="486" t="s">
        <v>635</v>
      </c>
      <c r="B20" s="487" t="s">
        <v>615</v>
      </c>
      <c r="C20" s="487" t="s">
        <v>612</v>
      </c>
      <c r="D20" s="108" t="s">
        <v>637</v>
      </c>
      <c r="E20" s="109">
        <v>1297</v>
      </c>
      <c r="F20" s="109">
        <v>747710</v>
      </c>
      <c r="G20" s="109">
        <v>1297</v>
      </c>
      <c r="H20" s="109">
        <v>747710</v>
      </c>
      <c r="I20" s="109">
        <v>0</v>
      </c>
      <c r="J20" s="110">
        <v>0</v>
      </c>
    </row>
    <row r="21" spans="1:10">
      <c r="A21" s="486" t="s">
        <v>635</v>
      </c>
      <c r="B21" s="487" t="s">
        <v>615</v>
      </c>
      <c r="C21" s="487" t="s">
        <v>615</v>
      </c>
      <c r="D21" s="108" t="s">
        <v>638</v>
      </c>
      <c r="E21" s="109">
        <v>451</v>
      </c>
      <c r="F21" s="109">
        <v>743379</v>
      </c>
      <c r="G21" s="109">
        <v>451</v>
      </c>
      <c r="H21" s="109">
        <v>743379</v>
      </c>
      <c r="I21" s="109">
        <v>0</v>
      </c>
      <c r="J21" s="110">
        <v>0</v>
      </c>
    </row>
    <row r="22" spans="1:10">
      <c r="A22" s="486" t="s">
        <v>635</v>
      </c>
      <c r="B22" s="487" t="s">
        <v>615</v>
      </c>
      <c r="C22" s="487" t="s">
        <v>617</v>
      </c>
      <c r="D22" s="108" t="s">
        <v>639</v>
      </c>
      <c r="E22" s="109">
        <v>846</v>
      </c>
      <c r="F22" s="109">
        <v>4331</v>
      </c>
      <c r="G22" s="109">
        <v>846</v>
      </c>
      <c r="H22" s="109">
        <v>4331</v>
      </c>
      <c r="I22" s="109">
        <v>0</v>
      </c>
      <c r="J22" s="110">
        <v>0</v>
      </c>
    </row>
    <row r="23" spans="1:10">
      <c r="A23" s="486" t="s">
        <v>635</v>
      </c>
      <c r="B23" s="487" t="s">
        <v>640</v>
      </c>
      <c r="C23" s="487" t="s">
        <v>612</v>
      </c>
      <c r="D23" s="108" t="s">
        <v>641</v>
      </c>
      <c r="E23" s="109">
        <v>0</v>
      </c>
      <c r="F23" s="109">
        <v>580</v>
      </c>
      <c r="G23" s="109">
        <v>0</v>
      </c>
      <c r="H23" s="109">
        <v>580</v>
      </c>
      <c r="I23" s="109">
        <v>0</v>
      </c>
      <c r="J23" s="110">
        <v>0</v>
      </c>
    </row>
    <row r="24" spans="1:10">
      <c r="A24" s="486" t="s">
        <v>635</v>
      </c>
      <c r="B24" s="487" t="s">
        <v>640</v>
      </c>
      <c r="C24" s="487" t="s">
        <v>615</v>
      </c>
      <c r="D24" s="108" t="s">
        <v>642</v>
      </c>
      <c r="E24" s="109">
        <v>0</v>
      </c>
      <c r="F24" s="109">
        <v>580</v>
      </c>
      <c r="G24" s="109">
        <v>0</v>
      </c>
      <c r="H24" s="109">
        <v>580</v>
      </c>
      <c r="I24" s="109">
        <v>0</v>
      </c>
      <c r="J24" s="110">
        <v>0</v>
      </c>
    </row>
    <row r="25" spans="1:10">
      <c r="A25" s="486" t="s">
        <v>643</v>
      </c>
      <c r="B25" s="487" t="s">
        <v>612</v>
      </c>
      <c r="C25" s="487" t="s">
        <v>612</v>
      </c>
      <c r="D25" s="108" t="s">
        <v>644</v>
      </c>
      <c r="E25" s="109">
        <v>403548</v>
      </c>
      <c r="F25" s="109">
        <v>3374617</v>
      </c>
      <c r="G25" s="109">
        <v>403548</v>
      </c>
      <c r="H25" s="109">
        <v>3374617</v>
      </c>
      <c r="I25" s="109">
        <v>0</v>
      </c>
      <c r="J25" s="110">
        <v>0</v>
      </c>
    </row>
    <row r="26" spans="1:10">
      <c r="A26" s="486" t="s">
        <v>643</v>
      </c>
      <c r="B26" s="487" t="s">
        <v>615</v>
      </c>
      <c r="C26" s="487" t="s">
        <v>612</v>
      </c>
      <c r="D26" s="108" t="s">
        <v>645</v>
      </c>
      <c r="E26" s="109">
        <v>224200</v>
      </c>
      <c r="F26" s="109">
        <v>1517202</v>
      </c>
      <c r="G26" s="109">
        <v>224200</v>
      </c>
      <c r="H26" s="109">
        <v>1517202</v>
      </c>
      <c r="I26" s="109">
        <v>0</v>
      </c>
      <c r="J26" s="110">
        <v>0</v>
      </c>
    </row>
    <row r="27" spans="1:10">
      <c r="A27" s="486" t="s">
        <v>643</v>
      </c>
      <c r="B27" s="487" t="s">
        <v>615</v>
      </c>
      <c r="C27" s="487" t="s">
        <v>615</v>
      </c>
      <c r="D27" s="108" t="s">
        <v>646</v>
      </c>
      <c r="E27" s="109">
        <v>207200</v>
      </c>
      <c r="F27" s="109">
        <v>1417252</v>
      </c>
      <c r="G27" s="109">
        <v>207200</v>
      </c>
      <c r="H27" s="109">
        <v>1417252</v>
      </c>
      <c r="I27" s="109">
        <v>0</v>
      </c>
      <c r="J27" s="110">
        <v>0</v>
      </c>
    </row>
    <row r="28" spans="1:10">
      <c r="A28" s="486" t="s">
        <v>643</v>
      </c>
      <c r="B28" s="487" t="s">
        <v>615</v>
      </c>
      <c r="C28" s="487" t="s">
        <v>617</v>
      </c>
      <c r="D28" s="108" t="s">
        <v>647</v>
      </c>
      <c r="E28" s="109">
        <v>17000</v>
      </c>
      <c r="F28" s="109">
        <v>99950</v>
      </c>
      <c r="G28" s="109">
        <v>17000</v>
      </c>
      <c r="H28" s="109">
        <v>99950</v>
      </c>
      <c r="I28" s="109">
        <v>0</v>
      </c>
      <c r="J28" s="110">
        <v>0</v>
      </c>
    </row>
    <row r="29" spans="1:10">
      <c r="A29" s="486" t="s">
        <v>643</v>
      </c>
      <c r="B29" s="487" t="s">
        <v>640</v>
      </c>
      <c r="C29" s="487" t="s">
        <v>612</v>
      </c>
      <c r="D29" s="108" t="s">
        <v>648</v>
      </c>
      <c r="E29" s="109">
        <v>179348</v>
      </c>
      <c r="F29" s="109">
        <v>1857415</v>
      </c>
      <c r="G29" s="109">
        <v>179348</v>
      </c>
      <c r="H29" s="109">
        <v>1857415</v>
      </c>
      <c r="I29" s="109">
        <v>0</v>
      </c>
      <c r="J29" s="110">
        <v>0</v>
      </c>
    </row>
    <row r="30" spans="1:10">
      <c r="A30" s="486" t="s">
        <v>643</v>
      </c>
      <c r="B30" s="487" t="s">
        <v>640</v>
      </c>
      <c r="C30" s="487" t="s">
        <v>640</v>
      </c>
      <c r="D30" s="108" t="s">
        <v>649</v>
      </c>
      <c r="E30" s="109">
        <v>0</v>
      </c>
      <c r="F30" s="109">
        <v>21000</v>
      </c>
      <c r="G30" s="109">
        <v>0</v>
      </c>
      <c r="H30" s="109">
        <v>21000</v>
      </c>
      <c r="I30" s="109">
        <v>0</v>
      </c>
      <c r="J30" s="110">
        <v>0</v>
      </c>
    </row>
    <row r="31" spans="1:10">
      <c r="A31" s="486" t="s">
        <v>643</v>
      </c>
      <c r="B31" s="487" t="s">
        <v>640</v>
      </c>
      <c r="C31" s="487" t="s">
        <v>650</v>
      </c>
      <c r="D31" s="108" t="s">
        <v>651</v>
      </c>
      <c r="E31" s="109">
        <v>142460</v>
      </c>
      <c r="F31" s="109">
        <v>1379096</v>
      </c>
      <c r="G31" s="109">
        <v>142460</v>
      </c>
      <c r="H31" s="109">
        <v>1379096</v>
      </c>
      <c r="I31" s="109">
        <v>0</v>
      </c>
      <c r="J31" s="110">
        <v>0</v>
      </c>
    </row>
    <row r="32" spans="1:10">
      <c r="A32" s="486" t="s">
        <v>643</v>
      </c>
      <c r="B32" s="487" t="s">
        <v>640</v>
      </c>
      <c r="C32" s="487" t="s">
        <v>652</v>
      </c>
      <c r="D32" s="108" t="s">
        <v>653</v>
      </c>
      <c r="E32" s="109">
        <v>36888</v>
      </c>
      <c r="F32" s="109">
        <v>457319</v>
      </c>
      <c r="G32" s="109">
        <v>36888</v>
      </c>
      <c r="H32" s="109">
        <v>457319</v>
      </c>
      <c r="I32" s="109">
        <v>0</v>
      </c>
      <c r="J32" s="110">
        <v>0</v>
      </c>
    </row>
    <row r="33" spans="1:10">
      <c r="A33" s="486" t="s">
        <v>654</v>
      </c>
      <c r="B33" s="487" t="s">
        <v>612</v>
      </c>
      <c r="C33" s="487" t="s">
        <v>612</v>
      </c>
      <c r="D33" s="108" t="s">
        <v>655</v>
      </c>
      <c r="E33" s="109">
        <v>-9000</v>
      </c>
      <c r="F33" s="109">
        <v>379551</v>
      </c>
      <c r="G33" s="109">
        <v>-9000</v>
      </c>
      <c r="H33" s="109">
        <v>379551</v>
      </c>
      <c r="I33" s="109">
        <v>0</v>
      </c>
      <c r="J33" s="110">
        <v>0</v>
      </c>
    </row>
    <row r="34" spans="1:10">
      <c r="A34" s="486" t="s">
        <v>654</v>
      </c>
      <c r="B34" s="487" t="s">
        <v>615</v>
      </c>
      <c r="C34" s="487" t="s">
        <v>612</v>
      </c>
      <c r="D34" s="108" t="s">
        <v>656</v>
      </c>
      <c r="E34" s="109">
        <v>-9000</v>
      </c>
      <c r="F34" s="109">
        <v>379551</v>
      </c>
      <c r="G34" s="109">
        <v>-9000</v>
      </c>
      <c r="H34" s="109">
        <v>379551</v>
      </c>
      <c r="I34" s="109">
        <v>0</v>
      </c>
      <c r="J34" s="110">
        <v>0</v>
      </c>
    </row>
    <row r="35" spans="1:10">
      <c r="A35" s="486" t="s">
        <v>654</v>
      </c>
      <c r="B35" s="487" t="s">
        <v>615</v>
      </c>
      <c r="C35" s="487" t="s">
        <v>615</v>
      </c>
      <c r="D35" s="108" t="s">
        <v>657</v>
      </c>
      <c r="E35" s="109">
        <v>15000</v>
      </c>
      <c r="F35" s="109">
        <v>196404</v>
      </c>
      <c r="G35" s="109">
        <v>15000</v>
      </c>
      <c r="H35" s="109">
        <v>196404</v>
      </c>
      <c r="I35" s="109">
        <v>0</v>
      </c>
      <c r="J35" s="110">
        <v>0</v>
      </c>
    </row>
    <row r="36" spans="1:10">
      <c r="A36" s="486" t="s">
        <v>654</v>
      </c>
      <c r="B36" s="487" t="s">
        <v>615</v>
      </c>
      <c r="C36" s="487" t="s">
        <v>640</v>
      </c>
      <c r="D36" s="108" t="s">
        <v>658</v>
      </c>
      <c r="E36" s="109">
        <v>-24000</v>
      </c>
      <c r="F36" s="109">
        <v>183147</v>
      </c>
      <c r="G36" s="109">
        <v>-24000</v>
      </c>
      <c r="H36" s="109">
        <v>183147</v>
      </c>
      <c r="I36" s="109">
        <v>0</v>
      </c>
      <c r="J36" s="110">
        <v>0</v>
      </c>
    </row>
    <row r="37" spans="1:10">
      <c r="A37" s="486" t="s">
        <v>652</v>
      </c>
      <c r="B37" s="487" t="s">
        <v>612</v>
      </c>
      <c r="C37" s="487" t="s">
        <v>612</v>
      </c>
      <c r="D37" s="108" t="s">
        <v>659</v>
      </c>
      <c r="E37" s="109">
        <v>0</v>
      </c>
      <c r="F37" s="109">
        <v>2000000</v>
      </c>
      <c r="G37" s="109">
        <v>0</v>
      </c>
      <c r="H37" s="109">
        <v>2000000</v>
      </c>
      <c r="I37" s="109">
        <v>0</v>
      </c>
      <c r="J37" s="110">
        <v>0</v>
      </c>
    </row>
    <row r="38" spans="1:10">
      <c r="A38" s="486" t="s">
        <v>652</v>
      </c>
      <c r="B38" s="487" t="s">
        <v>617</v>
      </c>
      <c r="C38" s="487" t="s">
        <v>612</v>
      </c>
      <c r="D38" s="108" t="s">
        <v>660</v>
      </c>
      <c r="E38" s="109">
        <v>0</v>
      </c>
      <c r="F38" s="109">
        <v>2000000</v>
      </c>
      <c r="G38" s="109">
        <v>0</v>
      </c>
      <c r="H38" s="109">
        <v>2000000</v>
      </c>
      <c r="I38" s="109">
        <v>0</v>
      </c>
      <c r="J38" s="110">
        <v>0</v>
      </c>
    </row>
    <row r="39" spans="1:10">
      <c r="A39" s="486" t="s">
        <v>652</v>
      </c>
      <c r="B39" s="487" t="s">
        <v>617</v>
      </c>
      <c r="C39" s="487" t="s">
        <v>615</v>
      </c>
      <c r="D39" s="108" t="s">
        <v>661</v>
      </c>
      <c r="E39" s="109">
        <v>0</v>
      </c>
      <c r="F39" s="109">
        <v>2000000</v>
      </c>
      <c r="G39" s="109">
        <v>0</v>
      </c>
      <c r="H39" s="109">
        <v>2000000</v>
      </c>
      <c r="I39" s="109">
        <v>0</v>
      </c>
      <c r="J39" s="110">
        <v>0</v>
      </c>
    </row>
    <row r="40" spans="1:10">
      <c r="A40" s="486" t="s">
        <v>662</v>
      </c>
      <c r="B40" s="487" t="s">
        <v>612</v>
      </c>
      <c r="C40" s="487" t="s">
        <v>612</v>
      </c>
      <c r="D40" s="108" t="s">
        <v>663</v>
      </c>
      <c r="E40" s="109">
        <v>1256371</v>
      </c>
      <c r="F40" s="109">
        <v>55321736</v>
      </c>
      <c r="G40" s="109">
        <v>1256371</v>
      </c>
      <c r="H40" s="109">
        <v>29958557</v>
      </c>
      <c r="I40" s="109">
        <v>0</v>
      </c>
      <c r="J40" s="110">
        <v>25363179</v>
      </c>
    </row>
    <row r="41" spans="1:10">
      <c r="A41" s="486" t="s">
        <v>662</v>
      </c>
      <c r="B41" s="487" t="s">
        <v>615</v>
      </c>
      <c r="C41" s="487" t="s">
        <v>612</v>
      </c>
      <c r="D41" s="108" t="s">
        <v>664</v>
      </c>
      <c r="E41" s="109">
        <v>1256371</v>
      </c>
      <c r="F41" s="109">
        <v>55321736</v>
      </c>
      <c r="G41" s="109">
        <v>1256371</v>
      </c>
      <c r="H41" s="109">
        <v>29958557</v>
      </c>
      <c r="I41" s="109">
        <v>0</v>
      </c>
      <c r="J41" s="110">
        <v>25363179</v>
      </c>
    </row>
    <row r="42" spans="1:10">
      <c r="A42" s="486" t="s">
        <v>662</v>
      </c>
      <c r="B42" s="487" t="s">
        <v>615</v>
      </c>
      <c r="C42" s="487" t="s">
        <v>615</v>
      </c>
      <c r="D42" s="108" t="s">
        <v>665</v>
      </c>
      <c r="E42" s="109">
        <v>1003871</v>
      </c>
      <c r="F42" s="109">
        <v>3648727</v>
      </c>
      <c r="G42" s="109">
        <v>1003871</v>
      </c>
      <c r="H42" s="109">
        <v>3648727</v>
      </c>
      <c r="I42" s="109">
        <v>0</v>
      </c>
      <c r="J42" s="110">
        <v>0</v>
      </c>
    </row>
    <row r="43" spans="1:10">
      <c r="A43" s="486" t="s">
        <v>662</v>
      </c>
      <c r="B43" s="487" t="s">
        <v>615</v>
      </c>
      <c r="C43" s="487" t="s">
        <v>617</v>
      </c>
      <c r="D43" s="108" t="s">
        <v>666</v>
      </c>
      <c r="E43" s="109">
        <v>252500</v>
      </c>
      <c r="F43" s="109">
        <v>51673009</v>
      </c>
      <c r="G43" s="109">
        <v>252500</v>
      </c>
      <c r="H43" s="109">
        <v>26309830</v>
      </c>
      <c r="I43" s="109">
        <v>0</v>
      </c>
      <c r="J43" s="110">
        <v>25363179</v>
      </c>
    </row>
    <row r="44" spans="1:10">
      <c r="A44" s="486" t="s">
        <v>667</v>
      </c>
      <c r="B44" s="487" t="s">
        <v>612</v>
      </c>
      <c r="C44" s="487" t="s">
        <v>612</v>
      </c>
      <c r="D44" s="108" t="s">
        <v>668</v>
      </c>
      <c r="E44" s="109">
        <v>0</v>
      </c>
      <c r="F44" s="109">
        <v>60000</v>
      </c>
      <c r="G44" s="109">
        <v>0</v>
      </c>
      <c r="H44" s="109">
        <v>60000</v>
      </c>
      <c r="I44" s="109">
        <v>0</v>
      </c>
      <c r="J44" s="110">
        <v>0</v>
      </c>
    </row>
    <row r="45" spans="1:10">
      <c r="A45" s="486" t="s">
        <v>667</v>
      </c>
      <c r="B45" s="487" t="s">
        <v>615</v>
      </c>
      <c r="C45" s="487" t="s">
        <v>612</v>
      </c>
      <c r="D45" s="108" t="s">
        <v>669</v>
      </c>
      <c r="E45" s="109">
        <v>0</v>
      </c>
      <c r="F45" s="109">
        <v>60000</v>
      </c>
      <c r="G45" s="109">
        <v>0</v>
      </c>
      <c r="H45" s="109">
        <v>60000</v>
      </c>
      <c r="I45" s="109">
        <v>0</v>
      </c>
      <c r="J45" s="110">
        <v>0</v>
      </c>
    </row>
    <row r="46" spans="1:10">
      <c r="A46" s="486" t="s">
        <v>667</v>
      </c>
      <c r="B46" s="487" t="s">
        <v>615</v>
      </c>
      <c r="C46" s="487" t="s">
        <v>615</v>
      </c>
      <c r="D46" s="108" t="s">
        <v>670</v>
      </c>
      <c r="E46" s="109">
        <v>0</v>
      </c>
      <c r="F46" s="109">
        <v>60000</v>
      </c>
      <c r="G46" s="109">
        <v>0</v>
      </c>
      <c r="H46" s="109">
        <v>60000</v>
      </c>
      <c r="I46" s="109">
        <v>0</v>
      </c>
      <c r="J46" s="110">
        <v>0</v>
      </c>
    </row>
    <row r="47" spans="1:10">
      <c r="A47" s="486" t="s">
        <v>671</v>
      </c>
      <c r="B47" s="487" t="s">
        <v>612</v>
      </c>
      <c r="C47" s="487" t="s">
        <v>612</v>
      </c>
      <c r="D47" s="108" t="s">
        <v>672</v>
      </c>
      <c r="E47" s="109">
        <v>185526</v>
      </c>
      <c r="F47" s="109">
        <v>1872002</v>
      </c>
      <c r="G47" s="109">
        <v>185526</v>
      </c>
      <c r="H47" s="109">
        <v>1872002</v>
      </c>
      <c r="I47" s="109">
        <v>0</v>
      </c>
      <c r="J47" s="110">
        <v>0</v>
      </c>
    </row>
    <row r="48" spans="1:10">
      <c r="A48" s="486" t="s">
        <v>671</v>
      </c>
      <c r="B48" s="487" t="s">
        <v>615</v>
      </c>
      <c r="C48" s="487" t="s">
        <v>612</v>
      </c>
      <c r="D48" s="108" t="s">
        <v>673</v>
      </c>
      <c r="E48" s="109">
        <v>0</v>
      </c>
      <c r="F48" s="109">
        <v>149000</v>
      </c>
      <c r="G48" s="109">
        <v>0</v>
      </c>
      <c r="H48" s="109">
        <v>149000</v>
      </c>
      <c r="I48" s="109">
        <v>0</v>
      </c>
      <c r="J48" s="110">
        <v>0</v>
      </c>
    </row>
    <row r="49" spans="1:10">
      <c r="A49" s="486" t="s">
        <v>671</v>
      </c>
      <c r="B49" s="487" t="s">
        <v>615</v>
      </c>
      <c r="C49" s="487" t="s">
        <v>615</v>
      </c>
      <c r="D49" s="108" t="s">
        <v>674</v>
      </c>
      <c r="E49" s="109">
        <v>0</v>
      </c>
      <c r="F49" s="109">
        <v>149000</v>
      </c>
      <c r="G49" s="109">
        <v>0</v>
      </c>
      <c r="H49" s="109">
        <v>149000</v>
      </c>
      <c r="I49" s="109">
        <v>0</v>
      </c>
      <c r="J49" s="110">
        <v>0</v>
      </c>
    </row>
    <row r="50" spans="1:10">
      <c r="A50" s="486" t="s">
        <v>671</v>
      </c>
      <c r="B50" s="487" t="s">
        <v>617</v>
      </c>
      <c r="C50" s="487" t="s">
        <v>612</v>
      </c>
      <c r="D50" s="108" t="s">
        <v>675</v>
      </c>
      <c r="E50" s="109">
        <v>185526</v>
      </c>
      <c r="F50" s="109">
        <v>1723002</v>
      </c>
      <c r="G50" s="109">
        <v>185526</v>
      </c>
      <c r="H50" s="109">
        <v>1723002</v>
      </c>
      <c r="I50" s="109">
        <v>0</v>
      </c>
      <c r="J50" s="110">
        <v>0</v>
      </c>
    </row>
    <row r="51" spans="1:10">
      <c r="A51" s="486" t="s">
        <v>671</v>
      </c>
      <c r="B51" s="487" t="s">
        <v>617</v>
      </c>
      <c r="C51" s="487" t="s">
        <v>615</v>
      </c>
      <c r="D51" s="108" t="s">
        <v>676</v>
      </c>
      <c r="E51" s="109">
        <v>0</v>
      </c>
      <c r="F51" s="109">
        <v>12757</v>
      </c>
      <c r="G51" s="109">
        <v>0</v>
      </c>
      <c r="H51" s="109">
        <v>12757</v>
      </c>
      <c r="I51" s="109">
        <v>0</v>
      </c>
      <c r="J51" s="110">
        <v>0</v>
      </c>
    </row>
    <row r="52" spans="1:10">
      <c r="A52" s="486" t="s">
        <v>671</v>
      </c>
      <c r="B52" s="487" t="s">
        <v>617</v>
      </c>
      <c r="C52" s="487" t="s">
        <v>635</v>
      </c>
      <c r="D52" s="108" t="s">
        <v>677</v>
      </c>
      <c r="E52" s="109">
        <v>138450</v>
      </c>
      <c r="F52" s="109">
        <v>701962</v>
      </c>
      <c r="G52" s="109">
        <v>138450</v>
      </c>
      <c r="H52" s="109">
        <v>701962</v>
      </c>
      <c r="I52" s="109">
        <v>0</v>
      </c>
      <c r="J52" s="110">
        <v>0</v>
      </c>
    </row>
    <row r="53" spans="1:10">
      <c r="A53" s="486" t="s">
        <v>671</v>
      </c>
      <c r="B53" s="487" t="s">
        <v>617</v>
      </c>
      <c r="C53" s="487" t="s">
        <v>667</v>
      </c>
      <c r="D53" s="108" t="s">
        <v>678</v>
      </c>
      <c r="E53" s="109">
        <v>47076</v>
      </c>
      <c r="F53" s="109">
        <v>1008283</v>
      </c>
      <c r="G53" s="109">
        <v>47076</v>
      </c>
      <c r="H53" s="109">
        <v>1008283</v>
      </c>
      <c r="I53" s="109">
        <v>0</v>
      </c>
      <c r="J53" s="110">
        <v>0</v>
      </c>
    </row>
    <row r="54" spans="1:10">
      <c r="A54" s="486" t="s">
        <v>612</v>
      </c>
      <c r="B54" s="487" t="s">
        <v>612</v>
      </c>
      <c r="C54" s="487" t="s">
        <v>612</v>
      </c>
      <c r="D54" s="108" t="s">
        <v>679</v>
      </c>
      <c r="E54" s="109">
        <v>0</v>
      </c>
      <c r="F54" s="109">
        <v>0</v>
      </c>
      <c r="G54" s="109">
        <v>0</v>
      </c>
      <c r="H54" s="109">
        <v>0</v>
      </c>
      <c r="I54" s="109">
        <v>0</v>
      </c>
      <c r="J54" s="110">
        <v>0</v>
      </c>
    </row>
    <row r="55" spans="1:10">
      <c r="A55" s="486" t="s">
        <v>612</v>
      </c>
      <c r="B55" s="487" t="s">
        <v>612</v>
      </c>
      <c r="C55" s="487" t="s">
        <v>612</v>
      </c>
      <c r="D55" s="108" t="s">
        <v>683</v>
      </c>
      <c r="E55" s="109">
        <v>0</v>
      </c>
      <c r="F55" s="109">
        <v>0</v>
      </c>
      <c r="G55" s="109">
        <v>0</v>
      </c>
      <c r="H55" s="109">
        <v>0</v>
      </c>
      <c r="I55" s="109">
        <v>0</v>
      </c>
      <c r="J55" s="110">
        <v>0</v>
      </c>
    </row>
    <row r="56" spans="1:10">
      <c r="A56" s="486" t="s">
        <v>612</v>
      </c>
      <c r="B56" s="487" t="s">
        <v>612</v>
      </c>
      <c r="C56" s="487" t="s">
        <v>612</v>
      </c>
      <c r="D56" s="108" t="s">
        <v>684</v>
      </c>
      <c r="E56" s="109">
        <v>11575020</v>
      </c>
      <c r="F56" s="109">
        <v>172430129</v>
      </c>
      <c r="G56" s="109" t="s">
        <v>612</v>
      </c>
      <c r="H56" s="109" t="s">
        <v>612</v>
      </c>
      <c r="I56" s="109" t="s">
        <v>612</v>
      </c>
      <c r="J56" s="110" t="s">
        <v>612</v>
      </c>
    </row>
    <row r="57" spans="1:10">
      <c r="A57"/>
      <c r="B57"/>
      <c r="C57"/>
      <c r="D57"/>
      <c r="E57"/>
      <c r="F57"/>
      <c r="G57"/>
      <c r="H57"/>
      <c r="I57"/>
      <c r="J57"/>
    </row>
    <row r="58" spans="1:10">
      <c r="A58"/>
      <c r="B58"/>
      <c r="C58"/>
      <c r="D58"/>
      <c r="E58"/>
      <c r="F58"/>
      <c r="G58"/>
      <c r="H58"/>
      <c r="I58"/>
      <c r="J58"/>
    </row>
    <row r="59" spans="1:10">
      <c r="A59"/>
      <c r="B59"/>
      <c r="C59"/>
      <c r="D59"/>
      <c r="E59"/>
      <c r="F59"/>
      <c r="G59"/>
      <c r="H59"/>
      <c r="I59"/>
      <c r="J59"/>
    </row>
    <row r="60" spans="1:10">
      <c r="A60" s="486" t="s">
        <v>612</v>
      </c>
      <c r="B60" s="483" t="s">
        <v>612</v>
      </c>
      <c r="C60" s="483" t="s">
        <v>612</v>
      </c>
      <c r="D60" s="108" t="s">
        <v>613</v>
      </c>
      <c r="E60" s="109">
        <v>13793037</v>
      </c>
      <c r="F60" s="109">
        <v>171330206</v>
      </c>
      <c r="G60" s="109">
        <v>9983229</v>
      </c>
      <c r="H60" s="109">
        <v>91061066</v>
      </c>
      <c r="I60" s="109">
        <v>3809808</v>
      </c>
      <c r="J60" s="110">
        <v>80269140</v>
      </c>
    </row>
    <row r="61" spans="1:10">
      <c r="A61" s="486" t="s">
        <v>612</v>
      </c>
      <c r="B61" s="487" t="s">
        <v>612</v>
      </c>
      <c r="C61" s="487" t="s">
        <v>612</v>
      </c>
      <c r="D61" s="108" t="s">
        <v>614</v>
      </c>
      <c r="E61" s="109">
        <v>8755500</v>
      </c>
      <c r="F61" s="109">
        <v>94578820</v>
      </c>
      <c r="G61" s="109">
        <v>8714308</v>
      </c>
      <c r="H61" s="109">
        <v>87629331</v>
      </c>
      <c r="I61" s="109">
        <v>41192</v>
      </c>
      <c r="J61" s="110">
        <v>6949489</v>
      </c>
    </row>
    <row r="62" spans="1:10">
      <c r="A62" s="486" t="s">
        <v>615</v>
      </c>
      <c r="B62" s="487" t="s">
        <v>612</v>
      </c>
      <c r="C62" s="487" t="s">
        <v>612</v>
      </c>
      <c r="D62" s="108" t="s">
        <v>687</v>
      </c>
      <c r="E62" s="109">
        <v>3778086</v>
      </c>
      <c r="F62" s="109">
        <v>38434574</v>
      </c>
      <c r="G62" s="109">
        <v>3778086</v>
      </c>
      <c r="H62" s="109">
        <v>37472491</v>
      </c>
      <c r="I62" s="109">
        <v>0</v>
      </c>
      <c r="J62" s="110">
        <v>962083</v>
      </c>
    </row>
    <row r="63" spans="1:10">
      <c r="A63" s="486" t="s">
        <v>615</v>
      </c>
      <c r="B63" s="487" t="s">
        <v>688</v>
      </c>
      <c r="C63" s="487" t="s">
        <v>612</v>
      </c>
      <c r="D63" s="108" t="s">
        <v>689</v>
      </c>
      <c r="E63" s="109">
        <v>1132350</v>
      </c>
      <c r="F63" s="109">
        <v>11612165</v>
      </c>
      <c r="G63" s="109">
        <v>1132350</v>
      </c>
      <c r="H63" s="109">
        <v>10850082</v>
      </c>
      <c r="I63" s="109">
        <v>0</v>
      </c>
      <c r="J63" s="110">
        <v>762083</v>
      </c>
    </row>
    <row r="64" spans="1:10">
      <c r="A64" s="486" t="s">
        <v>615</v>
      </c>
      <c r="B64" s="487" t="s">
        <v>688</v>
      </c>
      <c r="C64" s="487" t="s">
        <v>615</v>
      </c>
      <c r="D64" s="108" t="s">
        <v>690</v>
      </c>
      <c r="E64" s="109">
        <v>1031060</v>
      </c>
      <c r="F64" s="109">
        <v>9620533</v>
      </c>
      <c r="G64" s="109">
        <v>1031060</v>
      </c>
      <c r="H64" s="109">
        <v>9620533</v>
      </c>
      <c r="I64" s="109">
        <v>0</v>
      </c>
      <c r="J64" s="110">
        <v>0</v>
      </c>
    </row>
    <row r="65" spans="1:10">
      <c r="A65" s="486" t="s">
        <v>615</v>
      </c>
      <c r="B65" s="487" t="s">
        <v>688</v>
      </c>
      <c r="C65" s="487" t="s">
        <v>617</v>
      </c>
      <c r="D65" s="108" t="s">
        <v>691</v>
      </c>
      <c r="E65" s="109">
        <v>36331</v>
      </c>
      <c r="F65" s="109">
        <v>366604</v>
      </c>
      <c r="G65" s="109">
        <v>36331</v>
      </c>
      <c r="H65" s="109">
        <v>366604</v>
      </c>
      <c r="I65" s="109">
        <v>0</v>
      </c>
      <c r="J65" s="110">
        <v>0</v>
      </c>
    </row>
    <row r="66" spans="1:10">
      <c r="A66" s="486" t="s">
        <v>615</v>
      </c>
      <c r="B66" s="487" t="s">
        <v>688</v>
      </c>
      <c r="C66" s="487" t="s">
        <v>640</v>
      </c>
      <c r="D66" s="108" t="s">
        <v>692</v>
      </c>
      <c r="E66" s="109">
        <v>48959</v>
      </c>
      <c r="F66" s="109">
        <v>509228</v>
      </c>
      <c r="G66" s="109">
        <v>48959</v>
      </c>
      <c r="H66" s="109">
        <v>509228</v>
      </c>
      <c r="I66" s="109">
        <v>0</v>
      </c>
      <c r="J66" s="110">
        <v>0</v>
      </c>
    </row>
    <row r="67" spans="1:10">
      <c r="A67" s="486" t="s">
        <v>615</v>
      </c>
      <c r="B67" s="487" t="s">
        <v>688</v>
      </c>
      <c r="C67" s="487" t="s">
        <v>643</v>
      </c>
      <c r="D67" s="108" t="s">
        <v>694</v>
      </c>
      <c r="E67" s="109">
        <v>16000</v>
      </c>
      <c r="F67" s="109">
        <v>1115800</v>
      </c>
      <c r="G67" s="109">
        <v>16000</v>
      </c>
      <c r="H67" s="109">
        <v>353717</v>
      </c>
      <c r="I67" s="109">
        <v>0</v>
      </c>
      <c r="J67" s="110">
        <v>762083</v>
      </c>
    </row>
    <row r="68" spans="1:10">
      <c r="A68" s="486" t="s">
        <v>615</v>
      </c>
      <c r="B68" s="487" t="s">
        <v>695</v>
      </c>
      <c r="C68" s="487" t="s">
        <v>612</v>
      </c>
      <c r="D68" s="108" t="s">
        <v>696</v>
      </c>
      <c r="E68" s="109">
        <v>972000</v>
      </c>
      <c r="F68" s="109">
        <v>12515000</v>
      </c>
      <c r="G68" s="109">
        <v>972000</v>
      </c>
      <c r="H68" s="109">
        <v>12515000</v>
      </c>
      <c r="I68" s="109">
        <v>0</v>
      </c>
      <c r="J68" s="110">
        <v>0</v>
      </c>
    </row>
    <row r="69" spans="1:10">
      <c r="A69" s="486" t="s">
        <v>615</v>
      </c>
      <c r="B69" s="487" t="s">
        <v>695</v>
      </c>
      <c r="C69" s="487" t="s">
        <v>615</v>
      </c>
      <c r="D69" s="108" t="s">
        <v>690</v>
      </c>
      <c r="E69" s="109">
        <v>482000</v>
      </c>
      <c r="F69" s="109">
        <v>5688000</v>
      </c>
      <c r="G69" s="109">
        <v>482000</v>
      </c>
      <c r="H69" s="109">
        <v>5688000</v>
      </c>
      <c r="I69" s="109">
        <v>0</v>
      </c>
      <c r="J69" s="110">
        <v>0</v>
      </c>
    </row>
    <row r="70" spans="1:10">
      <c r="A70" s="486" t="s">
        <v>615</v>
      </c>
      <c r="B70" s="487" t="s">
        <v>695</v>
      </c>
      <c r="C70" s="487" t="s">
        <v>617</v>
      </c>
      <c r="D70" s="108" t="s">
        <v>697</v>
      </c>
      <c r="E70" s="109">
        <v>490000</v>
      </c>
      <c r="F70" s="109">
        <v>6827000</v>
      </c>
      <c r="G70" s="109">
        <v>490000</v>
      </c>
      <c r="H70" s="109">
        <v>6827000</v>
      </c>
      <c r="I70" s="109">
        <v>0</v>
      </c>
      <c r="J70" s="110">
        <v>0</v>
      </c>
    </row>
    <row r="71" spans="1:10">
      <c r="A71" s="486" t="s">
        <v>615</v>
      </c>
      <c r="B71" s="487" t="s">
        <v>698</v>
      </c>
      <c r="C71" s="487" t="s">
        <v>612</v>
      </c>
      <c r="D71" s="108" t="s">
        <v>699</v>
      </c>
      <c r="E71" s="109">
        <v>1670372</v>
      </c>
      <c r="F71" s="109">
        <v>14161352</v>
      </c>
      <c r="G71" s="109">
        <v>1670372</v>
      </c>
      <c r="H71" s="109">
        <v>13961352</v>
      </c>
      <c r="I71" s="109">
        <v>0</v>
      </c>
      <c r="J71" s="110">
        <v>200000</v>
      </c>
    </row>
    <row r="72" spans="1:10">
      <c r="A72" s="486" t="s">
        <v>615</v>
      </c>
      <c r="B72" s="487" t="s">
        <v>698</v>
      </c>
      <c r="C72" s="487" t="s">
        <v>617</v>
      </c>
      <c r="D72" s="108" t="s">
        <v>700</v>
      </c>
      <c r="E72" s="109">
        <v>1032747</v>
      </c>
      <c r="F72" s="109">
        <v>10503951</v>
      </c>
      <c r="G72" s="109">
        <v>1032747</v>
      </c>
      <c r="H72" s="109">
        <v>10503951</v>
      </c>
      <c r="I72" s="109">
        <v>0</v>
      </c>
      <c r="J72" s="110">
        <v>0</v>
      </c>
    </row>
    <row r="73" spans="1:10">
      <c r="A73" s="486" t="s">
        <v>615</v>
      </c>
      <c r="B73" s="487" t="s">
        <v>698</v>
      </c>
      <c r="C73" s="487" t="s">
        <v>640</v>
      </c>
      <c r="D73" s="108" t="s">
        <v>701</v>
      </c>
      <c r="E73" s="109">
        <v>10761</v>
      </c>
      <c r="F73" s="109">
        <v>44881</v>
      </c>
      <c r="G73" s="109">
        <v>10761</v>
      </c>
      <c r="H73" s="109">
        <v>44881</v>
      </c>
      <c r="I73" s="109">
        <v>0</v>
      </c>
      <c r="J73" s="110">
        <v>0</v>
      </c>
    </row>
    <row r="74" spans="1:10">
      <c r="A74" s="486" t="s">
        <v>615</v>
      </c>
      <c r="B74" s="487" t="s">
        <v>698</v>
      </c>
      <c r="C74" s="487" t="s">
        <v>635</v>
      </c>
      <c r="D74" s="108" t="s">
        <v>702</v>
      </c>
      <c r="E74" s="109">
        <v>0</v>
      </c>
      <c r="F74" s="109">
        <v>3669</v>
      </c>
      <c r="G74" s="109">
        <v>0</v>
      </c>
      <c r="H74" s="109">
        <v>3669</v>
      </c>
      <c r="I74" s="109">
        <v>0</v>
      </c>
      <c r="J74" s="110">
        <v>0</v>
      </c>
    </row>
    <row r="75" spans="1:10">
      <c r="A75" s="486" t="s">
        <v>615</v>
      </c>
      <c r="B75" s="487" t="s">
        <v>698</v>
      </c>
      <c r="C75" s="487" t="s">
        <v>643</v>
      </c>
      <c r="D75" s="108" t="s">
        <v>703</v>
      </c>
      <c r="E75" s="109">
        <v>435293</v>
      </c>
      <c r="F75" s="109">
        <v>1917522</v>
      </c>
      <c r="G75" s="109">
        <v>435293</v>
      </c>
      <c r="H75" s="109">
        <v>1717522</v>
      </c>
      <c r="I75" s="109">
        <v>0</v>
      </c>
      <c r="J75" s="110">
        <v>200000</v>
      </c>
    </row>
    <row r="76" spans="1:10">
      <c r="A76" s="486" t="s">
        <v>615</v>
      </c>
      <c r="B76" s="487" t="s">
        <v>698</v>
      </c>
      <c r="C76" s="487" t="s">
        <v>650</v>
      </c>
      <c r="D76" s="108" t="s">
        <v>704</v>
      </c>
      <c r="E76" s="109">
        <v>2405</v>
      </c>
      <c r="F76" s="109">
        <v>332806</v>
      </c>
      <c r="G76" s="109">
        <v>2405</v>
      </c>
      <c r="H76" s="109">
        <v>332806</v>
      </c>
      <c r="I76" s="109">
        <v>0</v>
      </c>
      <c r="J76" s="110">
        <v>0</v>
      </c>
    </row>
    <row r="77" spans="1:10">
      <c r="A77" s="486" t="s">
        <v>615</v>
      </c>
      <c r="B77" s="487" t="s">
        <v>698</v>
      </c>
      <c r="C77" s="487" t="s">
        <v>652</v>
      </c>
      <c r="D77" s="108" t="s">
        <v>705</v>
      </c>
      <c r="E77" s="109">
        <v>189166</v>
      </c>
      <c r="F77" s="109">
        <v>1358523</v>
      </c>
      <c r="G77" s="109">
        <v>189166</v>
      </c>
      <c r="H77" s="109">
        <v>1358523</v>
      </c>
      <c r="I77" s="109">
        <v>0</v>
      </c>
      <c r="J77" s="110">
        <v>0</v>
      </c>
    </row>
    <row r="78" spans="1:10">
      <c r="A78" s="486" t="s">
        <v>615</v>
      </c>
      <c r="B78" s="487" t="s">
        <v>706</v>
      </c>
      <c r="C78" s="487" t="s">
        <v>612</v>
      </c>
      <c r="D78" s="108" t="s">
        <v>707</v>
      </c>
      <c r="E78" s="109">
        <v>3364</v>
      </c>
      <c r="F78" s="109">
        <v>146057</v>
      </c>
      <c r="G78" s="109">
        <v>3364</v>
      </c>
      <c r="H78" s="109">
        <v>146057</v>
      </c>
      <c r="I78" s="109">
        <v>0</v>
      </c>
      <c r="J78" s="110">
        <v>0</v>
      </c>
    </row>
    <row r="79" spans="1:10">
      <c r="A79" s="486" t="s">
        <v>615</v>
      </c>
      <c r="B79" s="487" t="s">
        <v>706</v>
      </c>
      <c r="C79" s="487" t="s">
        <v>617</v>
      </c>
      <c r="D79" s="108" t="s">
        <v>708</v>
      </c>
      <c r="E79" s="109">
        <v>3364</v>
      </c>
      <c r="F79" s="109">
        <v>146057</v>
      </c>
      <c r="G79" s="109">
        <v>3364</v>
      </c>
      <c r="H79" s="109">
        <v>146057</v>
      </c>
      <c r="I79" s="109">
        <v>0</v>
      </c>
      <c r="J79" s="110">
        <v>0</v>
      </c>
    </row>
    <row r="80" spans="1:10">
      <c r="A80" s="486" t="s">
        <v>617</v>
      </c>
      <c r="B80" s="487" t="s">
        <v>612</v>
      </c>
      <c r="C80" s="487" t="s">
        <v>612</v>
      </c>
      <c r="D80" s="108" t="s">
        <v>709</v>
      </c>
      <c r="E80" s="109">
        <v>517593</v>
      </c>
      <c r="F80" s="109">
        <v>3494597</v>
      </c>
      <c r="G80" s="109">
        <v>517593</v>
      </c>
      <c r="H80" s="109">
        <v>3494597</v>
      </c>
      <c r="I80" s="109">
        <v>0</v>
      </c>
      <c r="J80" s="110">
        <v>0</v>
      </c>
    </row>
    <row r="81" spans="1:10">
      <c r="A81" s="486" t="s">
        <v>617</v>
      </c>
      <c r="B81" s="487" t="s">
        <v>710</v>
      </c>
      <c r="C81" s="487" t="s">
        <v>612</v>
      </c>
      <c r="D81" s="108" t="s">
        <v>711</v>
      </c>
      <c r="E81" s="109">
        <v>109516</v>
      </c>
      <c r="F81" s="109">
        <v>1597569</v>
      </c>
      <c r="G81" s="109">
        <v>109516</v>
      </c>
      <c r="H81" s="109">
        <v>1597569</v>
      </c>
      <c r="I81" s="109">
        <v>0</v>
      </c>
      <c r="J81" s="110">
        <v>0</v>
      </c>
    </row>
    <row r="82" spans="1:10">
      <c r="A82" s="486" t="s">
        <v>617</v>
      </c>
      <c r="B82" s="487" t="s">
        <v>710</v>
      </c>
      <c r="C82" s="487" t="s">
        <v>617</v>
      </c>
      <c r="D82" s="108" t="s">
        <v>712</v>
      </c>
      <c r="E82" s="109">
        <v>0</v>
      </c>
      <c r="F82" s="109">
        <v>192664</v>
      </c>
      <c r="G82" s="109">
        <v>0</v>
      </c>
      <c r="H82" s="109">
        <v>192664</v>
      </c>
      <c r="I82" s="109">
        <v>0</v>
      </c>
      <c r="J82" s="110">
        <v>0</v>
      </c>
    </row>
    <row r="83" spans="1:10">
      <c r="A83" s="486" t="s">
        <v>617</v>
      </c>
      <c r="B83" s="487" t="s">
        <v>710</v>
      </c>
      <c r="C83" s="487" t="s">
        <v>640</v>
      </c>
      <c r="D83" s="108" t="s">
        <v>713</v>
      </c>
      <c r="E83" s="109">
        <v>109516</v>
      </c>
      <c r="F83" s="109">
        <v>1404905</v>
      </c>
      <c r="G83" s="109">
        <v>109516</v>
      </c>
      <c r="H83" s="109">
        <v>1404905</v>
      </c>
      <c r="I83" s="109">
        <v>0</v>
      </c>
      <c r="J83" s="110">
        <v>0</v>
      </c>
    </row>
    <row r="84" spans="1:10">
      <c r="A84" s="486" t="s">
        <v>617</v>
      </c>
      <c r="B84" s="487" t="s">
        <v>714</v>
      </c>
      <c r="C84" s="487" t="s">
        <v>612</v>
      </c>
      <c r="D84" s="108" t="s">
        <v>715</v>
      </c>
      <c r="E84" s="109">
        <v>408077</v>
      </c>
      <c r="F84" s="109">
        <v>1897028</v>
      </c>
      <c r="G84" s="109">
        <v>408077</v>
      </c>
      <c r="H84" s="109">
        <v>1897028</v>
      </c>
      <c r="I84" s="109">
        <v>0</v>
      </c>
      <c r="J84" s="110">
        <v>0</v>
      </c>
    </row>
    <row r="85" spans="1:10">
      <c r="A85" s="486" t="s">
        <v>617</v>
      </c>
      <c r="B85" s="487" t="s">
        <v>714</v>
      </c>
      <c r="C85" s="487" t="s">
        <v>617</v>
      </c>
      <c r="D85" s="108" t="s">
        <v>716</v>
      </c>
      <c r="E85" s="109">
        <v>316731</v>
      </c>
      <c r="F85" s="109">
        <v>1207324</v>
      </c>
      <c r="G85" s="109">
        <v>316731</v>
      </c>
      <c r="H85" s="109">
        <v>1207324</v>
      </c>
      <c r="I85" s="109">
        <v>0</v>
      </c>
      <c r="J85" s="110">
        <v>0</v>
      </c>
    </row>
    <row r="86" spans="1:10">
      <c r="A86" s="486" t="s">
        <v>617</v>
      </c>
      <c r="B86" s="487" t="s">
        <v>714</v>
      </c>
      <c r="C86" s="487" t="s">
        <v>640</v>
      </c>
      <c r="D86" s="108" t="s">
        <v>705</v>
      </c>
      <c r="E86" s="109">
        <v>91346</v>
      </c>
      <c r="F86" s="109">
        <v>689704</v>
      </c>
      <c r="G86" s="109">
        <v>91346</v>
      </c>
      <c r="H86" s="109">
        <v>689704</v>
      </c>
      <c r="I86" s="109">
        <v>0</v>
      </c>
      <c r="J86" s="110">
        <v>0</v>
      </c>
    </row>
    <row r="87" spans="1:10">
      <c r="A87" s="486" t="s">
        <v>640</v>
      </c>
      <c r="B87" s="487" t="s">
        <v>612</v>
      </c>
      <c r="C87" s="487" t="s">
        <v>612</v>
      </c>
      <c r="D87" s="108" t="s">
        <v>717</v>
      </c>
      <c r="E87" s="109">
        <v>2080583</v>
      </c>
      <c r="F87" s="109">
        <v>28661387</v>
      </c>
      <c r="G87" s="109">
        <v>2039391</v>
      </c>
      <c r="H87" s="109">
        <v>22673981</v>
      </c>
      <c r="I87" s="109">
        <v>41192</v>
      </c>
      <c r="J87" s="110">
        <v>5987406</v>
      </c>
    </row>
    <row r="88" spans="1:10">
      <c r="A88" s="486" t="s">
        <v>640</v>
      </c>
      <c r="B88" s="487" t="s">
        <v>718</v>
      </c>
      <c r="C88" s="487" t="s">
        <v>612</v>
      </c>
      <c r="D88" s="108" t="s">
        <v>719</v>
      </c>
      <c r="E88" s="109">
        <v>841247</v>
      </c>
      <c r="F88" s="109">
        <v>12582704</v>
      </c>
      <c r="G88" s="109">
        <v>800055</v>
      </c>
      <c r="H88" s="109">
        <v>8512232</v>
      </c>
      <c r="I88" s="109">
        <v>41192</v>
      </c>
      <c r="J88" s="110">
        <v>4070472</v>
      </c>
    </row>
    <row r="89" spans="1:10">
      <c r="A89" s="486" t="s">
        <v>640</v>
      </c>
      <c r="B89" s="487" t="s">
        <v>718</v>
      </c>
      <c r="C89" s="487" t="s">
        <v>617</v>
      </c>
      <c r="D89" s="108" t="s">
        <v>720</v>
      </c>
      <c r="E89" s="109">
        <v>841247</v>
      </c>
      <c r="F89" s="109">
        <v>12582704</v>
      </c>
      <c r="G89" s="109">
        <v>800055</v>
      </c>
      <c r="H89" s="109">
        <v>8512232</v>
      </c>
      <c r="I89" s="109">
        <v>41192</v>
      </c>
      <c r="J89" s="110">
        <v>4070472</v>
      </c>
    </row>
    <row r="90" spans="1:10">
      <c r="A90" s="486" t="s">
        <v>640</v>
      </c>
      <c r="B90" s="487" t="s">
        <v>722</v>
      </c>
      <c r="C90" s="487" t="s">
        <v>612</v>
      </c>
      <c r="D90" s="108" t="s">
        <v>723</v>
      </c>
      <c r="E90" s="109">
        <v>5125</v>
      </c>
      <c r="F90" s="109">
        <v>53591</v>
      </c>
      <c r="G90" s="109">
        <v>5125</v>
      </c>
      <c r="H90" s="109">
        <v>53591</v>
      </c>
      <c r="I90" s="109">
        <v>0</v>
      </c>
      <c r="J90" s="110">
        <v>0</v>
      </c>
    </row>
    <row r="91" spans="1:10">
      <c r="A91" s="486" t="s">
        <v>640</v>
      </c>
      <c r="B91" s="487" t="s">
        <v>722</v>
      </c>
      <c r="C91" s="487" t="s">
        <v>640</v>
      </c>
      <c r="D91" s="108" t="s">
        <v>724</v>
      </c>
      <c r="E91" s="109">
        <v>5125</v>
      </c>
      <c r="F91" s="109">
        <v>53591</v>
      </c>
      <c r="G91" s="109">
        <v>5125</v>
      </c>
      <c r="H91" s="109">
        <v>53591</v>
      </c>
      <c r="I91" s="109">
        <v>0</v>
      </c>
      <c r="J91" s="110">
        <v>0</v>
      </c>
    </row>
    <row r="92" spans="1:10">
      <c r="A92" s="486" t="s">
        <v>640</v>
      </c>
      <c r="B92" s="487" t="s">
        <v>725</v>
      </c>
      <c r="C92" s="487" t="s">
        <v>612</v>
      </c>
      <c r="D92" s="108" t="s">
        <v>726</v>
      </c>
      <c r="E92" s="109">
        <v>1234211</v>
      </c>
      <c r="F92" s="109">
        <v>16025092</v>
      </c>
      <c r="G92" s="109">
        <v>1234211</v>
      </c>
      <c r="H92" s="109">
        <v>14108158</v>
      </c>
      <c r="I92" s="109">
        <v>0</v>
      </c>
      <c r="J92" s="110">
        <v>1916934</v>
      </c>
    </row>
    <row r="93" spans="1:10">
      <c r="A93" s="486" t="s">
        <v>640</v>
      </c>
      <c r="B93" s="487" t="s">
        <v>725</v>
      </c>
      <c r="C93" s="487" t="s">
        <v>617</v>
      </c>
      <c r="D93" s="108" t="s">
        <v>727</v>
      </c>
      <c r="E93" s="109">
        <v>251373</v>
      </c>
      <c r="F93" s="109">
        <v>5226022</v>
      </c>
      <c r="G93" s="109">
        <v>251373</v>
      </c>
      <c r="H93" s="109">
        <v>4409088</v>
      </c>
      <c r="I93" s="109">
        <v>0</v>
      </c>
      <c r="J93" s="110">
        <v>816934</v>
      </c>
    </row>
    <row r="94" spans="1:10">
      <c r="A94" s="486" t="s">
        <v>640</v>
      </c>
      <c r="B94" s="487" t="s">
        <v>725</v>
      </c>
      <c r="C94" s="487" t="s">
        <v>643</v>
      </c>
      <c r="D94" s="108" t="s">
        <v>729</v>
      </c>
      <c r="E94" s="109">
        <v>790538</v>
      </c>
      <c r="F94" s="109">
        <v>8829300</v>
      </c>
      <c r="G94" s="109">
        <v>790538</v>
      </c>
      <c r="H94" s="109">
        <v>7729300</v>
      </c>
      <c r="I94" s="109">
        <v>0</v>
      </c>
      <c r="J94" s="110">
        <v>1100000</v>
      </c>
    </row>
    <row r="95" spans="1:10">
      <c r="A95" s="486" t="s">
        <v>640</v>
      </c>
      <c r="B95" s="487" t="s">
        <v>725</v>
      </c>
      <c r="C95" s="487" t="s">
        <v>650</v>
      </c>
      <c r="D95" s="108" t="s">
        <v>730</v>
      </c>
      <c r="E95" s="109">
        <v>192300</v>
      </c>
      <c r="F95" s="109">
        <v>1969770</v>
      </c>
      <c r="G95" s="109">
        <v>192300</v>
      </c>
      <c r="H95" s="109">
        <v>1969770</v>
      </c>
      <c r="I95" s="109">
        <v>0</v>
      </c>
      <c r="J95" s="110">
        <v>0</v>
      </c>
    </row>
    <row r="96" spans="1:10">
      <c r="A96" s="486" t="s">
        <v>635</v>
      </c>
      <c r="B96" s="487" t="s">
        <v>612</v>
      </c>
      <c r="C96" s="487" t="s">
        <v>612</v>
      </c>
      <c r="D96" s="108" t="s">
        <v>731</v>
      </c>
      <c r="E96" s="109">
        <v>404825</v>
      </c>
      <c r="F96" s="109">
        <v>4333530</v>
      </c>
      <c r="G96" s="109">
        <v>404825</v>
      </c>
      <c r="H96" s="109">
        <v>4333530</v>
      </c>
      <c r="I96" s="109">
        <v>0</v>
      </c>
      <c r="J96" s="110">
        <v>0</v>
      </c>
    </row>
    <row r="97" spans="1:10">
      <c r="A97" s="486" t="s">
        <v>635</v>
      </c>
      <c r="B97" s="487" t="s">
        <v>732</v>
      </c>
      <c r="C97" s="487" t="s">
        <v>612</v>
      </c>
      <c r="D97" s="108" t="s">
        <v>733</v>
      </c>
      <c r="E97" s="109">
        <v>33972</v>
      </c>
      <c r="F97" s="109">
        <v>278427</v>
      </c>
      <c r="G97" s="109">
        <v>33972</v>
      </c>
      <c r="H97" s="109">
        <v>278427</v>
      </c>
      <c r="I97" s="109">
        <v>0</v>
      </c>
      <c r="J97" s="110">
        <v>0</v>
      </c>
    </row>
    <row r="98" spans="1:10">
      <c r="A98" s="486" t="s">
        <v>635</v>
      </c>
      <c r="B98" s="487" t="s">
        <v>732</v>
      </c>
      <c r="C98" s="487" t="s">
        <v>617</v>
      </c>
      <c r="D98" s="108" t="s">
        <v>734</v>
      </c>
      <c r="E98" s="109">
        <v>33972</v>
      </c>
      <c r="F98" s="109">
        <v>278427</v>
      </c>
      <c r="G98" s="109">
        <v>33972</v>
      </c>
      <c r="H98" s="109">
        <v>278427</v>
      </c>
      <c r="I98" s="109">
        <v>0</v>
      </c>
      <c r="J98" s="110">
        <v>0</v>
      </c>
    </row>
    <row r="99" spans="1:10">
      <c r="A99" s="486" t="s">
        <v>635</v>
      </c>
      <c r="B99" s="487" t="s">
        <v>735</v>
      </c>
      <c r="C99" s="487" t="s">
        <v>612</v>
      </c>
      <c r="D99" s="108" t="s">
        <v>736</v>
      </c>
      <c r="E99" s="109">
        <v>295</v>
      </c>
      <c r="F99" s="109">
        <v>27653</v>
      </c>
      <c r="G99" s="109">
        <v>295</v>
      </c>
      <c r="H99" s="109">
        <v>27653</v>
      </c>
      <c r="I99" s="109">
        <v>0</v>
      </c>
      <c r="J99" s="110">
        <v>0</v>
      </c>
    </row>
    <row r="100" spans="1:10">
      <c r="A100" s="486" t="s">
        <v>635</v>
      </c>
      <c r="B100" s="487" t="s">
        <v>735</v>
      </c>
      <c r="C100" s="487" t="s">
        <v>617</v>
      </c>
      <c r="D100" s="108" t="s">
        <v>737</v>
      </c>
      <c r="E100" s="109">
        <v>295</v>
      </c>
      <c r="F100" s="109">
        <v>27653</v>
      </c>
      <c r="G100" s="109">
        <v>295</v>
      </c>
      <c r="H100" s="109">
        <v>27653</v>
      </c>
      <c r="I100" s="109">
        <v>0</v>
      </c>
      <c r="J100" s="110">
        <v>0</v>
      </c>
    </row>
    <row r="101" spans="1:10">
      <c r="A101" s="486" t="s">
        <v>635</v>
      </c>
      <c r="B101" s="487" t="s">
        <v>738</v>
      </c>
      <c r="C101" s="487" t="s">
        <v>612</v>
      </c>
      <c r="D101" s="108" t="s">
        <v>739</v>
      </c>
      <c r="E101" s="109">
        <v>370558</v>
      </c>
      <c r="F101" s="109">
        <v>4027450</v>
      </c>
      <c r="G101" s="109">
        <v>370558</v>
      </c>
      <c r="H101" s="109">
        <v>4027450</v>
      </c>
      <c r="I101" s="109">
        <v>0</v>
      </c>
      <c r="J101" s="110">
        <v>0</v>
      </c>
    </row>
    <row r="102" spans="1:10">
      <c r="A102" s="486" t="s">
        <v>635</v>
      </c>
      <c r="B102" s="487" t="s">
        <v>738</v>
      </c>
      <c r="C102" s="487" t="s">
        <v>617</v>
      </c>
      <c r="D102" s="108" t="s">
        <v>740</v>
      </c>
      <c r="E102" s="109">
        <v>370558</v>
      </c>
      <c r="F102" s="109">
        <v>4027450</v>
      </c>
      <c r="G102" s="109">
        <v>370558</v>
      </c>
      <c r="H102" s="109">
        <v>4027450</v>
      </c>
      <c r="I102" s="109">
        <v>0</v>
      </c>
      <c r="J102" s="110">
        <v>0</v>
      </c>
    </row>
    <row r="103" spans="1:10">
      <c r="A103" s="486" t="s">
        <v>643</v>
      </c>
      <c r="B103" s="487" t="s">
        <v>612</v>
      </c>
      <c r="C103" s="487" t="s">
        <v>612</v>
      </c>
      <c r="D103" s="108" t="s">
        <v>741</v>
      </c>
      <c r="E103" s="109">
        <v>1389121</v>
      </c>
      <c r="F103" s="109">
        <v>11252185</v>
      </c>
      <c r="G103" s="109">
        <v>1389121</v>
      </c>
      <c r="H103" s="109">
        <v>11252185</v>
      </c>
      <c r="I103" s="109">
        <v>0</v>
      </c>
      <c r="J103" s="110">
        <v>0</v>
      </c>
    </row>
    <row r="104" spans="1:10">
      <c r="A104" s="486" t="s">
        <v>643</v>
      </c>
      <c r="B104" s="487" t="s">
        <v>742</v>
      </c>
      <c r="C104" s="487" t="s">
        <v>612</v>
      </c>
      <c r="D104" s="108" t="s">
        <v>743</v>
      </c>
      <c r="E104" s="109">
        <v>1136728</v>
      </c>
      <c r="F104" s="109">
        <v>10163393</v>
      </c>
      <c r="G104" s="109">
        <v>1136728</v>
      </c>
      <c r="H104" s="109">
        <v>10163393</v>
      </c>
      <c r="I104" s="109">
        <v>0</v>
      </c>
      <c r="J104" s="110">
        <v>0</v>
      </c>
    </row>
    <row r="105" spans="1:10">
      <c r="A105" s="486" t="s">
        <v>643</v>
      </c>
      <c r="B105" s="487" t="s">
        <v>742</v>
      </c>
      <c r="C105" s="487" t="s">
        <v>640</v>
      </c>
      <c r="D105" s="108" t="s">
        <v>744</v>
      </c>
      <c r="E105" s="109">
        <v>1136728</v>
      </c>
      <c r="F105" s="109">
        <v>10163393</v>
      </c>
      <c r="G105" s="109">
        <v>1136728</v>
      </c>
      <c r="H105" s="109">
        <v>10163393</v>
      </c>
      <c r="I105" s="109">
        <v>0</v>
      </c>
      <c r="J105" s="110">
        <v>0</v>
      </c>
    </row>
    <row r="106" spans="1:10">
      <c r="A106" s="486" t="s">
        <v>643</v>
      </c>
      <c r="B106" s="487" t="s">
        <v>745</v>
      </c>
      <c r="C106" s="487" t="s">
        <v>612</v>
      </c>
      <c r="D106" s="108" t="s">
        <v>746</v>
      </c>
      <c r="E106" s="109">
        <v>252393</v>
      </c>
      <c r="F106" s="109">
        <v>1088792</v>
      </c>
      <c r="G106" s="109">
        <v>252393</v>
      </c>
      <c r="H106" s="109">
        <v>1088792</v>
      </c>
      <c r="I106" s="109">
        <v>0</v>
      </c>
      <c r="J106" s="110">
        <v>0</v>
      </c>
    </row>
    <row r="107" spans="1:10">
      <c r="A107" s="486" t="s">
        <v>643</v>
      </c>
      <c r="B107" s="487" t="s">
        <v>745</v>
      </c>
      <c r="C107" s="487" t="s">
        <v>617</v>
      </c>
      <c r="D107" s="108" t="s">
        <v>747</v>
      </c>
      <c r="E107" s="109">
        <v>252393</v>
      </c>
      <c r="F107" s="109">
        <v>1088792</v>
      </c>
      <c r="G107" s="109">
        <v>252393</v>
      </c>
      <c r="H107" s="109">
        <v>1088792</v>
      </c>
      <c r="I107" s="109">
        <v>0</v>
      </c>
      <c r="J107" s="110">
        <v>0</v>
      </c>
    </row>
    <row r="108" spans="1:10">
      <c r="A108" s="486" t="s">
        <v>650</v>
      </c>
      <c r="B108" s="487" t="s">
        <v>612</v>
      </c>
      <c r="C108" s="487" t="s">
        <v>612</v>
      </c>
      <c r="D108" s="108" t="s">
        <v>748</v>
      </c>
      <c r="E108" s="109">
        <v>585292</v>
      </c>
      <c r="F108" s="109">
        <v>8330547</v>
      </c>
      <c r="G108" s="109">
        <v>585292</v>
      </c>
      <c r="H108" s="109">
        <v>8330547</v>
      </c>
      <c r="I108" s="109">
        <v>0</v>
      </c>
      <c r="J108" s="110">
        <v>0</v>
      </c>
    </row>
    <row r="109" spans="1:10">
      <c r="A109" s="486" t="s">
        <v>650</v>
      </c>
      <c r="B109" s="487" t="s">
        <v>749</v>
      </c>
      <c r="C109" s="487" t="s">
        <v>612</v>
      </c>
      <c r="D109" s="108" t="s">
        <v>750</v>
      </c>
      <c r="E109" s="109">
        <v>585292</v>
      </c>
      <c r="F109" s="109">
        <v>8330547</v>
      </c>
      <c r="G109" s="109">
        <v>585292</v>
      </c>
      <c r="H109" s="109">
        <v>8330547</v>
      </c>
      <c r="I109" s="109">
        <v>0</v>
      </c>
      <c r="J109" s="110">
        <v>0</v>
      </c>
    </row>
    <row r="110" spans="1:10">
      <c r="A110" s="486" t="s">
        <v>650</v>
      </c>
      <c r="B110" s="487" t="s">
        <v>749</v>
      </c>
      <c r="C110" s="487" t="s">
        <v>615</v>
      </c>
      <c r="D110" s="108" t="s">
        <v>751</v>
      </c>
      <c r="E110" s="109">
        <v>585292</v>
      </c>
      <c r="F110" s="109">
        <v>8330547</v>
      </c>
      <c r="G110" s="109">
        <v>585292</v>
      </c>
      <c r="H110" s="109">
        <v>8330547</v>
      </c>
      <c r="I110" s="109">
        <v>0</v>
      </c>
      <c r="J110" s="110">
        <v>0</v>
      </c>
    </row>
    <row r="111" spans="1:10">
      <c r="A111" s="486" t="s">
        <v>652</v>
      </c>
      <c r="B111" s="487" t="s">
        <v>612</v>
      </c>
      <c r="C111" s="487" t="s">
        <v>612</v>
      </c>
      <c r="D111" s="108" t="s">
        <v>752</v>
      </c>
      <c r="E111" s="109">
        <v>0</v>
      </c>
      <c r="F111" s="109">
        <v>72000</v>
      </c>
      <c r="G111" s="109">
        <v>0</v>
      </c>
      <c r="H111" s="109">
        <v>72000</v>
      </c>
      <c r="I111" s="109">
        <v>0</v>
      </c>
      <c r="J111" s="110">
        <v>0</v>
      </c>
    </row>
    <row r="112" spans="1:10">
      <c r="A112" s="486" t="s">
        <v>652</v>
      </c>
      <c r="B112" s="487" t="s">
        <v>753</v>
      </c>
      <c r="C112" s="487" t="s">
        <v>612</v>
      </c>
      <c r="D112" s="108" t="s">
        <v>754</v>
      </c>
      <c r="E112" s="109">
        <v>0</v>
      </c>
      <c r="F112" s="109">
        <v>72000</v>
      </c>
      <c r="G112" s="109">
        <v>0</v>
      </c>
      <c r="H112" s="109">
        <v>72000</v>
      </c>
      <c r="I112" s="109">
        <v>0</v>
      </c>
      <c r="J112" s="110">
        <v>0</v>
      </c>
    </row>
    <row r="113" spans="1:10">
      <c r="A113" s="486" t="s">
        <v>652</v>
      </c>
      <c r="B113" s="487" t="s">
        <v>753</v>
      </c>
      <c r="C113" s="487" t="s">
        <v>617</v>
      </c>
      <c r="D113" s="108" t="s">
        <v>755</v>
      </c>
      <c r="E113" s="109">
        <v>0</v>
      </c>
      <c r="F113" s="109">
        <v>72000</v>
      </c>
      <c r="G113" s="109">
        <v>0</v>
      </c>
      <c r="H113" s="109">
        <v>72000</v>
      </c>
      <c r="I113" s="109">
        <v>0</v>
      </c>
      <c r="J113" s="110">
        <v>0</v>
      </c>
    </row>
    <row r="114" spans="1:10">
      <c r="A114" s="486" t="s">
        <v>612</v>
      </c>
      <c r="B114" s="487" t="s">
        <v>612</v>
      </c>
      <c r="C114" s="487" t="s">
        <v>612</v>
      </c>
      <c r="D114" s="108" t="s">
        <v>679</v>
      </c>
      <c r="E114" s="109">
        <v>5037537</v>
      </c>
      <c r="F114" s="109">
        <v>76751386</v>
      </c>
      <c r="G114" s="109">
        <v>1268921</v>
      </c>
      <c r="H114" s="109">
        <v>3431735</v>
      </c>
      <c r="I114" s="109">
        <v>3768616</v>
      </c>
      <c r="J114" s="110">
        <v>73319651</v>
      </c>
    </row>
    <row r="115" spans="1:10">
      <c r="A115" s="486" t="s">
        <v>615</v>
      </c>
      <c r="B115" s="487" t="s">
        <v>612</v>
      </c>
      <c r="C115" s="487" t="s">
        <v>612</v>
      </c>
      <c r="D115" s="108" t="s">
        <v>687</v>
      </c>
      <c r="E115" s="109">
        <v>0</v>
      </c>
      <c r="F115" s="109">
        <v>423810</v>
      </c>
      <c r="G115" s="109">
        <v>0</v>
      </c>
      <c r="H115" s="109">
        <v>423810</v>
      </c>
      <c r="I115" s="109">
        <v>0</v>
      </c>
      <c r="J115" s="110">
        <v>0</v>
      </c>
    </row>
    <row r="116" spans="1:10">
      <c r="A116" s="486" t="s">
        <v>615</v>
      </c>
      <c r="B116" s="487" t="s">
        <v>688</v>
      </c>
      <c r="C116" s="487" t="s">
        <v>612</v>
      </c>
      <c r="D116" s="108" t="s">
        <v>689</v>
      </c>
      <c r="E116" s="109">
        <v>0</v>
      </c>
      <c r="F116" s="109">
        <v>173810</v>
      </c>
      <c r="G116" s="109">
        <v>0</v>
      </c>
      <c r="H116" s="109">
        <v>173810</v>
      </c>
      <c r="I116" s="109">
        <v>0</v>
      </c>
      <c r="J116" s="110">
        <v>0</v>
      </c>
    </row>
    <row r="117" spans="1:10">
      <c r="A117" s="486" t="s">
        <v>615</v>
      </c>
      <c r="B117" s="487" t="s">
        <v>688</v>
      </c>
      <c r="C117" s="487" t="s">
        <v>756</v>
      </c>
      <c r="D117" s="108" t="s">
        <v>757</v>
      </c>
      <c r="E117" s="109">
        <v>0</v>
      </c>
      <c r="F117" s="109">
        <v>173810</v>
      </c>
      <c r="G117" s="109">
        <v>0</v>
      </c>
      <c r="H117" s="109">
        <v>173810</v>
      </c>
      <c r="I117" s="109">
        <v>0</v>
      </c>
      <c r="J117" s="110">
        <v>0</v>
      </c>
    </row>
    <row r="118" spans="1:10">
      <c r="A118" s="486" t="s">
        <v>615</v>
      </c>
      <c r="B118" s="487" t="s">
        <v>695</v>
      </c>
      <c r="C118" s="487" t="s">
        <v>612</v>
      </c>
      <c r="D118" s="108" t="s">
        <v>696</v>
      </c>
      <c r="E118" s="109">
        <v>0</v>
      </c>
      <c r="F118" s="109">
        <v>250000</v>
      </c>
      <c r="G118" s="109">
        <v>0</v>
      </c>
      <c r="H118" s="109">
        <v>250000</v>
      </c>
      <c r="I118" s="109">
        <v>0</v>
      </c>
      <c r="J118" s="110">
        <v>0</v>
      </c>
    </row>
    <row r="119" spans="1:10">
      <c r="A119" s="486" t="s">
        <v>615</v>
      </c>
      <c r="B119" s="487" t="s">
        <v>695</v>
      </c>
      <c r="C119" s="487" t="s">
        <v>756</v>
      </c>
      <c r="D119" s="108" t="s">
        <v>757</v>
      </c>
      <c r="E119" s="109">
        <v>0</v>
      </c>
      <c r="F119" s="109">
        <v>250000</v>
      </c>
      <c r="G119" s="109">
        <v>0</v>
      </c>
      <c r="H119" s="109">
        <v>250000</v>
      </c>
      <c r="I119" s="109">
        <v>0</v>
      </c>
      <c r="J119" s="110">
        <v>0</v>
      </c>
    </row>
    <row r="120" spans="1:10">
      <c r="A120" s="486" t="s">
        <v>617</v>
      </c>
      <c r="B120" s="487" t="s">
        <v>612</v>
      </c>
      <c r="C120" s="487" t="s">
        <v>612</v>
      </c>
      <c r="D120" s="108" t="s">
        <v>709</v>
      </c>
      <c r="E120" s="109">
        <v>21000</v>
      </c>
      <c r="F120" s="109">
        <v>12407532</v>
      </c>
      <c r="G120" s="109">
        <v>21000</v>
      </c>
      <c r="H120" s="109">
        <v>134412</v>
      </c>
      <c r="I120" s="109">
        <v>0</v>
      </c>
      <c r="J120" s="110">
        <v>12273120</v>
      </c>
    </row>
    <row r="121" spans="1:10">
      <c r="A121" s="486" t="s">
        <v>617</v>
      </c>
      <c r="B121" s="487" t="s">
        <v>710</v>
      </c>
      <c r="C121" s="487" t="s">
        <v>612</v>
      </c>
      <c r="D121" s="108" t="s">
        <v>711</v>
      </c>
      <c r="E121" s="109">
        <v>21000</v>
      </c>
      <c r="F121" s="109">
        <v>34500</v>
      </c>
      <c r="G121" s="109">
        <v>21000</v>
      </c>
      <c r="H121" s="109">
        <v>34500</v>
      </c>
      <c r="I121" s="109">
        <v>0</v>
      </c>
      <c r="J121" s="110">
        <v>0</v>
      </c>
    </row>
    <row r="122" spans="1:10">
      <c r="A122" s="486" t="s">
        <v>617</v>
      </c>
      <c r="B122" s="487" t="s">
        <v>710</v>
      </c>
      <c r="C122" s="487" t="s">
        <v>756</v>
      </c>
      <c r="D122" s="108" t="s">
        <v>757</v>
      </c>
      <c r="E122" s="109">
        <v>21000</v>
      </c>
      <c r="F122" s="109">
        <v>34500</v>
      </c>
      <c r="G122" s="109">
        <v>21000</v>
      </c>
      <c r="H122" s="109">
        <v>34500</v>
      </c>
      <c r="I122" s="109">
        <v>0</v>
      </c>
      <c r="J122" s="110">
        <v>0</v>
      </c>
    </row>
    <row r="123" spans="1:10">
      <c r="A123" s="486" t="s">
        <v>617</v>
      </c>
      <c r="B123" s="487" t="s">
        <v>714</v>
      </c>
      <c r="C123" s="487" t="s">
        <v>612</v>
      </c>
      <c r="D123" s="108" t="s">
        <v>715</v>
      </c>
      <c r="E123" s="109">
        <v>0</v>
      </c>
      <c r="F123" s="109">
        <v>12373032</v>
      </c>
      <c r="G123" s="109">
        <v>0</v>
      </c>
      <c r="H123" s="109">
        <v>99912</v>
      </c>
      <c r="I123" s="109">
        <v>0</v>
      </c>
      <c r="J123" s="110">
        <v>12273120</v>
      </c>
    </row>
    <row r="124" spans="1:10">
      <c r="A124" s="486" t="s">
        <v>617</v>
      </c>
      <c r="B124" s="487" t="s">
        <v>714</v>
      </c>
      <c r="C124" s="487" t="s">
        <v>756</v>
      </c>
      <c r="D124" s="108" t="s">
        <v>757</v>
      </c>
      <c r="E124" s="109">
        <v>0</v>
      </c>
      <c r="F124" s="109">
        <v>12373032</v>
      </c>
      <c r="G124" s="109">
        <v>0</v>
      </c>
      <c r="H124" s="109">
        <v>99912</v>
      </c>
      <c r="I124" s="109">
        <v>0</v>
      </c>
      <c r="J124" s="110">
        <v>12273120</v>
      </c>
    </row>
    <row r="125" spans="1:10">
      <c r="A125" s="486" t="s">
        <v>640</v>
      </c>
      <c r="B125" s="487" t="s">
        <v>612</v>
      </c>
      <c r="C125" s="487" t="s">
        <v>612</v>
      </c>
      <c r="D125" s="108" t="s">
        <v>717</v>
      </c>
      <c r="E125" s="109">
        <v>5005193</v>
      </c>
      <c r="F125" s="109">
        <v>61959652</v>
      </c>
      <c r="G125" s="109">
        <v>1247921</v>
      </c>
      <c r="H125" s="109">
        <v>2739599</v>
      </c>
      <c r="I125" s="109">
        <v>3757272</v>
      </c>
      <c r="J125" s="110">
        <v>59220053</v>
      </c>
    </row>
    <row r="126" spans="1:10">
      <c r="A126" s="486" t="s">
        <v>640</v>
      </c>
      <c r="B126" s="487" t="s">
        <v>718</v>
      </c>
      <c r="C126" s="487" t="s">
        <v>612</v>
      </c>
      <c r="D126" s="108" t="s">
        <v>719</v>
      </c>
      <c r="E126" s="109">
        <v>0</v>
      </c>
      <c r="F126" s="109">
        <v>325045</v>
      </c>
      <c r="G126" s="109">
        <v>0</v>
      </c>
      <c r="H126" s="109">
        <v>25045</v>
      </c>
      <c r="I126" s="109">
        <v>0</v>
      </c>
      <c r="J126" s="110">
        <v>300000</v>
      </c>
    </row>
    <row r="127" spans="1:10">
      <c r="A127" s="486" t="s">
        <v>640</v>
      </c>
      <c r="B127" s="487" t="s">
        <v>718</v>
      </c>
      <c r="C127" s="487" t="s">
        <v>756</v>
      </c>
      <c r="D127" s="108" t="s">
        <v>757</v>
      </c>
      <c r="E127" s="109">
        <v>0</v>
      </c>
      <c r="F127" s="109">
        <v>325045</v>
      </c>
      <c r="G127" s="109">
        <v>0</v>
      </c>
      <c r="H127" s="109">
        <v>25045</v>
      </c>
      <c r="I127" s="109">
        <v>0</v>
      </c>
      <c r="J127" s="110">
        <v>300000</v>
      </c>
    </row>
    <row r="128" spans="1:10">
      <c r="A128" s="486" t="s">
        <v>640</v>
      </c>
      <c r="B128" s="487" t="s">
        <v>725</v>
      </c>
      <c r="C128" s="487" t="s">
        <v>612</v>
      </c>
      <c r="D128" s="108" t="s">
        <v>726</v>
      </c>
      <c r="E128" s="109">
        <v>5005193</v>
      </c>
      <c r="F128" s="109">
        <v>61634607</v>
      </c>
      <c r="G128" s="109">
        <v>1247921</v>
      </c>
      <c r="H128" s="109">
        <v>2714554</v>
      </c>
      <c r="I128" s="109">
        <v>3757272</v>
      </c>
      <c r="J128" s="110">
        <v>58920053</v>
      </c>
    </row>
    <row r="129" spans="1:10">
      <c r="A129" s="486" t="s">
        <v>640</v>
      </c>
      <c r="B129" s="487" t="s">
        <v>725</v>
      </c>
      <c r="C129" s="487" t="s">
        <v>654</v>
      </c>
      <c r="D129" s="108" t="s">
        <v>758</v>
      </c>
      <c r="E129" s="109">
        <v>4106572</v>
      </c>
      <c r="F129" s="109">
        <v>60712986</v>
      </c>
      <c r="G129" s="109">
        <v>349300</v>
      </c>
      <c r="H129" s="109">
        <v>1792933</v>
      </c>
      <c r="I129" s="109">
        <v>3757272</v>
      </c>
      <c r="J129" s="110">
        <v>58920053</v>
      </c>
    </row>
    <row r="130" spans="1:10">
      <c r="A130" s="486" t="s">
        <v>640</v>
      </c>
      <c r="B130" s="487" t="s">
        <v>725</v>
      </c>
      <c r="C130" s="487" t="s">
        <v>756</v>
      </c>
      <c r="D130" s="108" t="s">
        <v>757</v>
      </c>
      <c r="E130" s="109">
        <v>898621</v>
      </c>
      <c r="F130" s="109">
        <v>921621</v>
      </c>
      <c r="G130" s="109">
        <v>898621</v>
      </c>
      <c r="H130" s="109">
        <v>921621</v>
      </c>
      <c r="I130" s="109">
        <v>0</v>
      </c>
      <c r="J130" s="110">
        <v>0</v>
      </c>
    </row>
    <row r="131" spans="1:10">
      <c r="A131" s="486" t="s">
        <v>643</v>
      </c>
      <c r="B131" s="487" t="s">
        <v>612</v>
      </c>
      <c r="C131" s="487" t="s">
        <v>612</v>
      </c>
      <c r="D131" s="108" t="s">
        <v>741</v>
      </c>
      <c r="E131" s="109">
        <v>11344</v>
      </c>
      <c r="F131" s="109">
        <v>1960392</v>
      </c>
      <c r="G131" s="109">
        <v>0</v>
      </c>
      <c r="H131" s="109">
        <v>133914</v>
      </c>
      <c r="I131" s="109">
        <v>11344</v>
      </c>
      <c r="J131" s="110">
        <v>1826478</v>
      </c>
    </row>
    <row r="132" spans="1:10">
      <c r="A132" s="486" t="s">
        <v>643</v>
      </c>
      <c r="B132" s="487" t="s">
        <v>742</v>
      </c>
      <c r="C132" s="487" t="s">
        <v>612</v>
      </c>
      <c r="D132" s="108" t="s">
        <v>743</v>
      </c>
      <c r="E132" s="109">
        <v>11344</v>
      </c>
      <c r="F132" s="109">
        <v>1826478</v>
      </c>
      <c r="G132" s="109">
        <v>0</v>
      </c>
      <c r="H132" s="109">
        <v>0</v>
      </c>
      <c r="I132" s="109">
        <v>11344</v>
      </c>
      <c r="J132" s="110">
        <v>1826478</v>
      </c>
    </row>
    <row r="133" spans="1:10">
      <c r="A133" s="486" t="s">
        <v>643</v>
      </c>
      <c r="B133" s="487" t="s">
        <v>742</v>
      </c>
      <c r="C133" s="487" t="s">
        <v>756</v>
      </c>
      <c r="D133" s="108" t="s">
        <v>757</v>
      </c>
      <c r="E133" s="109">
        <v>11344</v>
      </c>
      <c r="F133" s="109">
        <v>1826478</v>
      </c>
      <c r="G133" s="109">
        <v>0</v>
      </c>
      <c r="H133" s="109">
        <v>0</v>
      </c>
      <c r="I133" s="109">
        <v>11344</v>
      </c>
      <c r="J133" s="110">
        <v>1826478</v>
      </c>
    </row>
    <row r="134" spans="1:10">
      <c r="A134" s="486" t="s">
        <v>643</v>
      </c>
      <c r="B134" s="487" t="s">
        <v>745</v>
      </c>
      <c r="C134" s="487" t="s">
        <v>612</v>
      </c>
      <c r="D134" s="108" t="s">
        <v>746</v>
      </c>
      <c r="E134" s="109">
        <v>0</v>
      </c>
      <c r="F134" s="109">
        <v>133914</v>
      </c>
      <c r="G134" s="109">
        <v>0</v>
      </c>
      <c r="H134" s="109">
        <v>133914</v>
      </c>
      <c r="I134" s="109">
        <v>0</v>
      </c>
      <c r="J134" s="110">
        <v>0</v>
      </c>
    </row>
    <row r="135" spans="1:10">
      <c r="A135" s="486" t="s">
        <v>643</v>
      </c>
      <c r="B135" s="487" t="s">
        <v>745</v>
      </c>
      <c r="C135" s="487" t="s">
        <v>756</v>
      </c>
      <c r="D135" s="108" t="s">
        <v>757</v>
      </c>
      <c r="E135" s="109">
        <v>0</v>
      </c>
      <c r="F135" s="109">
        <v>133914</v>
      </c>
      <c r="G135" s="109">
        <v>0</v>
      </c>
      <c r="H135" s="109">
        <v>133914</v>
      </c>
      <c r="I135" s="109">
        <v>0</v>
      </c>
      <c r="J135" s="110">
        <v>0</v>
      </c>
    </row>
    <row r="136" spans="1:10">
      <c r="A136" s="486" t="s">
        <v>612</v>
      </c>
      <c r="B136" s="487" t="s">
        <v>612</v>
      </c>
      <c r="C136" s="487" t="s">
        <v>612</v>
      </c>
      <c r="D136" s="108" t="s">
        <v>760</v>
      </c>
      <c r="E136" s="109">
        <v>3558574</v>
      </c>
      <c r="F136" s="109">
        <v>16556063</v>
      </c>
      <c r="G136" s="109">
        <v>3558574</v>
      </c>
      <c r="H136" s="109">
        <v>16556063</v>
      </c>
      <c r="I136" s="109">
        <v>0</v>
      </c>
      <c r="J136" s="110">
        <v>0</v>
      </c>
    </row>
    <row r="137" spans="1:10">
      <c r="A137" s="486" t="s">
        <v>612</v>
      </c>
      <c r="B137" s="487" t="s">
        <v>612</v>
      </c>
      <c r="C137" s="487" t="s">
        <v>612</v>
      </c>
      <c r="D137" s="108" t="s">
        <v>761</v>
      </c>
      <c r="E137" s="109">
        <v>3554574</v>
      </c>
      <c r="F137" s="109">
        <v>16337537</v>
      </c>
      <c r="G137" s="109">
        <v>3554574</v>
      </c>
      <c r="H137" s="109">
        <v>16337537</v>
      </c>
      <c r="I137" s="109">
        <v>0</v>
      </c>
      <c r="J137" s="110">
        <v>0</v>
      </c>
    </row>
    <row r="138" spans="1:10">
      <c r="A138" s="486" t="s">
        <v>612</v>
      </c>
      <c r="B138" s="487" t="s">
        <v>612</v>
      </c>
      <c r="C138" s="487" t="s">
        <v>612</v>
      </c>
      <c r="D138" s="108" t="s">
        <v>762</v>
      </c>
      <c r="E138" s="109">
        <v>4000</v>
      </c>
      <c r="F138" s="109">
        <v>218526</v>
      </c>
      <c r="G138" s="109">
        <v>4000</v>
      </c>
      <c r="H138" s="109">
        <v>218526</v>
      </c>
      <c r="I138" s="109">
        <v>0</v>
      </c>
      <c r="J138" s="110">
        <v>0</v>
      </c>
    </row>
    <row r="139" spans="1:10">
      <c r="A139" s="486" t="s">
        <v>612</v>
      </c>
      <c r="B139" s="487" t="s">
        <v>612</v>
      </c>
      <c r="C139" s="487" t="s">
        <v>612</v>
      </c>
      <c r="D139" s="108" t="s">
        <v>763</v>
      </c>
      <c r="E139" s="109">
        <v>17351611</v>
      </c>
      <c r="F139" s="109">
        <v>187886269</v>
      </c>
      <c r="G139" s="109" t="s">
        <v>612</v>
      </c>
      <c r="H139" s="109" t="s">
        <v>612</v>
      </c>
      <c r="I139" s="109" t="s">
        <v>612</v>
      </c>
      <c r="J139" s="110" t="s">
        <v>612</v>
      </c>
    </row>
    <row r="140" spans="1:10">
      <c r="A140" s="486" t="s">
        <v>612</v>
      </c>
      <c r="B140" s="487" t="s">
        <v>612</v>
      </c>
      <c r="C140" s="487" t="s">
        <v>612</v>
      </c>
      <c r="D140" s="108" t="s">
        <v>612</v>
      </c>
      <c r="E140" s="109" t="s">
        <v>612</v>
      </c>
      <c r="F140" s="109" t="s">
        <v>612</v>
      </c>
      <c r="G140" s="109" t="s">
        <v>612</v>
      </c>
      <c r="H140" s="109" t="s">
        <v>612</v>
      </c>
      <c r="I140" s="109" t="s">
        <v>612</v>
      </c>
      <c r="J140" s="110" t="s">
        <v>612</v>
      </c>
    </row>
    <row r="141" spans="1:10">
      <c r="A141" s="486" t="s">
        <v>612</v>
      </c>
      <c r="B141" s="487" t="s">
        <v>612</v>
      </c>
      <c r="C141" s="487" t="s">
        <v>612</v>
      </c>
      <c r="D141" s="108" t="s">
        <v>764</v>
      </c>
      <c r="E141" s="109">
        <v>174742566</v>
      </c>
      <c r="F141" s="109" t="s">
        <v>612</v>
      </c>
      <c r="G141" s="109" t="s">
        <v>612</v>
      </c>
      <c r="H141" s="109" t="s">
        <v>612</v>
      </c>
      <c r="I141" s="109" t="s">
        <v>612</v>
      </c>
      <c r="J141" s="110" t="s">
        <v>612</v>
      </c>
    </row>
    <row r="142" spans="1:10">
      <c r="A142" s="486" t="s">
        <v>612</v>
      </c>
      <c r="B142" s="487" t="s">
        <v>612</v>
      </c>
      <c r="C142" s="487" t="s">
        <v>612</v>
      </c>
      <c r="D142" s="108" t="s">
        <v>765</v>
      </c>
      <c r="E142" s="109">
        <v>168965975</v>
      </c>
      <c r="F142" s="109" t="s">
        <v>612</v>
      </c>
      <c r="G142" s="109" t="s">
        <v>612</v>
      </c>
      <c r="H142" s="109" t="s">
        <v>612</v>
      </c>
      <c r="I142" s="109" t="s">
        <v>612</v>
      </c>
      <c r="J142" s="110" t="s">
        <v>612</v>
      </c>
    </row>
    <row r="143" spans="1:10">
      <c r="A143" s="486" t="s">
        <v>612</v>
      </c>
      <c r="B143" s="487" t="s">
        <v>612</v>
      </c>
      <c r="C143" s="487" t="s">
        <v>612</v>
      </c>
      <c r="D143" s="108" t="s">
        <v>766</v>
      </c>
      <c r="E143" s="109">
        <v>6756085</v>
      </c>
      <c r="F143" s="109" t="s">
        <v>612</v>
      </c>
      <c r="G143" s="109" t="s">
        <v>612</v>
      </c>
      <c r="H143" s="109" t="s">
        <v>612</v>
      </c>
      <c r="I143" s="109" t="s">
        <v>612</v>
      </c>
      <c r="J143" s="110" t="s">
        <v>612</v>
      </c>
    </row>
    <row r="144" spans="1:10">
      <c r="A144" s="486" t="s">
        <v>612</v>
      </c>
      <c r="B144" s="487" t="s">
        <v>612</v>
      </c>
      <c r="C144" s="487" t="s">
        <v>612</v>
      </c>
      <c r="D144" s="108" t="s">
        <v>767</v>
      </c>
      <c r="E144" s="109">
        <v>175722060</v>
      </c>
      <c r="F144" s="109" t="s">
        <v>612</v>
      </c>
      <c r="G144" s="109" t="s">
        <v>612</v>
      </c>
      <c r="H144" s="109" t="s">
        <v>612</v>
      </c>
      <c r="I144" s="109" t="s">
        <v>612</v>
      </c>
      <c r="J144" s="110" t="s">
        <v>612</v>
      </c>
    </row>
    <row r="145" spans="1:10" ht="100.8" customHeight="1">
      <c r="A145" s="1382" t="s">
        <v>1666</v>
      </c>
      <c r="B145" s="1370" t="s">
        <v>612</v>
      </c>
      <c r="C145" s="1370" t="s">
        <v>612</v>
      </c>
      <c r="D145" s="1370" t="s">
        <v>612</v>
      </c>
      <c r="E145" s="1370" t="s">
        <v>612</v>
      </c>
      <c r="F145" s="1370" t="s">
        <v>612</v>
      </c>
      <c r="G145" s="1370" t="s">
        <v>612</v>
      </c>
      <c r="H145" s="1370" t="s">
        <v>612</v>
      </c>
      <c r="I145" s="1370" t="s">
        <v>612</v>
      </c>
      <c r="J145" s="1371" t="s">
        <v>612</v>
      </c>
    </row>
    <row r="146" spans="1:10">
      <c r="A146"/>
      <c r="B146"/>
      <c r="C146"/>
      <c r="D146"/>
      <c r="E146"/>
      <c r="F146"/>
      <c r="G146"/>
      <c r="H146"/>
      <c r="I146"/>
      <c r="J146"/>
    </row>
    <row r="147" spans="1:10">
      <c r="A147"/>
      <c r="B147"/>
      <c r="C147"/>
      <c r="D147"/>
      <c r="E147"/>
      <c r="F147"/>
      <c r="G147"/>
      <c r="H147"/>
      <c r="I147"/>
      <c r="J147"/>
    </row>
    <row r="148" spans="1:10">
      <c r="A148"/>
      <c r="B148"/>
      <c r="C148"/>
      <c r="D148"/>
      <c r="E148"/>
      <c r="F148"/>
      <c r="G148"/>
      <c r="H148"/>
      <c r="I148"/>
      <c r="J148"/>
    </row>
    <row r="149" spans="1:10">
      <c r="A149"/>
      <c r="B149"/>
      <c r="C149"/>
      <c r="D149"/>
      <c r="E149"/>
      <c r="F149"/>
      <c r="G149"/>
      <c r="H149"/>
      <c r="I149"/>
      <c r="J149"/>
    </row>
    <row r="150" spans="1:10">
      <c r="A150"/>
      <c r="B150"/>
      <c r="C150"/>
      <c r="D150"/>
      <c r="E150"/>
      <c r="F150"/>
      <c r="G150"/>
      <c r="H150"/>
      <c r="I150"/>
      <c r="J150"/>
    </row>
    <row r="151" spans="1:10">
      <c r="A151"/>
      <c r="B151"/>
      <c r="C151"/>
      <c r="D151"/>
      <c r="E151"/>
      <c r="F151"/>
      <c r="G151"/>
      <c r="H151"/>
      <c r="I151"/>
      <c r="J151"/>
    </row>
    <row r="152" spans="1:10">
      <c r="A152"/>
      <c r="B152"/>
      <c r="C152"/>
      <c r="D152"/>
      <c r="E152"/>
      <c r="F152"/>
      <c r="G152"/>
      <c r="H152"/>
      <c r="I152"/>
      <c r="J152"/>
    </row>
    <row r="153" spans="1:10">
      <c r="A153"/>
      <c r="B153"/>
      <c r="C153"/>
      <c r="D153"/>
      <c r="E153"/>
      <c r="F153"/>
      <c r="G153"/>
      <c r="H153"/>
      <c r="I153"/>
      <c r="J153"/>
    </row>
    <row r="154" spans="1:10">
      <c r="A154"/>
      <c r="B154"/>
      <c r="C154"/>
      <c r="D154"/>
      <c r="E154"/>
      <c r="F154"/>
      <c r="G154"/>
      <c r="H154"/>
      <c r="I154"/>
      <c r="J154"/>
    </row>
    <row r="155" spans="1:10">
      <c r="A155"/>
      <c r="B155"/>
      <c r="C155"/>
      <c r="D155"/>
      <c r="E155"/>
      <c r="F155"/>
      <c r="G155"/>
      <c r="H155"/>
      <c r="I155"/>
      <c r="J155"/>
    </row>
    <row r="156" spans="1:10">
      <c r="A156"/>
      <c r="B156"/>
      <c r="C156"/>
      <c r="D156"/>
      <c r="E156"/>
      <c r="F156"/>
      <c r="G156"/>
      <c r="H156"/>
      <c r="I156"/>
      <c r="J156"/>
    </row>
    <row r="157" spans="1:10">
      <c r="A157"/>
      <c r="B157"/>
      <c r="C157"/>
      <c r="D157"/>
      <c r="E157"/>
      <c r="F157"/>
      <c r="G157"/>
      <c r="H157"/>
      <c r="I157"/>
      <c r="J157"/>
    </row>
    <row r="158" spans="1:10">
      <c r="A158"/>
      <c r="B158"/>
      <c r="C158"/>
      <c r="D158"/>
      <c r="E158"/>
      <c r="F158"/>
      <c r="G158"/>
      <c r="H158"/>
      <c r="I158"/>
      <c r="J158"/>
    </row>
    <row r="159" spans="1:10">
      <c r="A159"/>
      <c r="B159"/>
      <c r="C159"/>
      <c r="D159"/>
      <c r="E159"/>
      <c r="F159"/>
      <c r="G159"/>
      <c r="H159"/>
      <c r="I159"/>
      <c r="J159"/>
    </row>
    <row r="160" spans="1:10">
      <c r="A160"/>
      <c r="B160"/>
      <c r="C160"/>
      <c r="D160"/>
      <c r="E160"/>
      <c r="F160"/>
      <c r="G160"/>
      <c r="H160"/>
      <c r="I160"/>
      <c r="J160"/>
    </row>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sheetData>
  <mergeCells count="6">
    <mergeCell ref="A145:J145"/>
    <mergeCell ref="K1:L1"/>
    <mergeCell ref="A1:D1"/>
    <mergeCell ref="E1:F1"/>
    <mergeCell ref="G1:H1"/>
    <mergeCell ref="I1:J1"/>
  </mergeCells>
  <phoneticPr fontId="18" type="noConversion"/>
  <hyperlinks>
    <hyperlink ref="K1" location="預告統計資料發布時間表!A1" display="回發布時間表" xr:uid="{9E8E85B8-B669-45AB-AA4A-911E87D3C4B4}"/>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85710-966D-4D9E-99A6-48A1A9396B70}">
  <dimension ref="A1:M134"/>
  <sheetViews>
    <sheetView topLeftCell="A64" workbookViewId="0">
      <selection activeCell="L1" sqref="L1:M1"/>
    </sheetView>
  </sheetViews>
  <sheetFormatPr defaultColWidth="9" defaultRowHeight="16.2"/>
  <cols>
    <col min="1" max="3" width="3" style="1137" customWidth="1"/>
    <col min="4" max="4" width="17.44140625" style="1137" customWidth="1"/>
    <col min="5" max="5" width="19.6640625" style="1137" customWidth="1"/>
    <col min="6" max="6" width="18.21875" style="1184" customWidth="1"/>
    <col min="7" max="7" width="22.109375" style="1184" customWidth="1"/>
    <col min="8" max="8" width="18" style="1184" customWidth="1"/>
    <col min="9" max="9" width="22.109375" style="1184" customWidth="1"/>
    <col min="10" max="10" width="17.88671875" style="1184" customWidth="1"/>
    <col min="11" max="11" width="22.44140625" style="1184" customWidth="1"/>
    <col min="12" max="256" width="9" style="1137"/>
    <col min="257" max="259" width="3" style="1137" customWidth="1"/>
    <col min="260" max="260" width="17.44140625" style="1137" customWidth="1"/>
    <col min="261" max="261" width="19.6640625" style="1137" customWidth="1"/>
    <col min="262" max="262" width="18.21875" style="1137" customWidth="1"/>
    <col min="263" max="263" width="22.109375" style="1137" customWidth="1"/>
    <col min="264" max="264" width="18" style="1137" customWidth="1"/>
    <col min="265" max="265" width="22.109375" style="1137" customWidth="1"/>
    <col min="266" max="266" width="17.88671875" style="1137" customWidth="1"/>
    <col min="267" max="267" width="22.44140625" style="1137" customWidth="1"/>
    <col min="268" max="512" width="9" style="1137"/>
    <col min="513" max="515" width="3" style="1137" customWidth="1"/>
    <col min="516" max="516" width="17.44140625" style="1137" customWidth="1"/>
    <col min="517" max="517" width="19.6640625" style="1137" customWidth="1"/>
    <col min="518" max="518" width="18.21875" style="1137" customWidth="1"/>
    <col min="519" max="519" width="22.109375" style="1137" customWidth="1"/>
    <col min="520" max="520" width="18" style="1137" customWidth="1"/>
    <col min="521" max="521" width="22.109375" style="1137" customWidth="1"/>
    <col min="522" max="522" width="17.88671875" style="1137" customWidth="1"/>
    <col min="523" max="523" width="22.44140625" style="1137" customWidth="1"/>
    <col min="524" max="768" width="9" style="1137"/>
    <col min="769" max="771" width="3" style="1137" customWidth="1"/>
    <col min="772" max="772" width="17.44140625" style="1137" customWidth="1"/>
    <col min="773" max="773" width="19.6640625" style="1137" customWidth="1"/>
    <col min="774" max="774" width="18.21875" style="1137" customWidth="1"/>
    <col min="775" max="775" width="22.109375" style="1137" customWidth="1"/>
    <col min="776" max="776" width="18" style="1137" customWidth="1"/>
    <col min="777" max="777" width="22.109375" style="1137" customWidth="1"/>
    <col min="778" max="778" width="17.88671875" style="1137" customWidth="1"/>
    <col min="779" max="779" width="22.44140625" style="1137" customWidth="1"/>
    <col min="780" max="1024" width="9" style="1137"/>
    <col min="1025" max="1027" width="3" style="1137" customWidth="1"/>
    <col min="1028" max="1028" width="17.44140625" style="1137" customWidth="1"/>
    <col min="1029" max="1029" width="19.6640625" style="1137" customWidth="1"/>
    <col min="1030" max="1030" width="18.21875" style="1137" customWidth="1"/>
    <col min="1031" max="1031" width="22.109375" style="1137" customWidth="1"/>
    <col min="1032" max="1032" width="18" style="1137" customWidth="1"/>
    <col min="1033" max="1033" width="22.109375" style="1137" customWidth="1"/>
    <col min="1034" max="1034" width="17.88671875" style="1137" customWidth="1"/>
    <col min="1035" max="1035" width="22.44140625" style="1137" customWidth="1"/>
    <col min="1036" max="1280" width="9" style="1137"/>
    <col min="1281" max="1283" width="3" style="1137" customWidth="1"/>
    <col min="1284" max="1284" width="17.44140625" style="1137" customWidth="1"/>
    <col min="1285" max="1285" width="19.6640625" style="1137" customWidth="1"/>
    <col min="1286" max="1286" width="18.21875" style="1137" customWidth="1"/>
    <col min="1287" max="1287" width="22.109375" style="1137" customWidth="1"/>
    <col min="1288" max="1288" width="18" style="1137" customWidth="1"/>
    <col min="1289" max="1289" width="22.109375" style="1137" customWidth="1"/>
    <col min="1290" max="1290" width="17.88671875" style="1137" customWidth="1"/>
    <col min="1291" max="1291" width="22.44140625" style="1137" customWidth="1"/>
    <col min="1292" max="1536" width="9" style="1137"/>
    <col min="1537" max="1539" width="3" style="1137" customWidth="1"/>
    <col min="1540" max="1540" width="17.44140625" style="1137" customWidth="1"/>
    <col min="1541" max="1541" width="19.6640625" style="1137" customWidth="1"/>
    <col min="1542" max="1542" width="18.21875" style="1137" customWidth="1"/>
    <col min="1543" max="1543" width="22.109375" style="1137" customWidth="1"/>
    <col min="1544" max="1544" width="18" style="1137" customWidth="1"/>
    <col min="1545" max="1545" width="22.109375" style="1137" customWidth="1"/>
    <col min="1546" max="1546" width="17.88671875" style="1137" customWidth="1"/>
    <col min="1547" max="1547" width="22.44140625" style="1137" customWidth="1"/>
    <col min="1548" max="1792" width="9" style="1137"/>
    <col min="1793" max="1795" width="3" style="1137" customWidth="1"/>
    <col min="1796" max="1796" width="17.44140625" style="1137" customWidth="1"/>
    <col min="1797" max="1797" width="19.6640625" style="1137" customWidth="1"/>
    <col min="1798" max="1798" width="18.21875" style="1137" customWidth="1"/>
    <col min="1799" max="1799" width="22.109375" style="1137" customWidth="1"/>
    <col min="1800" max="1800" width="18" style="1137" customWidth="1"/>
    <col min="1801" max="1801" width="22.109375" style="1137" customWidth="1"/>
    <col min="1802" max="1802" width="17.88671875" style="1137" customWidth="1"/>
    <col min="1803" max="1803" width="22.44140625" style="1137" customWidth="1"/>
    <col min="1804" max="2048" width="9" style="1137"/>
    <col min="2049" max="2051" width="3" style="1137" customWidth="1"/>
    <col min="2052" max="2052" width="17.44140625" style="1137" customWidth="1"/>
    <col min="2053" max="2053" width="19.6640625" style="1137" customWidth="1"/>
    <col min="2054" max="2054" width="18.21875" style="1137" customWidth="1"/>
    <col min="2055" max="2055" width="22.109375" style="1137" customWidth="1"/>
    <col min="2056" max="2056" width="18" style="1137" customWidth="1"/>
    <col min="2057" max="2057" width="22.109375" style="1137" customWidth="1"/>
    <col min="2058" max="2058" width="17.88671875" style="1137" customWidth="1"/>
    <col min="2059" max="2059" width="22.44140625" style="1137" customWidth="1"/>
    <col min="2060" max="2304" width="9" style="1137"/>
    <col min="2305" max="2307" width="3" style="1137" customWidth="1"/>
    <col min="2308" max="2308" width="17.44140625" style="1137" customWidth="1"/>
    <col min="2309" max="2309" width="19.6640625" style="1137" customWidth="1"/>
    <col min="2310" max="2310" width="18.21875" style="1137" customWidth="1"/>
    <col min="2311" max="2311" width="22.109375" style="1137" customWidth="1"/>
    <col min="2312" max="2312" width="18" style="1137" customWidth="1"/>
    <col min="2313" max="2313" width="22.109375" style="1137" customWidth="1"/>
    <col min="2314" max="2314" width="17.88671875" style="1137" customWidth="1"/>
    <col min="2315" max="2315" width="22.44140625" style="1137" customWidth="1"/>
    <col min="2316" max="2560" width="9" style="1137"/>
    <col min="2561" max="2563" width="3" style="1137" customWidth="1"/>
    <col min="2564" max="2564" width="17.44140625" style="1137" customWidth="1"/>
    <col min="2565" max="2565" width="19.6640625" style="1137" customWidth="1"/>
    <col min="2566" max="2566" width="18.21875" style="1137" customWidth="1"/>
    <col min="2567" max="2567" width="22.109375" style="1137" customWidth="1"/>
    <col min="2568" max="2568" width="18" style="1137" customWidth="1"/>
    <col min="2569" max="2569" width="22.109375" style="1137" customWidth="1"/>
    <col min="2570" max="2570" width="17.88671875" style="1137" customWidth="1"/>
    <col min="2571" max="2571" width="22.44140625" style="1137" customWidth="1"/>
    <col min="2572" max="2816" width="9" style="1137"/>
    <col min="2817" max="2819" width="3" style="1137" customWidth="1"/>
    <col min="2820" max="2820" width="17.44140625" style="1137" customWidth="1"/>
    <col min="2821" max="2821" width="19.6640625" style="1137" customWidth="1"/>
    <col min="2822" max="2822" width="18.21875" style="1137" customWidth="1"/>
    <col min="2823" max="2823" width="22.109375" style="1137" customWidth="1"/>
    <col min="2824" max="2824" width="18" style="1137" customWidth="1"/>
    <col min="2825" max="2825" width="22.109375" style="1137" customWidth="1"/>
    <col min="2826" max="2826" width="17.88671875" style="1137" customWidth="1"/>
    <col min="2827" max="2827" width="22.44140625" style="1137" customWidth="1"/>
    <col min="2828" max="3072" width="9" style="1137"/>
    <col min="3073" max="3075" width="3" style="1137" customWidth="1"/>
    <col min="3076" max="3076" width="17.44140625" style="1137" customWidth="1"/>
    <col min="3077" max="3077" width="19.6640625" style="1137" customWidth="1"/>
    <col min="3078" max="3078" width="18.21875" style="1137" customWidth="1"/>
    <col min="3079" max="3079" width="22.109375" style="1137" customWidth="1"/>
    <col min="3080" max="3080" width="18" style="1137" customWidth="1"/>
    <col min="3081" max="3081" width="22.109375" style="1137" customWidth="1"/>
    <col min="3082" max="3082" width="17.88671875" style="1137" customWidth="1"/>
    <col min="3083" max="3083" width="22.44140625" style="1137" customWidth="1"/>
    <col min="3084" max="3328" width="9" style="1137"/>
    <col min="3329" max="3331" width="3" style="1137" customWidth="1"/>
    <col min="3332" max="3332" width="17.44140625" style="1137" customWidth="1"/>
    <col min="3333" max="3333" width="19.6640625" style="1137" customWidth="1"/>
    <col min="3334" max="3334" width="18.21875" style="1137" customWidth="1"/>
    <col min="3335" max="3335" width="22.109375" style="1137" customWidth="1"/>
    <col min="3336" max="3336" width="18" style="1137" customWidth="1"/>
    <col min="3337" max="3337" width="22.109375" style="1137" customWidth="1"/>
    <col min="3338" max="3338" width="17.88671875" style="1137" customWidth="1"/>
    <col min="3339" max="3339" width="22.44140625" style="1137" customWidth="1"/>
    <col min="3340" max="3584" width="9" style="1137"/>
    <col min="3585" max="3587" width="3" style="1137" customWidth="1"/>
    <col min="3588" max="3588" width="17.44140625" style="1137" customWidth="1"/>
    <col min="3589" max="3589" width="19.6640625" style="1137" customWidth="1"/>
    <col min="3590" max="3590" width="18.21875" style="1137" customWidth="1"/>
    <col min="3591" max="3591" width="22.109375" style="1137" customWidth="1"/>
    <col min="3592" max="3592" width="18" style="1137" customWidth="1"/>
    <col min="3593" max="3593" width="22.109375" style="1137" customWidth="1"/>
    <col min="3594" max="3594" width="17.88671875" style="1137" customWidth="1"/>
    <col min="3595" max="3595" width="22.44140625" style="1137" customWidth="1"/>
    <col min="3596" max="3840" width="9" style="1137"/>
    <col min="3841" max="3843" width="3" style="1137" customWidth="1"/>
    <col min="3844" max="3844" width="17.44140625" style="1137" customWidth="1"/>
    <col min="3845" max="3845" width="19.6640625" style="1137" customWidth="1"/>
    <col min="3846" max="3846" width="18.21875" style="1137" customWidth="1"/>
    <col min="3847" max="3847" width="22.109375" style="1137" customWidth="1"/>
    <col min="3848" max="3848" width="18" style="1137" customWidth="1"/>
    <col min="3849" max="3849" width="22.109375" style="1137" customWidth="1"/>
    <col min="3850" max="3850" width="17.88671875" style="1137" customWidth="1"/>
    <col min="3851" max="3851" width="22.44140625" style="1137" customWidth="1"/>
    <col min="3852" max="4096" width="9" style="1137"/>
    <col min="4097" max="4099" width="3" style="1137" customWidth="1"/>
    <col min="4100" max="4100" width="17.44140625" style="1137" customWidth="1"/>
    <col min="4101" max="4101" width="19.6640625" style="1137" customWidth="1"/>
    <col min="4102" max="4102" width="18.21875" style="1137" customWidth="1"/>
    <col min="4103" max="4103" width="22.109375" style="1137" customWidth="1"/>
    <col min="4104" max="4104" width="18" style="1137" customWidth="1"/>
    <col min="4105" max="4105" width="22.109375" style="1137" customWidth="1"/>
    <col min="4106" max="4106" width="17.88671875" style="1137" customWidth="1"/>
    <col min="4107" max="4107" width="22.44140625" style="1137" customWidth="1"/>
    <col min="4108" max="4352" width="9" style="1137"/>
    <col min="4353" max="4355" width="3" style="1137" customWidth="1"/>
    <col min="4356" max="4356" width="17.44140625" style="1137" customWidth="1"/>
    <col min="4357" max="4357" width="19.6640625" style="1137" customWidth="1"/>
    <col min="4358" max="4358" width="18.21875" style="1137" customWidth="1"/>
    <col min="4359" max="4359" width="22.109375" style="1137" customWidth="1"/>
    <col min="4360" max="4360" width="18" style="1137" customWidth="1"/>
    <col min="4361" max="4361" width="22.109375" style="1137" customWidth="1"/>
    <col min="4362" max="4362" width="17.88671875" style="1137" customWidth="1"/>
    <col min="4363" max="4363" width="22.44140625" style="1137" customWidth="1"/>
    <col min="4364" max="4608" width="9" style="1137"/>
    <col min="4609" max="4611" width="3" style="1137" customWidth="1"/>
    <col min="4612" max="4612" width="17.44140625" style="1137" customWidth="1"/>
    <col min="4613" max="4613" width="19.6640625" style="1137" customWidth="1"/>
    <col min="4614" max="4614" width="18.21875" style="1137" customWidth="1"/>
    <col min="4615" max="4615" width="22.109375" style="1137" customWidth="1"/>
    <col min="4616" max="4616" width="18" style="1137" customWidth="1"/>
    <col min="4617" max="4617" width="22.109375" style="1137" customWidth="1"/>
    <col min="4618" max="4618" width="17.88671875" style="1137" customWidth="1"/>
    <col min="4619" max="4619" width="22.44140625" style="1137" customWidth="1"/>
    <col min="4620" max="4864" width="9" style="1137"/>
    <col min="4865" max="4867" width="3" style="1137" customWidth="1"/>
    <col min="4868" max="4868" width="17.44140625" style="1137" customWidth="1"/>
    <col min="4869" max="4869" width="19.6640625" style="1137" customWidth="1"/>
    <col min="4870" max="4870" width="18.21875" style="1137" customWidth="1"/>
    <col min="4871" max="4871" width="22.109375" style="1137" customWidth="1"/>
    <col min="4872" max="4872" width="18" style="1137" customWidth="1"/>
    <col min="4873" max="4873" width="22.109375" style="1137" customWidth="1"/>
    <col min="4874" max="4874" width="17.88671875" style="1137" customWidth="1"/>
    <col min="4875" max="4875" width="22.44140625" style="1137" customWidth="1"/>
    <col min="4876" max="5120" width="9" style="1137"/>
    <col min="5121" max="5123" width="3" style="1137" customWidth="1"/>
    <col min="5124" max="5124" width="17.44140625" style="1137" customWidth="1"/>
    <col min="5125" max="5125" width="19.6640625" style="1137" customWidth="1"/>
    <col min="5126" max="5126" width="18.21875" style="1137" customWidth="1"/>
    <col min="5127" max="5127" width="22.109375" style="1137" customWidth="1"/>
    <col min="5128" max="5128" width="18" style="1137" customWidth="1"/>
    <col min="5129" max="5129" width="22.109375" style="1137" customWidth="1"/>
    <col min="5130" max="5130" width="17.88671875" style="1137" customWidth="1"/>
    <col min="5131" max="5131" width="22.44140625" style="1137" customWidth="1"/>
    <col min="5132" max="5376" width="9" style="1137"/>
    <col min="5377" max="5379" width="3" style="1137" customWidth="1"/>
    <col min="5380" max="5380" width="17.44140625" style="1137" customWidth="1"/>
    <col min="5381" max="5381" width="19.6640625" style="1137" customWidth="1"/>
    <col min="5382" max="5382" width="18.21875" style="1137" customWidth="1"/>
    <col min="5383" max="5383" width="22.109375" style="1137" customWidth="1"/>
    <col min="5384" max="5384" width="18" style="1137" customWidth="1"/>
    <col min="5385" max="5385" width="22.109375" style="1137" customWidth="1"/>
    <col min="5386" max="5386" width="17.88671875" style="1137" customWidth="1"/>
    <col min="5387" max="5387" width="22.44140625" style="1137" customWidth="1"/>
    <col min="5388" max="5632" width="9" style="1137"/>
    <col min="5633" max="5635" width="3" style="1137" customWidth="1"/>
    <col min="5636" max="5636" width="17.44140625" style="1137" customWidth="1"/>
    <col min="5637" max="5637" width="19.6640625" style="1137" customWidth="1"/>
    <col min="5638" max="5638" width="18.21875" style="1137" customWidth="1"/>
    <col min="5639" max="5639" width="22.109375" style="1137" customWidth="1"/>
    <col min="5640" max="5640" width="18" style="1137" customWidth="1"/>
    <col min="5641" max="5641" width="22.109375" style="1137" customWidth="1"/>
    <col min="5642" max="5642" width="17.88671875" style="1137" customWidth="1"/>
    <col min="5643" max="5643" width="22.44140625" style="1137" customWidth="1"/>
    <col min="5644" max="5888" width="9" style="1137"/>
    <col min="5889" max="5891" width="3" style="1137" customWidth="1"/>
    <col min="5892" max="5892" width="17.44140625" style="1137" customWidth="1"/>
    <col min="5893" max="5893" width="19.6640625" style="1137" customWidth="1"/>
    <col min="5894" max="5894" width="18.21875" style="1137" customWidth="1"/>
    <col min="5895" max="5895" width="22.109375" style="1137" customWidth="1"/>
    <col min="5896" max="5896" width="18" style="1137" customWidth="1"/>
    <col min="5897" max="5897" width="22.109375" style="1137" customWidth="1"/>
    <col min="5898" max="5898" width="17.88671875" style="1137" customWidth="1"/>
    <col min="5899" max="5899" width="22.44140625" style="1137" customWidth="1"/>
    <col min="5900" max="6144" width="9" style="1137"/>
    <col min="6145" max="6147" width="3" style="1137" customWidth="1"/>
    <col min="6148" max="6148" width="17.44140625" style="1137" customWidth="1"/>
    <col min="6149" max="6149" width="19.6640625" style="1137" customWidth="1"/>
    <col min="6150" max="6150" width="18.21875" style="1137" customWidth="1"/>
    <col min="6151" max="6151" width="22.109375" style="1137" customWidth="1"/>
    <col min="6152" max="6152" width="18" style="1137" customWidth="1"/>
    <col min="6153" max="6153" width="22.109375" style="1137" customWidth="1"/>
    <col min="6154" max="6154" width="17.88671875" style="1137" customWidth="1"/>
    <col min="6155" max="6155" width="22.44140625" style="1137" customWidth="1"/>
    <col min="6156" max="6400" width="9" style="1137"/>
    <col min="6401" max="6403" width="3" style="1137" customWidth="1"/>
    <col min="6404" max="6404" width="17.44140625" style="1137" customWidth="1"/>
    <col min="6405" max="6405" width="19.6640625" style="1137" customWidth="1"/>
    <col min="6406" max="6406" width="18.21875" style="1137" customWidth="1"/>
    <col min="6407" max="6407" width="22.109375" style="1137" customWidth="1"/>
    <col min="6408" max="6408" width="18" style="1137" customWidth="1"/>
    <col min="6409" max="6409" width="22.109375" style="1137" customWidth="1"/>
    <col min="6410" max="6410" width="17.88671875" style="1137" customWidth="1"/>
    <col min="6411" max="6411" width="22.44140625" style="1137" customWidth="1"/>
    <col min="6412" max="6656" width="9" style="1137"/>
    <col min="6657" max="6659" width="3" style="1137" customWidth="1"/>
    <col min="6660" max="6660" width="17.44140625" style="1137" customWidth="1"/>
    <col min="6661" max="6661" width="19.6640625" style="1137" customWidth="1"/>
    <col min="6662" max="6662" width="18.21875" style="1137" customWidth="1"/>
    <col min="6663" max="6663" width="22.109375" style="1137" customWidth="1"/>
    <col min="6664" max="6664" width="18" style="1137" customWidth="1"/>
    <col min="6665" max="6665" width="22.109375" style="1137" customWidth="1"/>
    <col min="6666" max="6666" width="17.88671875" style="1137" customWidth="1"/>
    <col min="6667" max="6667" width="22.44140625" style="1137" customWidth="1"/>
    <col min="6668" max="6912" width="9" style="1137"/>
    <col min="6913" max="6915" width="3" style="1137" customWidth="1"/>
    <col min="6916" max="6916" width="17.44140625" style="1137" customWidth="1"/>
    <col min="6917" max="6917" width="19.6640625" style="1137" customWidth="1"/>
    <col min="6918" max="6918" width="18.21875" style="1137" customWidth="1"/>
    <col min="6919" max="6919" width="22.109375" style="1137" customWidth="1"/>
    <col min="6920" max="6920" width="18" style="1137" customWidth="1"/>
    <col min="6921" max="6921" width="22.109375" style="1137" customWidth="1"/>
    <col min="6922" max="6922" width="17.88671875" style="1137" customWidth="1"/>
    <col min="6923" max="6923" width="22.44140625" style="1137" customWidth="1"/>
    <col min="6924" max="7168" width="9" style="1137"/>
    <col min="7169" max="7171" width="3" style="1137" customWidth="1"/>
    <col min="7172" max="7172" width="17.44140625" style="1137" customWidth="1"/>
    <col min="7173" max="7173" width="19.6640625" style="1137" customWidth="1"/>
    <col min="7174" max="7174" width="18.21875" style="1137" customWidth="1"/>
    <col min="7175" max="7175" width="22.109375" style="1137" customWidth="1"/>
    <col min="7176" max="7176" width="18" style="1137" customWidth="1"/>
    <col min="7177" max="7177" width="22.109375" style="1137" customWidth="1"/>
    <col min="7178" max="7178" width="17.88671875" style="1137" customWidth="1"/>
    <col min="7179" max="7179" width="22.44140625" style="1137" customWidth="1"/>
    <col min="7180" max="7424" width="9" style="1137"/>
    <col min="7425" max="7427" width="3" style="1137" customWidth="1"/>
    <col min="7428" max="7428" width="17.44140625" style="1137" customWidth="1"/>
    <col min="7429" max="7429" width="19.6640625" style="1137" customWidth="1"/>
    <col min="7430" max="7430" width="18.21875" style="1137" customWidth="1"/>
    <col min="7431" max="7431" width="22.109375" style="1137" customWidth="1"/>
    <col min="7432" max="7432" width="18" style="1137" customWidth="1"/>
    <col min="7433" max="7433" width="22.109375" style="1137" customWidth="1"/>
    <col min="7434" max="7434" width="17.88671875" style="1137" customWidth="1"/>
    <col min="7435" max="7435" width="22.44140625" style="1137" customWidth="1"/>
    <col min="7436" max="7680" width="9" style="1137"/>
    <col min="7681" max="7683" width="3" style="1137" customWidth="1"/>
    <col min="7684" max="7684" width="17.44140625" style="1137" customWidth="1"/>
    <col min="7685" max="7685" width="19.6640625" style="1137" customWidth="1"/>
    <col min="7686" max="7686" width="18.21875" style="1137" customWidth="1"/>
    <col min="7687" max="7687" width="22.109375" style="1137" customWidth="1"/>
    <col min="7688" max="7688" width="18" style="1137" customWidth="1"/>
    <col min="7689" max="7689" width="22.109375" style="1137" customWidth="1"/>
    <col min="7690" max="7690" width="17.88671875" style="1137" customWidth="1"/>
    <col min="7691" max="7691" width="22.44140625" style="1137" customWidth="1"/>
    <col min="7692" max="7936" width="9" style="1137"/>
    <col min="7937" max="7939" width="3" style="1137" customWidth="1"/>
    <col min="7940" max="7940" width="17.44140625" style="1137" customWidth="1"/>
    <col min="7941" max="7941" width="19.6640625" style="1137" customWidth="1"/>
    <col min="7942" max="7942" width="18.21875" style="1137" customWidth="1"/>
    <col min="7943" max="7943" width="22.109375" style="1137" customWidth="1"/>
    <col min="7944" max="7944" width="18" style="1137" customWidth="1"/>
    <col min="7945" max="7945" width="22.109375" style="1137" customWidth="1"/>
    <col min="7946" max="7946" width="17.88671875" style="1137" customWidth="1"/>
    <col min="7947" max="7947" width="22.44140625" style="1137" customWidth="1"/>
    <col min="7948" max="8192" width="9" style="1137"/>
    <col min="8193" max="8195" width="3" style="1137" customWidth="1"/>
    <col min="8196" max="8196" width="17.44140625" style="1137" customWidth="1"/>
    <col min="8197" max="8197" width="19.6640625" style="1137" customWidth="1"/>
    <col min="8198" max="8198" width="18.21875" style="1137" customWidth="1"/>
    <col min="8199" max="8199" width="22.109375" style="1137" customWidth="1"/>
    <col min="8200" max="8200" width="18" style="1137" customWidth="1"/>
    <col min="8201" max="8201" width="22.109375" style="1137" customWidth="1"/>
    <col min="8202" max="8202" width="17.88671875" style="1137" customWidth="1"/>
    <col min="8203" max="8203" width="22.44140625" style="1137" customWidth="1"/>
    <col min="8204" max="8448" width="9" style="1137"/>
    <col min="8449" max="8451" width="3" style="1137" customWidth="1"/>
    <col min="8452" max="8452" width="17.44140625" style="1137" customWidth="1"/>
    <col min="8453" max="8453" width="19.6640625" style="1137" customWidth="1"/>
    <col min="8454" max="8454" width="18.21875" style="1137" customWidth="1"/>
    <col min="8455" max="8455" width="22.109375" style="1137" customWidth="1"/>
    <col min="8456" max="8456" width="18" style="1137" customWidth="1"/>
    <col min="8457" max="8457" width="22.109375" style="1137" customWidth="1"/>
    <col min="8458" max="8458" width="17.88671875" style="1137" customWidth="1"/>
    <col min="8459" max="8459" width="22.44140625" style="1137" customWidth="1"/>
    <col min="8460" max="8704" width="9" style="1137"/>
    <col min="8705" max="8707" width="3" style="1137" customWidth="1"/>
    <col min="8708" max="8708" width="17.44140625" style="1137" customWidth="1"/>
    <col min="8709" max="8709" width="19.6640625" style="1137" customWidth="1"/>
    <col min="8710" max="8710" width="18.21875" style="1137" customWidth="1"/>
    <col min="8711" max="8711" width="22.109375" style="1137" customWidth="1"/>
    <col min="8712" max="8712" width="18" style="1137" customWidth="1"/>
    <col min="8713" max="8713" width="22.109375" style="1137" customWidth="1"/>
    <col min="8714" max="8714" width="17.88671875" style="1137" customWidth="1"/>
    <col min="8715" max="8715" width="22.44140625" style="1137" customWidth="1"/>
    <col min="8716" max="8960" width="9" style="1137"/>
    <col min="8961" max="8963" width="3" style="1137" customWidth="1"/>
    <col min="8964" max="8964" width="17.44140625" style="1137" customWidth="1"/>
    <col min="8965" max="8965" width="19.6640625" style="1137" customWidth="1"/>
    <col min="8966" max="8966" width="18.21875" style="1137" customWidth="1"/>
    <col min="8967" max="8967" width="22.109375" style="1137" customWidth="1"/>
    <col min="8968" max="8968" width="18" style="1137" customWidth="1"/>
    <col min="8969" max="8969" width="22.109375" style="1137" customWidth="1"/>
    <col min="8970" max="8970" width="17.88671875" style="1137" customWidth="1"/>
    <col min="8971" max="8971" width="22.44140625" style="1137" customWidth="1"/>
    <col min="8972" max="9216" width="9" style="1137"/>
    <col min="9217" max="9219" width="3" style="1137" customWidth="1"/>
    <col min="9220" max="9220" width="17.44140625" style="1137" customWidth="1"/>
    <col min="9221" max="9221" width="19.6640625" style="1137" customWidth="1"/>
    <col min="9222" max="9222" width="18.21875" style="1137" customWidth="1"/>
    <col min="9223" max="9223" width="22.109375" style="1137" customWidth="1"/>
    <col min="9224" max="9224" width="18" style="1137" customWidth="1"/>
    <col min="9225" max="9225" width="22.109375" style="1137" customWidth="1"/>
    <col min="9226" max="9226" width="17.88671875" style="1137" customWidth="1"/>
    <col min="9227" max="9227" width="22.44140625" style="1137" customWidth="1"/>
    <col min="9228" max="9472" width="9" style="1137"/>
    <col min="9473" max="9475" width="3" style="1137" customWidth="1"/>
    <col min="9476" max="9476" width="17.44140625" style="1137" customWidth="1"/>
    <col min="9477" max="9477" width="19.6640625" style="1137" customWidth="1"/>
    <col min="9478" max="9478" width="18.21875" style="1137" customWidth="1"/>
    <col min="9479" max="9479" width="22.109375" style="1137" customWidth="1"/>
    <col min="9480" max="9480" width="18" style="1137" customWidth="1"/>
    <col min="9481" max="9481" width="22.109375" style="1137" customWidth="1"/>
    <col min="9482" max="9482" width="17.88671875" style="1137" customWidth="1"/>
    <col min="9483" max="9483" width="22.44140625" style="1137" customWidth="1"/>
    <col min="9484" max="9728" width="9" style="1137"/>
    <col min="9729" max="9731" width="3" style="1137" customWidth="1"/>
    <col min="9732" max="9732" width="17.44140625" style="1137" customWidth="1"/>
    <col min="9733" max="9733" width="19.6640625" style="1137" customWidth="1"/>
    <col min="9734" max="9734" width="18.21875" style="1137" customWidth="1"/>
    <col min="9735" max="9735" width="22.109375" style="1137" customWidth="1"/>
    <col min="9736" max="9736" width="18" style="1137" customWidth="1"/>
    <col min="9737" max="9737" width="22.109375" style="1137" customWidth="1"/>
    <col min="9738" max="9738" width="17.88671875" style="1137" customWidth="1"/>
    <col min="9739" max="9739" width="22.44140625" style="1137" customWidth="1"/>
    <col min="9740" max="9984" width="9" style="1137"/>
    <col min="9985" max="9987" width="3" style="1137" customWidth="1"/>
    <col min="9988" max="9988" width="17.44140625" style="1137" customWidth="1"/>
    <col min="9989" max="9989" width="19.6640625" style="1137" customWidth="1"/>
    <col min="9990" max="9990" width="18.21875" style="1137" customWidth="1"/>
    <col min="9991" max="9991" width="22.109375" style="1137" customWidth="1"/>
    <col min="9992" max="9992" width="18" style="1137" customWidth="1"/>
    <col min="9993" max="9993" width="22.109375" style="1137" customWidth="1"/>
    <col min="9994" max="9994" width="17.88671875" style="1137" customWidth="1"/>
    <col min="9995" max="9995" width="22.44140625" style="1137" customWidth="1"/>
    <col min="9996" max="10240" width="9" style="1137"/>
    <col min="10241" max="10243" width="3" style="1137" customWidth="1"/>
    <col min="10244" max="10244" width="17.44140625" style="1137" customWidth="1"/>
    <col min="10245" max="10245" width="19.6640625" style="1137" customWidth="1"/>
    <col min="10246" max="10246" width="18.21875" style="1137" customWidth="1"/>
    <col min="10247" max="10247" width="22.109375" style="1137" customWidth="1"/>
    <col min="10248" max="10248" width="18" style="1137" customWidth="1"/>
    <col min="10249" max="10249" width="22.109375" style="1137" customWidth="1"/>
    <col min="10250" max="10250" width="17.88671875" style="1137" customWidth="1"/>
    <col min="10251" max="10251" width="22.44140625" style="1137" customWidth="1"/>
    <col min="10252" max="10496" width="9" style="1137"/>
    <col min="10497" max="10499" width="3" style="1137" customWidth="1"/>
    <col min="10500" max="10500" width="17.44140625" style="1137" customWidth="1"/>
    <col min="10501" max="10501" width="19.6640625" style="1137" customWidth="1"/>
    <col min="10502" max="10502" width="18.21875" style="1137" customWidth="1"/>
    <col min="10503" max="10503" width="22.109375" style="1137" customWidth="1"/>
    <col min="10504" max="10504" width="18" style="1137" customWidth="1"/>
    <col min="10505" max="10505" width="22.109375" style="1137" customWidth="1"/>
    <col min="10506" max="10506" width="17.88671875" style="1137" customWidth="1"/>
    <col min="10507" max="10507" width="22.44140625" style="1137" customWidth="1"/>
    <col min="10508" max="10752" width="9" style="1137"/>
    <col min="10753" max="10755" width="3" style="1137" customWidth="1"/>
    <col min="10756" max="10756" width="17.44140625" style="1137" customWidth="1"/>
    <col min="10757" max="10757" width="19.6640625" style="1137" customWidth="1"/>
    <col min="10758" max="10758" width="18.21875" style="1137" customWidth="1"/>
    <col min="10759" max="10759" width="22.109375" style="1137" customWidth="1"/>
    <col min="10760" max="10760" width="18" style="1137" customWidth="1"/>
    <col min="10761" max="10761" width="22.109375" style="1137" customWidth="1"/>
    <col min="10762" max="10762" width="17.88671875" style="1137" customWidth="1"/>
    <col min="10763" max="10763" width="22.44140625" style="1137" customWidth="1"/>
    <col min="10764" max="11008" width="9" style="1137"/>
    <col min="11009" max="11011" width="3" style="1137" customWidth="1"/>
    <col min="11012" max="11012" width="17.44140625" style="1137" customWidth="1"/>
    <col min="11013" max="11013" width="19.6640625" style="1137" customWidth="1"/>
    <col min="11014" max="11014" width="18.21875" style="1137" customWidth="1"/>
    <col min="11015" max="11015" width="22.109375" style="1137" customWidth="1"/>
    <col min="11016" max="11016" width="18" style="1137" customWidth="1"/>
    <col min="11017" max="11017" width="22.109375" style="1137" customWidth="1"/>
    <col min="11018" max="11018" width="17.88671875" style="1137" customWidth="1"/>
    <col min="11019" max="11019" width="22.44140625" style="1137" customWidth="1"/>
    <col min="11020" max="11264" width="9" style="1137"/>
    <col min="11265" max="11267" width="3" style="1137" customWidth="1"/>
    <col min="11268" max="11268" width="17.44140625" style="1137" customWidth="1"/>
    <col min="11269" max="11269" width="19.6640625" style="1137" customWidth="1"/>
    <col min="11270" max="11270" width="18.21875" style="1137" customWidth="1"/>
    <col min="11271" max="11271" width="22.109375" style="1137" customWidth="1"/>
    <col min="11272" max="11272" width="18" style="1137" customWidth="1"/>
    <col min="11273" max="11273" width="22.109375" style="1137" customWidth="1"/>
    <col min="11274" max="11274" width="17.88671875" style="1137" customWidth="1"/>
    <col min="11275" max="11275" width="22.44140625" style="1137" customWidth="1"/>
    <col min="11276" max="11520" width="9" style="1137"/>
    <col min="11521" max="11523" width="3" style="1137" customWidth="1"/>
    <col min="11524" max="11524" width="17.44140625" style="1137" customWidth="1"/>
    <col min="11525" max="11525" width="19.6640625" style="1137" customWidth="1"/>
    <col min="11526" max="11526" width="18.21875" style="1137" customWidth="1"/>
    <col min="11527" max="11527" width="22.109375" style="1137" customWidth="1"/>
    <col min="11528" max="11528" width="18" style="1137" customWidth="1"/>
    <col min="11529" max="11529" width="22.109375" style="1137" customWidth="1"/>
    <col min="11530" max="11530" width="17.88671875" style="1137" customWidth="1"/>
    <col min="11531" max="11531" width="22.44140625" style="1137" customWidth="1"/>
    <col min="11532" max="11776" width="9" style="1137"/>
    <col min="11777" max="11779" width="3" style="1137" customWidth="1"/>
    <col min="11780" max="11780" width="17.44140625" style="1137" customWidth="1"/>
    <col min="11781" max="11781" width="19.6640625" style="1137" customWidth="1"/>
    <col min="11782" max="11782" width="18.21875" style="1137" customWidth="1"/>
    <col min="11783" max="11783" width="22.109375" style="1137" customWidth="1"/>
    <col min="11784" max="11784" width="18" style="1137" customWidth="1"/>
    <col min="11785" max="11785" width="22.109375" style="1137" customWidth="1"/>
    <col min="11786" max="11786" width="17.88671875" style="1137" customWidth="1"/>
    <col min="11787" max="11787" width="22.44140625" style="1137" customWidth="1"/>
    <col min="11788" max="12032" width="9" style="1137"/>
    <col min="12033" max="12035" width="3" style="1137" customWidth="1"/>
    <col min="12036" max="12036" width="17.44140625" style="1137" customWidth="1"/>
    <col min="12037" max="12037" width="19.6640625" style="1137" customWidth="1"/>
    <col min="12038" max="12038" width="18.21875" style="1137" customWidth="1"/>
    <col min="12039" max="12039" width="22.109375" style="1137" customWidth="1"/>
    <col min="12040" max="12040" width="18" style="1137" customWidth="1"/>
    <col min="12041" max="12041" width="22.109375" style="1137" customWidth="1"/>
    <col min="12042" max="12042" width="17.88671875" style="1137" customWidth="1"/>
    <col min="12043" max="12043" width="22.44140625" style="1137" customWidth="1"/>
    <col min="12044" max="12288" width="9" style="1137"/>
    <col min="12289" max="12291" width="3" style="1137" customWidth="1"/>
    <col min="12292" max="12292" width="17.44140625" style="1137" customWidth="1"/>
    <col min="12293" max="12293" width="19.6640625" style="1137" customWidth="1"/>
    <col min="12294" max="12294" width="18.21875" style="1137" customWidth="1"/>
    <col min="12295" max="12295" width="22.109375" style="1137" customWidth="1"/>
    <col min="12296" max="12296" width="18" style="1137" customWidth="1"/>
    <col min="12297" max="12297" width="22.109375" style="1137" customWidth="1"/>
    <col min="12298" max="12298" width="17.88671875" style="1137" customWidth="1"/>
    <col min="12299" max="12299" width="22.44140625" style="1137" customWidth="1"/>
    <col min="12300" max="12544" width="9" style="1137"/>
    <col min="12545" max="12547" width="3" style="1137" customWidth="1"/>
    <col min="12548" max="12548" width="17.44140625" style="1137" customWidth="1"/>
    <col min="12549" max="12549" width="19.6640625" style="1137" customWidth="1"/>
    <col min="12550" max="12550" width="18.21875" style="1137" customWidth="1"/>
    <col min="12551" max="12551" width="22.109375" style="1137" customWidth="1"/>
    <col min="12552" max="12552" width="18" style="1137" customWidth="1"/>
    <col min="12553" max="12553" width="22.109375" style="1137" customWidth="1"/>
    <col min="12554" max="12554" width="17.88671875" style="1137" customWidth="1"/>
    <col min="12555" max="12555" width="22.44140625" style="1137" customWidth="1"/>
    <col min="12556" max="12800" width="9" style="1137"/>
    <col min="12801" max="12803" width="3" style="1137" customWidth="1"/>
    <col min="12804" max="12804" width="17.44140625" style="1137" customWidth="1"/>
    <col min="12805" max="12805" width="19.6640625" style="1137" customWidth="1"/>
    <col min="12806" max="12806" width="18.21875" style="1137" customWidth="1"/>
    <col min="12807" max="12807" width="22.109375" style="1137" customWidth="1"/>
    <col min="12808" max="12808" width="18" style="1137" customWidth="1"/>
    <col min="12809" max="12809" width="22.109375" style="1137" customWidth="1"/>
    <col min="12810" max="12810" width="17.88671875" style="1137" customWidth="1"/>
    <col min="12811" max="12811" width="22.44140625" style="1137" customWidth="1"/>
    <col min="12812" max="13056" width="9" style="1137"/>
    <col min="13057" max="13059" width="3" style="1137" customWidth="1"/>
    <col min="13060" max="13060" width="17.44140625" style="1137" customWidth="1"/>
    <col min="13061" max="13061" width="19.6640625" style="1137" customWidth="1"/>
    <col min="13062" max="13062" width="18.21875" style="1137" customWidth="1"/>
    <col min="13063" max="13063" width="22.109375" style="1137" customWidth="1"/>
    <col min="13064" max="13064" width="18" style="1137" customWidth="1"/>
    <col min="13065" max="13065" width="22.109375" style="1137" customWidth="1"/>
    <col min="13066" max="13066" width="17.88671875" style="1137" customWidth="1"/>
    <col min="13067" max="13067" width="22.44140625" style="1137" customWidth="1"/>
    <col min="13068" max="13312" width="9" style="1137"/>
    <col min="13313" max="13315" width="3" style="1137" customWidth="1"/>
    <col min="13316" max="13316" width="17.44140625" style="1137" customWidth="1"/>
    <col min="13317" max="13317" width="19.6640625" style="1137" customWidth="1"/>
    <col min="13318" max="13318" width="18.21875" style="1137" customWidth="1"/>
    <col min="13319" max="13319" width="22.109375" style="1137" customWidth="1"/>
    <col min="13320" max="13320" width="18" style="1137" customWidth="1"/>
    <col min="13321" max="13321" width="22.109375" style="1137" customWidth="1"/>
    <col min="13322" max="13322" width="17.88671875" style="1137" customWidth="1"/>
    <col min="13323" max="13323" width="22.44140625" style="1137" customWidth="1"/>
    <col min="13324" max="13568" width="9" style="1137"/>
    <col min="13569" max="13571" width="3" style="1137" customWidth="1"/>
    <col min="13572" max="13572" width="17.44140625" style="1137" customWidth="1"/>
    <col min="13573" max="13573" width="19.6640625" style="1137" customWidth="1"/>
    <col min="13574" max="13574" width="18.21875" style="1137" customWidth="1"/>
    <col min="13575" max="13575" width="22.109375" style="1137" customWidth="1"/>
    <col min="13576" max="13576" width="18" style="1137" customWidth="1"/>
    <col min="13577" max="13577" width="22.109375" style="1137" customWidth="1"/>
    <col min="13578" max="13578" width="17.88671875" style="1137" customWidth="1"/>
    <col min="13579" max="13579" width="22.44140625" style="1137" customWidth="1"/>
    <col min="13580" max="13824" width="9" style="1137"/>
    <col min="13825" max="13827" width="3" style="1137" customWidth="1"/>
    <col min="13828" max="13828" width="17.44140625" style="1137" customWidth="1"/>
    <col min="13829" max="13829" width="19.6640625" style="1137" customWidth="1"/>
    <col min="13830" max="13830" width="18.21875" style="1137" customWidth="1"/>
    <col min="13831" max="13831" width="22.109375" style="1137" customWidth="1"/>
    <col min="13832" max="13832" width="18" style="1137" customWidth="1"/>
    <col min="13833" max="13833" width="22.109375" style="1137" customWidth="1"/>
    <col min="13834" max="13834" width="17.88671875" style="1137" customWidth="1"/>
    <col min="13835" max="13835" width="22.44140625" style="1137" customWidth="1"/>
    <col min="13836" max="14080" width="9" style="1137"/>
    <col min="14081" max="14083" width="3" style="1137" customWidth="1"/>
    <col min="14084" max="14084" width="17.44140625" style="1137" customWidth="1"/>
    <col min="14085" max="14085" width="19.6640625" style="1137" customWidth="1"/>
    <col min="14086" max="14086" width="18.21875" style="1137" customWidth="1"/>
    <col min="14087" max="14087" width="22.109375" style="1137" customWidth="1"/>
    <col min="14088" max="14088" width="18" style="1137" customWidth="1"/>
    <col min="14089" max="14089" width="22.109375" style="1137" customWidth="1"/>
    <col min="14090" max="14090" width="17.88671875" style="1137" customWidth="1"/>
    <col min="14091" max="14091" width="22.44140625" style="1137" customWidth="1"/>
    <col min="14092" max="14336" width="9" style="1137"/>
    <col min="14337" max="14339" width="3" style="1137" customWidth="1"/>
    <col min="14340" max="14340" width="17.44140625" style="1137" customWidth="1"/>
    <col min="14341" max="14341" width="19.6640625" style="1137" customWidth="1"/>
    <col min="14342" max="14342" width="18.21875" style="1137" customWidth="1"/>
    <col min="14343" max="14343" width="22.109375" style="1137" customWidth="1"/>
    <col min="14344" max="14344" width="18" style="1137" customWidth="1"/>
    <col min="14345" max="14345" width="22.109375" style="1137" customWidth="1"/>
    <col min="14346" max="14346" width="17.88671875" style="1137" customWidth="1"/>
    <col min="14347" max="14347" width="22.44140625" style="1137" customWidth="1"/>
    <col min="14348" max="14592" width="9" style="1137"/>
    <col min="14593" max="14595" width="3" style="1137" customWidth="1"/>
    <col min="14596" max="14596" width="17.44140625" style="1137" customWidth="1"/>
    <col min="14597" max="14597" width="19.6640625" style="1137" customWidth="1"/>
    <col min="14598" max="14598" width="18.21875" style="1137" customWidth="1"/>
    <col min="14599" max="14599" width="22.109375" style="1137" customWidth="1"/>
    <col min="14600" max="14600" width="18" style="1137" customWidth="1"/>
    <col min="14601" max="14601" width="22.109375" style="1137" customWidth="1"/>
    <col min="14602" max="14602" width="17.88671875" style="1137" customWidth="1"/>
    <col min="14603" max="14603" width="22.44140625" style="1137" customWidth="1"/>
    <col min="14604" max="14848" width="9" style="1137"/>
    <col min="14849" max="14851" width="3" style="1137" customWidth="1"/>
    <col min="14852" max="14852" width="17.44140625" style="1137" customWidth="1"/>
    <col min="14853" max="14853" width="19.6640625" style="1137" customWidth="1"/>
    <col min="14854" max="14854" width="18.21875" style="1137" customWidth="1"/>
    <col min="14855" max="14855" width="22.109375" style="1137" customWidth="1"/>
    <col min="14856" max="14856" width="18" style="1137" customWidth="1"/>
    <col min="14857" max="14857" width="22.109375" style="1137" customWidth="1"/>
    <col min="14858" max="14858" width="17.88671875" style="1137" customWidth="1"/>
    <col min="14859" max="14859" width="22.44140625" style="1137" customWidth="1"/>
    <col min="14860" max="15104" width="9" style="1137"/>
    <col min="15105" max="15107" width="3" style="1137" customWidth="1"/>
    <col min="15108" max="15108" width="17.44140625" style="1137" customWidth="1"/>
    <col min="15109" max="15109" width="19.6640625" style="1137" customWidth="1"/>
    <col min="15110" max="15110" width="18.21875" style="1137" customWidth="1"/>
    <col min="15111" max="15111" width="22.109375" style="1137" customWidth="1"/>
    <col min="15112" max="15112" width="18" style="1137" customWidth="1"/>
    <col min="15113" max="15113" width="22.109375" style="1137" customWidth="1"/>
    <col min="15114" max="15114" width="17.88671875" style="1137" customWidth="1"/>
    <col min="15115" max="15115" width="22.44140625" style="1137" customWidth="1"/>
    <col min="15116" max="15360" width="9" style="1137"/>
    <col min="15361" max="15363" width="3" style="1137" customWidth="1"/>
    <col min="15364" max="15364" width="17.44140625" style="1137" customWidth="1"/>
    <col min="15365" max="15365" width="19.6640625" style="1137" customWidth="1"/>
    <col min="15366" max="15366" width="18.21875" style="1137" customWidth="1"/>
    <col min="15367" max="15367" width="22.109375" style="1137" customWidth="1"/>
    <col min="15368" max="15368" width="18" style="1137" customWidth="1"/>
    <col min="15369" max="15369" width="22.109375" style="1137" customWidth="1"/>
    <col min="15370" max="15370" width="17.88671875" style="1137" customWidth="1"/>
    <col min="15371" max="15371" width="22.44140625" style="1137" customWidth="1"/>
    <col min="15372" max="15616" width="9" style="1137"/>
    <col min="15617" max="15619" width="3" style="1137" customWidth="1"/>
    <col min="15620" max="15620" width="17.44140625" style="1137" customWidth="1"/>
    <col min="15621" max="15621" width="19.6640625" style="1137" customWidth="1"/>
    <col min="15622" max="15622" width="18.21875" style="1137" customWidth="1"/>
    <col min="15623" max="15623" width="22.109375" style="1137" customWidth="1"/>
    <col min="15624" max="15624" width="18" style="1137" customWidth="1"/>
    <col min="15625" max="15625" width="22.109375" style="1137" customWidth="1"/>
    <col min="15626" max="15626" width="17.88671875" style="1137" customWidth="1"/>
    <col min="15627" max="15627" width="22.44140625" style="1137" customWidth="1"/>
    <col min="15628" max="15872" width="9" style="1137"/>
    <col min="15873" max="15875" width="3" style="1137" customWidth="1"/>
    <col min="15876" max="15876" width="17.44140625" style="1137" customWidth="1"/>
    <col min="15877" max="15877" width="19.6640625" style="1137" customWidth="1"/>
    <col min="15878" max="15878" width="18.21875" style="1137" customWidth="1"/>
    <col min="15879" max="15879" width="22.109375" style="1137" customWidth="1"/>
    <col min="15880" max="15880" width="18" style="1137" customWidth="1"/>
    <col min="15881" max="15881" width="22.109375" style="1137" customWidth="1"/>
    <col min="15882" max="15882" width="17.88671875" style="1137" customWidth="1"/>
    <col min="15883" max="15883" width="22.44140625" style="1137" customWidth="1"/>
    <col min="15884" max="16128" width="9" style="1137"/>
    <col min="16129" max="16131" width="3" style="1137" customWidth="1"/>
    <col min="16132" max="16132" width="17.44140625" style="1137" customWidth="1"/>
    <col min="16133" max="16133" width="19.6640625" style="1137" customWidth="1"/>
    <col min="16134" max="16134" width="18.21875" style="1137" customWidth="1"/>
    <col min="16135" max="16135" width="22.109375" style="1137" customWidth="1"/>
    <col min="16136" max="16136" width="18" style="1137" customWidth="1"/>
    <col min="16137" max="16137" width="22.109375" style="1137" customWidth="1"/>
    <col min="16138" max="16138" width="17.88671875" style="1137" customWidth="1"/>
    <col min="16139" max="16139" width="22.44140625" style="1137" customWidth="1"/>
    <col min="16140" max="16384" width="9" style="1137"/>
  </cols>
  <sheetData>
    <row r="1" spans="1:13" ht="21.15" customHeight="1">
      <c r="A1" s="1394" t="s">
        <v>1165</v>
      </c>
      <c r="B1" s="1394"/>
      <c r="C1" s="1394"/>
      <c r="D1" s="1394"/>
      <c r="E1" s="1132"/>
      <c r="F1" s="1133"/>
      <c r="G1" s="1133"/>
      <c r="H1" s="1133"/>
      <c r="I1" s="1133"/>
      <c r="J1" s="1134" t="s">
        <v>770</v>
      </c>
      <c r="K1" s="1135" t="s">
        <v>1676</v>
      </c>
      <c r="L1" s="1372" t="s">
        <v>86</v>
      </c>
      <c r="M1" s="1372"/>
    </row>
    <row r="2" spans="1:13" ht="21.15" customHeight="1">
      <c r="A2" s="1395" t="s">
        <v>1677</v>
      </c>
      <c r="B2" s="1395"/>
      <c r="C2" s="1395"/>
      <c r="D2" s="1395"/>
      <c r="E2" s="1138" t="s">
        <v>1678</v>
      </c>
      <c r="F2" s="1139"/>
      <c r="G2" s="1139"/>
      <c r="H2" s="1139"/>
      <c r="I2" s="1139"/>
      <c r="J2" s="1134" t="s">
        <v>1679</v>
      </c>
      <c r="K2" s="1140" t="s">
        <v>1680</v>
      </c>
      <c r="L2" s="1136"/>
    </row>
    <row r="3" spans="1:13" ht="33">
      <c r="A3" s="1396" t="s">
        <v>1681</v>
      </c>
      <c r="B3" s="1396"/>
      <c r="C3" s="1396"/>
      <c r="D3" s="1396"/>
      <c r="E3" s="1396"/>
      <c r="F3" s="1396"/>
      <c r="G3" s="1396"/>
      <c r="H3" s="1396"/>
      <c r="I3" s="1396"/>
      <c r="J3" s="1396"/>
      <c r="K3" s="1396"/>
      <c r="L3" s="1136"/>
    </row>
    <row r="4" spans="1:13" ht="27" customHeight="1">
      <c r="A4" s="1141"/>
      <c r="B4" s="1141"/>
      <c r="C4" s="1141"/>
      <c r="D4" s="1141"/>
      <c r="E4" s="1141" t="s">
        <v>1682</v>
      </c>
      <c r="F4" s="1142"/>
      <c r="G4" s="1142" t="s">
        <v>1683</v>
      </c>
      <c r="H4" s="1133"/>
      <c r="I4" s="1142"/>
      <c r="J4" s="1142"/>
      <c r="K4" s="1142" t="s">
        <v>1684</v>
      </c>
      <c r="L4" s="1136"/>
    </row>
    <row r="5" spans="1:13" ht="23.25" customHeight="1">
      <c r="A5" s="1386" t="s">
        <v>1685</v>
      </c>
      <c r="B5" s="1387"/>
      <c r="C5" s="1387"/>
      <c r="D5" s="1387"/>
      <c r="E5" s="1388"/>
      <c r="F5" s="1397" t="s">
        <v>1686</v>
      </c>
      <c r="G5" s="1398"/>
      <c r="H5" s="1143" t="s">
        <v>1687</v>
      </c>
      <c r="I5" s="1144" t="s">
        <v>1688</v>
      </c>
      <c r="J5" s="1143" t="s">
        <v>1689</v>
      </c>
      <c r="K5" s="1134" t="s">
        <v>1690</v>
      </c>
      <c r="L5" s="1136"/>
    </row>
    <row r="6" spans="1:13" ht="23.25" customHeight="1">
      <c r="A6" s="1389"/>
      <c r="B6" s="1390"/>
      <c r="C6" s="1390"/>
      <c r="D6" s="1390"/>
      <c r="E6" s="1391"/>
      <c r="F6" s="1134" t="s">
        <v>1691</v>
      </c>
      <c r="G6" s="1134" t="s">
        <v>1692</v>
      </c>
      <c r="H6" s="1134" t="s">
        <v>1691</v>
      </c>
      <c r="I6" s="1134" t="s">
        <v>1692</v>
      </c>
      <c r="J6" s="1143" t="s">
        <v>1691</v>
      </c>
      <c r="K6" s="1134" t="s">
        <v>1692</v>
      </c>
      <c r="L6" s="1136"/>
    </row>
    <row r="7" spans="1:13" ht="19.5" customHeight="1">
      <c r="A7" s="1145"/>
      <c r="B7" s="1146" t="s">
        <v>1693</v>
      </c>
      <c r="C7" s="1132"/>
      <c r="D7" s="1132"/>
      <c r="E7" s="1147"/>
      <c r="F7" s="1148">
        <v>53501353</v>
      </c>
      <c r="G7" s="1148">
        <v>225931482</v>
      </c>
      <c r="H7" s="1148">
        <v>17681180</v>
      </c>
      <c r="I7" s="1148">
        <v>164748130</v>
      </c>
      <c r="J7" s="1149">
        <v>35820173</v>
      </c>
      <c r="K7" s="1150">
        <v>61183352</v>
      </c>
      <c r="L7" s="1136"/>
    </row>
    <row r="8" spans="1:13" ht="19.5" customHeight="1">
      <c r="A8" s="1151"/>
      <c r="B8" s="1152"/>
      <c r="C8" s="1153" t="s">
        <v>1694</v>
      </c>
      <c r="D8" s="1152"/>
      <c r="E8" s="1154"/>
      <c r="F8" s="1148">
        <v>11312813</v>
      </c>
      <c r="G8" s="1148">
        <v>119986746</v>
      </c>
      <c r="H8" s="1148">
        <v>11312813</v>
      </c>
      <c r="I8" s="1148">
        <v>119986746</v>
      </c>
      <c r="J8" s="1149">
        <v>0</v>
      </c>
      <c r="K8" s="1150">
        <v>0</v>
      </c>
      <c r="L8" s="1136"/>
    </row>
    <row r="9" spans="1:13" ht="19.5" customHeight="1">
      <c r="A9" s="1151"/>
      <c r="B9" s="1152"/>
      <c r="C9" s="1153"/>
      <c r="D9" s="1152" t="s">
        <v>1695</v>
      </c>
      <c r="E9" s="1147"/>
      <c r="F9" s="1148">
        <v>20582</v>
      </c>
      <c r="G9" s="1148">
        <v>4250316</v>
      </c>
      <c r="H9" s="1148">
        <v>20582</v>
      </c>
      <c r="I9" s="1148">
        <v>4250316</v>
      </c>
      <c r="J9" s="1149">
        <v>0</v>
      </c>
      <c r="K9" s="1150">
        <v>0</v>
      </c>
      <c r="L9" s="1136"/>
    </row>
    <row r="10" spans="1:13" ht="19.5" customHeight="1">
      <c r="A10" s="1151"/>
      <c r="B10" s="1152"/>
      <c r="C10" s="1153"/>
      <c r="D10" s="1152" t="s">
        <v>1696</v>
      </c>
      <c r="E10" s="1154"/>
      <c r="F10" s="1148">
        <v>33344</v>
      </c>
      <c r="G10" s="1148">
        <v>340024</v>
      </c>
      <c r="H10" s="1148">
        <v>33344</v>
      </c>
      <c r="I10" s="1148">
        <v>340024</v>
      </c>
      <c r="J10" s="1149">
        <v>0</v>
      </c>
      <c r="K10" s="1150">
        <v>0</v>
      </c>
      <c r="L10" s="1136"/>
    </row>
    <row r="11" spans="1:13" ht="19.5" customHeight="1">
      <c r="A11" s="1151"/>
      <c r="B11" s="1152"/>
      <c r="C11" s="1153"/>
      <c r="D11" s="1152" t="s">
        <v>1697</v>
      </c>
      <c r="E11" s="1154"/>
      <c r="F11" s="1148">
        <v>10923</v>
      </c>
      <c r="G11" s="1148">
        <v>107411</v>
      </c>
      <c r="H11" s="1148">
        <v>10923</v>
      </c>
      <c r="I11" s="1148">
        <v>107411</v>
      </c>
      <c r="J11" s="1149">
        <v>0</v>
      </c>
      <c r="K11" s="1150">
        <v>0</v>
      </c>
      <c r="L11" s="1136"/>
    </row>
    <row r="12" spans="1:13" ht="19.5" customHeight="1">
      <c r="A12" s="1151"/>
      <c r="B12" s="1152"/>
      <c r="C12" s="1153"/>
      <c r="D12" s="1152" t="s">
        <v>1698</v>
      </c>
      <c r="E12" s="1154"/>
      <c r="F12" s="1150">
        <v>0</v>
      </c>
      <c r="G12" s="1148">
        <v>212543</v>
      </c>
      <c r="H12" s="1150">
        <v>0</v>
      </c>
      <c r="I12" s="1148">
        <v>212543</v>
      </c>
      <c r="J12" s="1149">
        <v>0</v>
      </c>
      <c r="K12" s="1150">
        <v>0</v>
      </c>
      <c r="L12" s="1136"/>
    </row>
    <row r="13" spans="1:13" ht="19.5" customHeight="1">
      <c r="A13" s="1151"/>
      <c r="B13" s="1152"/>
      <c r="C13" s="1153"/>
      <c r="D13" s="1152" t="s">
        <v>1699</v>
      </c>
      <c r="E13" s="1154"/>
      <c r="F13" s="1148">
        <v>964</v>
      </c>
      <c r="G13" s="1148">
        <v>98144</v>
      </c>
      <c r="H13" s="1148">
        <v>964</v>
      </c>
      <c r="I13" s="1148">
        <v>98144</v>
      </c>
      <c r="J13" s="1149">
        <v>0</v>
      </c>
      <c r="K13" s="1150">
        <v>0</v>
      </c>
      <c r="L13" s="1136"/>
    </row>
    <row r="14" spans="1:13" ht="19.5" customHeight="1">
      <c r="A14" s="1151"/>
      <c r="B14" s="1152"/>
      <c r="C14" s="1153"/>
      <c r="D14" s="1152"/>
      <c r="E14" s="1154" t="s">
        <v>1700</v>
      </c>
      <c r="F14" s="1150">
        <v>0</v>
      </c>
      <c r="G14" s="1150">
        <v>0</v>
      </c>
      <c r="H14" s="1150">
        <v>0</v>
      </c>
      <c r="I14" s="1150">
        <v>0</v>
      </c>
      <c r="J14" s="1149">
        <v>0</v>
      </c>
      <c r="K14" s="1150">
        <v>0</v>
      </c>
      <c r="L14" s="1136"/>
    </row>
    <row r="15" spans="1:13" ht="19.5" customHeight="1">
      <c r="A15" s="1151"/>
      <c r="B15" s="1152"/>
      <c r="C15" s="1153"/>
      <c r="D15" s="1152"/>
      <c r="E15" s="1154" t="s">
        <v>1701</v>
      </c>
      <c r="F15" s="1148">
        <v>964</v>
      </c>
      <c r="G15" s="1148">
        <v>98144</v>
      </c>
      <c r="H15" s="1148">
        <v>964</v>
      </c>
      <c r="I15" s="1148">
        <v>98144</v>
      </c>
      <c r="J15" s="1149">
        <v>0</v>
      </c>
      <c r="K15" s="1150">
        <v>0</v>
      </c>
      <c r="L15" s="1136"/>
    </row>
    <row r="16" spans="1:13" ht="19.5" customHeight="1">
      <c r="A16" s="1151"/>
      <c r="B16" s="1152"/>
      <c r="C16" s="1153"/>
      <c r="D16" s="1152" t="s">
        <v>1702</v>
      </c>
      <c r="E16" s="1154"/>
      <c r="F16" s="1148">
        <v>11247000</v>
      </c>
      <c r="G16" s="1148">
        <v>114978308</v>
      </c>
      <c r="H16" s="1148">
        <v>11247000</v>
      </c>
      <c r="I16" s="1148">
        <v>114978308</v>
      </c>
      <c r="J16" s="1149">
        <v>0</v>
      </c>
      <c r="K16" s="1150">
        <v>0</v>
      </c>
      <c r="L16" s="1136"/>
    </row>
    <row r="17" spans="1:12" ht="19.5" customHeight="1">
      <c r="A17" s="1151"/>
      <c r="B17" s="1152"/>
      <c r="C17" s="1153"/>
      <c r="D17" s="1152" t="s">
        <v>1703</v>
      </c>
      <c r="E17" s="1154"/>
      <c r="F17" s="1150">
        <v>0</v>
      </c>
      <c r="G17" s="1150">
        <v>0</v>
      </c>
      <c r="H17" s="1150">
        <v>0</v>
      </c>
      <c r="I17" s="1150">
        <v>0</v>
      </c>
      <c r="J17" s="1149">
        <v>0</v>
      </c>
      <c r="K17" s="1150">
        <v>0</v>
      </c>
      <c r="L17" s="1136"/>
    </row>
    <row r="18" spans="1:12" ht="19.5" customHeight="1">
      <c r="A18" s="1151"/>
      <c r="B18" s="1152"/>
      <c r="C18" s="1155" t="s">
        <v>1704</v>
      </c>
      <c r="D18" s="1152"/>
      <c r="E18" s="1154"/>
      <c r="F18" s="1150">
        <v>0</v>
      </c>
      <c r="G18" s="1150">
        <v>0</v>
      </c>
      <c r="H18" s="1150">
        <v>0</v>
      </c>
      <c r="I18" s="1150">
        <v>0</v>
      </c>
      <c r="J18" s="1149">
        <v>0</v>
      </c>
      <c r="K18" s="1150">
        <v>0</v>
      </c>
      <c r="L18" s="1136"/>
    </row>
    <row r="19" spans="1:12" ht="19.5" customHeight="1">
      <c r="A19" s="1151"/>
      <c r="B19" s="1152"/>
      <c r="C19" s="1155" t="s">
        <v>1705</v>
      </c>
      <c r="D19" s="1152"/>
      <c r="E19" s="1154"/>
      <c r="F19" s="1148">
        <v>226362</v>
      </c>
      <c r="G19" s="1148">
        <v>974652</v>
      </c>
      <c r="H19" s="1148">
        <v>226362</v>
      </c>
      <c r="I19" s="1148">
        <v>974652</v>
      </c>
      <c r="J19" s="1149">
        <v>0</v>
      </c>
      <c r="K19" s="1150">
        <v>0</v>
      </c>
      <c r="L19" s="1136"/>
    </row>
    <row r="20" spans="1:12" ht="19.5" customHeight="1">
      <c r="A20" s="1151"/>
      <c r="B20" s="1152"/>
      <c r="C20" s="1155" t="s">
        <v>1706</v>
      </c>
      <c r="D20" s="1152"/>
      <c r="E20" s="1154"/>
      <c r="F20" s="1148">
        <v>345850</v>
      </c>
      <c r="G20" s="1148">
        <v>3720467</v>
      </c>
      <c r="H20" s="1148">
        <v>345850</v>
      </c>
      <c r="I20" s="1148">
        <v>3720467</v>
      </c>
      <c r="J20" s="1149">
        <v>0</v>
      </c>
      <c r="K20" s="1150">
        <v>0</v>
      </c>
      <c r="L20" s="1136"/>
    </row>
    <row r="21" spans="1:12" ht="19.5" customHeight="1">
      <c r="A21" s="1151"/>
      <c r="B21" s="1152"/>
      <c r="C21" s="1155" t="s">
        <v>1707</v>
      </c>
      <c r="D21" s="1152"/>
      <c r="E21" s="1154"/>
      <c r="F21" s="1150">
        <v>0</v>
      </c>
      <c r="G21" s="1150">
        <v>0</v>
      </c>
      <c r="H21" s="1150">
        <v>0</v>
      </c>
      <c r="I21" s="1150">
        <v>0</v>
      </c>
      <c r="J21" s="1149">
        <v>0</v>
      </c>
      <c r="K21" s="1150">
        <v>0</v>
      </c>
      <c r="L21" s="1136"/>
    </row>
    <row r="22" spans="1:12" ht="19.5" customHeight="1">
      <c r="A22" s="1151"/>
      <c r="B22" s="1152"/>
      <c r="C22" s="1155" t="s">
        <v>655</v>
      </c>
      <c r="D22" s="1152"/>
      <c r="E22" s="1154"/>
      <c r="F22" s="1148">
        <v>20833</v>
      </c>
      <c r="G22" s="1148">
        <v>400384</v>
      </c>
      <c r="H22" s="1148">
        <v>20833</v>
      </c>
      <c r="I22" s="1148">
        <v>400384</v>
      </c>
      <c r="J22" s="1149">
        <v>0</v>
      </c>
      <c r="K22" s="1150">
        <v>0</v>
      </c>
      <c r="L22" s="1136"/>
    </row>
    <row r="23" spans="1:12" ht="19.5" customHeight="1">
      <c r="A23" s="1151"/>
      <c r="B23" s="1152"/>
      <c r="C23" s="1132"/>
      <c r="D23" s="1155" t="s">
        <v>1708</v>
      </c>
      <c r="E23" s="1154"/>
      <c r="F23" s="1148">
        <v>20833</v>
      </c>
      <c r="G23" s="1148">
        <v>400384</v>
      </c>
      <c r="H23" s="1148">
        <v>20833</v>
      </c>
      <c r="I23" s="1148">
        <v>400384</v>
      </c>
      <c r="J23" s="1149">
        <v>0</v>
      </c>
      <c r="K23" s="1150">
        <v>0</v>
      </c>
      <c r="L23" s="1136"/>
    </row>
    <row r="24" spans="1:12" ht="19.5" customHeight="1">
      <c r="A24" s="1151"/>
      <c r="B24" s="1152"/>
      <c r="C24" s="1152"/>
      <c r="D24" s="1152" t="s">
        <v>1709</v>
      </c>
      <c r="E24" s="1154"/>
      <c r="F24" s="1150">
        <v>0</v>
      </c>
      <c r="G24" s="1150">
        <v>0</v>
      </c>
      <c r="H24" s="1150">
        <v>0</v>
      </c>
      <c r="I24" s="1150">
        <v>0</v>
      </c>
      <c r="J24" s="1149">
        <v>0</v>
      </c>
      <c r="K24" s="1150">
        <v>0</v>
      </c>
      <c r="L24" s="1136"/>
    </row>
    <row r="25" spans="1:12" ht="19.5" customHeight="1">
      <c r="A25" s="1151"/>
      <c r="B25" s="1152"/>
      <c r="C25" s="1152" t="s">
        <v>1710</v>
      </c>
      <c r="D25" s="1152"/>
      <c r="E25" s="1154"/>
      <c r="F25" s="1150">
        <v>0</v>
      </c>
      <c r="G25" s="1148">
        <v>2000000</v>
      </c>
      <c r="H25" s="1150">
        <v>0</v>
      </c>
      <c r="I25" s="1148">
        <v>2000000</v>
      </c>
      <c r="J25" s="1149">
        <v>0</v>
      </c>
      <c r="K25" s="1150">
        <v>0</v>
      </c>
      <c r="L25" s="1136"/>
    </row>
    <row r="26" spans="1:12" ht="19.5" customHeight="1">
      <c r="A26" s="1151"/>
      <c r="B26" s="1152"/>
      <c r="C26" s="1152"/>
      <c r="D26" s="1152" t="s">
        <v>1711</v>
      </c>
      <c r="E26" s="1154"/>
      <c r="F26" s="1150">
        <v>0</v>
      </c>
      <c r="G26" s="1150">
        <v>0</v>
      </c>
      <c r="H26" s="1150">
        <v>0</v>
      </c>
      <c r="I26" s="1150">
        <v>0</v>
      </c>
      <c r="J26" s="1149">
        <v>0</v>
      </c>
      <c r="K26" s="1150">
        <v>0</v>
      </c>
      <c r="L26" s="1136"/>
    </row>
    <row r="27" spans="1:12" ht="19.5" customHeight="1">
      <c r="A27" s="1151"/>
      <c r="B27" s="1152"/>
      <c r="C27" s="1152"/>
      <c r="D27" s="1152" t="s">
        <v>1712</v>
      </c>
      <c r="E27" s="1154"/>
      <c r="F27" s="1150">
        <v>0</v>
      </c>
      <c r="G27" s="1148">
        <v>2000000</v>
      </c>
      <c r="H27" s="1150">
        <v>0</v>
      </c>
      <c r="I27" s="1148">
        <v>2000000</v>
      </c>
      <c r="J27" s="1149">
        <v>0</v>
      </c>
      <c r="K27" s="1150">
        <v>0</v>
      </c>
      <c r="L27" s="1136"/>
    </row>
    <row r="28" spans="1:12" ht="19.5" customHeight="1">
      <c r="A28" s="1151"/>
      <c r="B28" s="1152"/>
      <c r="C28" s="1152"/>
      <c r="D28" s="1152" t="s">
        <v>1713</v>
      </c>
      <c r="E28" s="1154"/>
      <c r="F28" s="1150">
        <v>0</v>
      </c>
      <c r="G28" s="1150">
        <v>0</v>
      </c>
      <c r="H28" s="1150">
        <v>0</v>
      </c>
      <c r="I28" s="1150">
        <v>0</v>
      </c>
      <c r="J28" s="1149">
        <v>0</v>
      </c>
      <c r="K28" s="1150">
        <v>0</v>
      </c>
      <c r="L28" s="1136"/>
    </row>
    <row r="29" spans="1:12" ht="23.25" customHeight="1">
      <c r="A29" s="1386" t="s">
        <v>1685</v>
      </c>
      <c r="B29" s="1387"/>
      <c r="C29" s="1387"/>
      <c r="D29" s="1387"/>
      <c r="E29" s="1388"/>
      <c r="F29" s="1399" t="s">
        <v>1686</v>
      </c>
      <c r="G29" s="1400"/>
      <c r="H29" s="1156" t="s">
        <v>1687</v>
      </c>
      <c r="I29" s="1157" t="s">
        <v>1688</v>
      </c>
      <c r="J29" s="1156" t="s">
        <v>1689</v>
      </c>
      <c r="K29" s="1158" t="s">
        <v>1690</v>
      </c>
      <c r="L29" s="1136"/>
    </row>
    <row r="30" spans="1:12" ht="23.25" customHeight="1">
      <c r="A30" s="1389"/>
      <c r="B30" s="1390"/>
      <c r="C30" s="1390"/>
      <c r="D30" s="1390"/>
      <c r="E30" s="1391"/>
      <c r="F30" s="1158" t="s">
        <v>1691</v>
      </c>
      <c r="G30" s="1158" t="s">
        <v>1692</v>
      </c>
      <c r="H30" s="1158" t="s">
        <v>1691</v>
      </c>
      <c r="I30" s="1158" t="s">
        <v>1692</v>
      </c>
      <c r="J30" s="1156" t="s">
        <v>1691</v>
      </c>
      <c r="K30" s="1158" t="s">
        <v>1692</v>
      </c>
      <c r="L30" s="1136"/>
    </row>
    <row r="31" spans="1:12" ht="19.5" customHeight="1">
      <c r="A31" s="1151"/>
      <c r="B31" s="1152"/>
      <c r="C31" s="1152" t="s">
        <v>1714</v>
      </c>
      <c r="D31" s="1152"/>
      <c r="E31" s="1154"/>
      <c r="F31" s="1148">
        <v>41504433</v>
      </c>
      <c r="G31" s="1148">
        <v>96826169</v>
      </c>
      <c r="H31" s="1148">
        <v>5684260</v>
      </c>
      <c r="I31" s="1148">
        <v>35642817</v>
      </c>
      <c r="J31" s="1149">
        <v>35820173</v>
      </c>
      <c r="K31" s="1150">
        <v>61183352</v>
      </c>
      <c r="L31" s="1136"/>
    </row>
    <row r="32" spans="1:12" ht="19.5" customHeight="1">
      <c r="A32" s="1151"/>
      <c r="B32" s="1152"/>
      <c r="C32" s="1152"/>
      <c r="D32" s="1152" t="s">
        <v>1715</v>
      </c>
      <c r="E32" s="1154"/>
      <c r="F32" s="1148">
        <v>41504433</v>
      </c>
      <c r="G32" s="1148">
        <v>96826169</v>
      </c>
      <c r="H32" s="1148">
        <v>5684260</v>
      </c>
      <c r="I32" s="1148">
        <v>35642817</v>
      </c>
      <c r="J32" s="1149">
        <v>35820173</v>
      </c>
      <c r="K32" s="1150">
        <v>61183352</v>
      </c>
      <c r="L32" s="1136"/>
    </row>
    <row r="33" spans="1:12" ht="19.5" customHeight="1">
      <c r="A33" s="1151"/>
      <c r="B33" s="1152"/>
      <c r="C33" s="1152"/>
      <c r="D33" s="1152" t="s">
        <v>1716</v>
      </c>
      <c r="E33" s="1154"/>
      <c r="F33" s="1150">
        <v>0</v>
      </c>
      <c r="G33" s="1150">
        <v>0</v>
      </c>
      <c r="H33" s="1150">
        <v>0</v>
      </c>
      <c r="I33" s="1150">
        <v>0</v>
      </c>
      <c r="J33" s="1159">
        <v>0</v>
      </c>
      <c r="K33" s="1150">
        <v>0</v>
      </c>
      <c r="L33" s="1136"/>
    </row>
    <row r="34" spans="1:12" ht="19.5" customHeight="1">
      <c r="A34" s="1151"/>
      <c r="B34" s="1152"/>
      <c r="C34" s="1152" t="s">
        <v>1717</v>
      </c>
      <c r="D34" s="1152"/>
      <c r="E34" s="1154"/>
      <c r="F34" s="1150">
        <v>0</v>
      </c>
      <c r="G34" s="1148">
        <v>60000</v>
      </c>
      <c r="H34" s="1150">
        <v>0</v>
      </c>
      <c r="I34" s="1148">
        <v>60000</v>
      </c>
      <c r="J34" s="1159">
        <v>0</v>
      </c>
      <c r="K34" s="1150">
        <v>0</v>
      </c>
      <c r="L34" s="1136"/>
    </row>
    <row r="35" spans="1:12" ht="19.5" customHeight="1">
      <c r="A35" s="1151"/>
      <c r="B35" s="1152"/>
      <c r="C35" s="1152" t="s">
        <v>1718</v>
      </c>
      <c r="D35" s="1152"/>
      <c r="E35" s="1154"/>
      <c r="F35" s="1150">
        <v>0</v>
      </c>
      <c r="G35" s="1150">
        <v>0</v>
      </c>
      <c r="H35" s="1150">
        <v>0</v>
      </c>
      <c r="I35" s="1150">
        <v>0</v>
      </c>
      <c r="J35" s="1159">
        <v>0</v>
      </c>
      <c r="K35" s="1150">
        <v>0</v>
      </c>
      <c r="L35" s="1136"/>
    </row>
    <row r="36" spans="1:12" ht="19.5" customHeight="1">
      <c r="A36" s="1151"/>
      <c r="B36" s="1152"/>
      <c r="C36" s="1152" t="s">
        <v>1719</v>
      </c>
      <c r="D36" s="1152"/>
      <c r="E36" s="1154"/>
      <c r="F36" s="1148">
        <v>91062</v>
      </c>
      <c r="G36" s="1148">
        <v>1963064</v>
      </c>
      <c r="H36" s="1148">
        <v>91062</v>
      </c>
      <c r="I36" s="1148">
        <v>1963064</v>
      </c>
      <c r="J36" s="1159">
        <v>0</v>
      </c>
      <c r="K36" s="1150">
        <v>0</v>
      </c>
      <c r="L36" s="1136"/>
    </row>
    <row r="37" spans="1:12" ht="19.5" customHeight="1">
      <c r="A37" s="1151"/>
      <c r="B37" s="1152" t="s">
        <v>1720</v>
      </c>
      <c r="C37" s="1152"/>
      <c r="D37" s="1152"/>
      <c r="E37" s="1154"/>
      <c r="F37" s="1150">
        <v>0</v>
      </c>
      <c r="G37" s="1150">
        <v>0</v>
      </c>
      <c r="H37" s="1150">
        <v>0</v>
      </c>
      <c r="I37" s="1150">
        <v>0</v>
      </c>
      <c r="J37" s="1159">
        <v>0</v>
      </c>
      <c r="K37" s="1150">
        <v>0</v>
      </c>
      <c r="L37" s="1136"/>
    </row>
    <row r="38" spans="1:12" ht="19.5" customHeight="1">
      <c r="A38" s="1151"/>
      <c r="B38" s="1152"/>
      <c r="C38" s="1152" t="s">
        <v>1721</v>
      </c>
      <c r="D38" s="1152"/>
      <c r="E38" s="1154"/>
      <c r="F38" s="1150">
        <v>0</v>
      </c>
      <c r="G38" s="1150">
        <v>0</v>
      </c>
      <c r="H38" s="1150">
        <v>0</v>
      </c>
      <c r="I38" s="1150">
        <v>0</v>
      </c>
      <c r="J38" s="1159">
        <v>0</v>
      </c>
      <c r="K38" s="1150">
        <v>0</v>
      </c>
      <c r="L38" s="1136"/>
    </row>
    <row r="39" spans="1:12" ht="19.5" customHeight="1">
      <c r="A39" s="1151"/>
      <c r="B39" s="1152"/>
      <c r="C39" s="1152"/>
      <c r="D39" s="1152" t="s">
        <v>1722</v>
      </c>
      <c r="E39" s="1154"/>
      <c r="F39" s="1150">
        <v>0</v>
      </c>
      <c r="G39" s="1150">
        <v>0</v>
      </c>
      <c r="H39" s="1150">
        <v>0</v>
      </c>
      <c r="I39" s="1150">
        <v>0</v>
      </c>
      <c r="J39" s="1159">
        <v>0</v>
      </c>
      <c r="K39" s="1150">
        <v>0</v>
      </c>
      <c r="L39" s="1136"/>
    </row>
    <row r="40" spans="1:12" ht="19.5" customHeight="1">
      <c r="A40" s="1151"/>
      <c r="B40" s="1152"/>
      <c r="C40" s="1152"/>
      <c r="D40" s="1152" t="s">
        <v>1723</v>
      </c>
      <c r="E40" s="1154"/>
      <c r="F40" s="1150">
        <v>0</v>
      </c>
      <c r="G40" s="1150">
        <v>0</v>
      </c>
      <c r="H40" s="1150">
        <v>0</v>
      </c>
      <c r="I40" s="1150">
        <v>0</v>
      </c>
      <c r="J40" s="1159">
        <v>0</v>
      </c>
      <c r="K40" s="1150">
        <v>0</v>
      </c>
      <c r="L40" s="1136"/>
    </row>
    <row r="41" spans="1:12" ht="19.5" customHeight="1">
      <c r="A41" s="1151"/>
      <c r="B41" s="1152"/>
      <c r="C41" s="1152"/>
      <c r="D41" s="1152" t="s">
        <v>1724</v>
      </c>
      <c r="E41" s="1154"/>
      <c r="F41" s="1150">
        <v>0</v>
      </c>
      <c r="G41" s="1150">
        <v>0</v>
      </c>
      <c r="H41" s="1150">
        <v>0</v>
      </c>
      <c r="I41" s="1150">
        <v>0</v>
      </c>
      <c r="J41" s="1159">
        <v>0</v>
      </c>
      <c r="K41" s="1150">
        <v>0</v>
      </c>
      <c r="L41" s="1136"/>
    </row>
    <row r="42" spans="1:12" ht="19.5" customHeight="1">
      <c r="A42" s="1151"/>
      <c r="B42" s="1152"/>
      <c r="C42" s="1152"/>
      <c r="D42" s="1152" t="s">
        <v>1709</v>
      </c>
      <c r="E42" s="1154"/>
      <c r="F42" s="1150">
        <v>0</v>
      </c>
      <c r="G42" s="1150">
        <v>0</v>
      </c>
      <c r="H42" s="1150">
        <v>0</v>
      </c>
      <c r="I42" s="1150">
        <v>0</v>
      </c>
      <c r="J42" s="1159">
        <v>0</v>
      </c>
      <c r="K42" s="1150">
        <v>0</v>
      </c>
      <c r="L42" s="1136"/>
    </row>
    <row r="43" spans="1:12" ht="19.5" customHeight="1">
      <c r="A43" s="1151"/>
      <c r="B43" s="1160" t="s">
        <v>1725</v>
      </c>
      <c r="C43" s="1152"/>
      <c r="D43" s="1152"/>
      <c r="E43" s="1154"/>
      <c r="F43" s="1161">
        <v>53501353</v>
      </c>
      <c r="G43" s="1161">
        <v>225931482</v>
      </c>
      <c r="H43" s="1161">
        <v>17681180</v>
      </c>
      <c r="I43" s="1161">
        <v>164748130</v>
      </c>
      <c r="J43" s="1161">
        <v>35820173</v>
      </c>
      <c r="K43" s="1162">
        <v>61183352</v>
      </c>
      <c r="L43" s="1136"/>
    </row>
    <row r="44" spans="1:12" ht="19.5" customHeight="1">
      <c r="A44" s="1151"/>
      <c r="B44" s="1152" t="s">
        <v>1726</v>
      </c>
      <c r="C44" s="1152"/>
      <c r="D44" s="1152"/>
      <c r="E44" s="1154"/>
      <c r="F44" s="1150">
        <v>0</v>
      </c>
      <c r="G44" s="1150">
        <v>0</v>
      </c>
      <c r="H44" s="1163"/>
      <c r="I44" s="1164"/>
      <c r="J44" s="1164"/>
      <c r="K44" s="1165"/>
      <c r="L44" s="1136"/>
    </row>
    <row r="45" spans="1:12" ht="19.5" customHeight="1">
      <c r="A45" s="1151"/>
      <c r="B45" s="1152" t="s">
        <v>1727</v>
      </c>
      <c r="C45" s="1152"/>
      <c r="D45" s="1152"/>
      <c r="E45" s="1154"/>
      <c r="F45" s="1150">
        <v>0</v>
      </c>
      <c r="G45" s="1150">
        <v>0</v>
      </c>
      <c r="H45" s="1166"/>
      <c r="I45" s="1167"/>
      <c r="J45" s="1167"/>
      <c r="K45" s="1168"/>
      <c r="L45" s="1136"/>
    </row>
    <row r="46" spans="1:12" ht="19.5" customHeight="1">
      <c r="A46" s="1151"/>
      <c r="B46" s="1152" t="s">
        <v>1728</v>
      </c>
      <c r="C46" s="1152"/>
      <c r="D46" s="1152"/>
      <c r="E46" s="1154"/>
      <c r="F46" s="1150">
        <v>0</v>
      </c>
      <c r="G46" s="1150">
        <v>0</v>
      </c>
      <c r="H46" s="1166"/>
      <c r="I46" s="1167"/>
      <c r="J46" s="1167"/>
      <c r="K46" s="1168"/>
      <c r="L46" s="1136"/>
    </row>
    <row r="47" spans="1:12" ht="19.5" customHeight="1">
      <c r="A47" s="1151"/>
      <c r="B47" s="1152" t="s">
        <v>1729</v>
      </c>
      <c r="C47" s="1152"/>
      <c r="D47" s="1152"/>
      <c r="E47" s="1154"/>
      <c r="F47" s="1150">
        <v>0</v>
      </c>
      <c r="G47" s="1150">
        <v>0</v>
      </c>
      <c r="H47" s="1166"/>
      <c r="I47" s="1167"/>
      <c r="J47" s="1167"/>
      <c r="K47" s="1168"/>
      <c r="L47" s="1136"/>
    </row>
    <row r="48" spans="1:12" ht="19.5" customHeight="1">
      <c r="A48" s="1151"/>
      <c r="B48" s="1152" t="s">
        <v>1730</v>
      </c>
      <c r="C48" s="1152"/>
      <c r="D48" s="1152"/>
      <c r="E48" s="1154"/>
      <c r="F48" s="1150">
        <v>0</v>
      </c>
      <c r="G48" s="1150">
        <v>0</v>
      </c>
      <c r="H48" s="1166"/>
      <c r="I48" s="1167"/>
      <c r="J48" s="1167"/>
      <c r="K48" s="1168"/>
      <c r="L48" s="1136"/>
    </row>
    <row r="49" spans="1:12" ht="19.5" customHeight="1">
      <c r="A49" s="1151" t="s">
        <v>1731</v>
      </c>
      <c r="B49" s="1152"/>
      <c r="C49" s="1152"/>
      <c r="D49" s="1152"/>
      <c r="E49" s="1154"/>
      <c r="F49" s="1150">
        <v>0</v>
      </c>
      <c r="G49" s="1150">
        <v>0</v>
      </c>
      <c r="H49" s="1166"/>
      <c r="I49" s="1167"/>
      <c r="J49" s="1167"/>
      <c r="K49" s="1168"/>
      <c r="L49" s="1136"/>
    </row>
    <row r="50" spans="1:12" ht="19.5" customHeight="1">
      <c r="A50" s="1151"/>
      <c r="B50" s="1152" t="s">
        <v>1732</v>
      </c>
      <c r="C50" s="1152"/>
      <c r="D50" s="1152"/>
      <c r="E50" s="1154"/>
      <c r="F50" s="1150">
        <v>0</v>
      </c>
      <c r="G50" s="1150">
        <v>0</v>
      </c>
      <c r="H50" s="1166"/>
      <c r="I50" s="1167"/>
      <c r="J50" s="1167"/>
      <c r="K50" s="1168"/>
      <c r="L50" s="1136"/>
    </row>
    <row r="51" spans="1:12" ht="19.5" customHeight="1">
      <c r="A51" s="1169" t="s">
        <v>1733</v>
      </c>
      <c r="B51" s="1152"/>
      <c r="C51" s="1152"/>
      <c r="D51" s="1152"/>
      <c r="E51" s="1170"/>
      <c r="F51" s="1148">
        <v>53501353</v>
      </c>
      <c r="G51" s="1150">
        <v>0</v>
      </c>
      <c r="H51" s="1166"/>
      <c r="I51" s="1167"/>
      <c r="J51" s="1167"/>
      <c r="K51" s="1168"/>
      <c r="L51" s="1136"/>
    </row>
    <row r="52" spans="1:12" ht="19.5" customHeight="1">
      <c r="A52" s="1169" t="s">
        <v>1734</v>
      </c>
      <c r="B52" s="1152"/>
      <c r="C52" s="1152"/>
      <c r="D52" s="1152"/>
      <c r="E52" s="1154"/>
      <c r="F52" s="1171">
        <v>172430129</v>
      </c>
      <c r="G52" s="1150">
        <v>0</v>
      </c>
      <c r="H52" s="1166"/>
      <c r="I52" s="1167"/>
      <c r="J52" s="1167"/>
      <c r="K52" s="1168"/>
      <c r="L52" s="1136"/>
    </row>
    <row r="53" spans="1:12" ht="19.5" customHeight="1">
      <c r="A53" s="1169" t="s">
        <v>1735</v>
      </c>
      <c r="B53" s="1152"/>
      <c r="C53" s="1152"/>
      <c r="D53" s="1152"/>
      <c r="E53" s="1154"/>
      <c r="F53" s="1148">
        <v>225931482</v>
      </c>
      <c r="G53" s="1150">
        <v>0</v>
      </c>
      <c r="H53" s="1172"/>
      <c r="I53" s="1173"/>
      <c r="J53" s="1173"/>
      <c r="K53" s="1174"/>
      <c r="L53" s="1136"/>
    </row>
    <row r="54" spans="1:12" ht="23.25" customHeight="1">
      <c r="A54" s="1386" t="s">
        <v>1685</v>
      </c>
      <c r="B54" s="1387"/>
      <c r="C54" s="1387"/>
      <c r="D54" s="1387"/>
      <c r="E54" s="1388"/>
      <c r="F54" s="1392" t="s">
        <v>1686</v>
      </c>
      <c r="G54" s="1393"/>
      <c r="H54" s="1175" t="s">
        <v>1687</v>
      </c>
      <c r="I54" s="1176" t="s">
        <v>1736</v>
      </c>
      <c r="J54" s="1175" t="s">
        <v>1689</v>
      </c>
      <c r="K54" s="1177" t="s">
        <v>1737</v>
      </c>
      <c r="L54" s="1136"/>
    </row>
    <row r="55" spans="1:12" ht="23.25" customHeight="1">
      <c r="A55" s="1389"/>
      <c r="B55" s="1390"/>
      <c r="C55" s="1390"/>
      <c r="D55" s="1390"/>
      <c r="E55" s="1391"/>
      <c r="F55" s="1177" t="s">
        <v>1691</v>
      </c>
      <c r="G55" s="1177" t="s">
        <v>1692</v>
      </c>
      <c r="H55" s="1177" t="s">
        <v>1691</v>
      </c>
      <c r="I55" s="1177" t="s">
        <v>1692</v>
      </c>
      <c r="J55" s="1175" t="s">
        <v>1691</v>
      </c>
      <c r="K55" s="1177" t="s">
        <v>1692</v>
      </c>
      <c r="L55" s="1136"/>
    </row>
    <row r="56" spans="1:12" ht="19.5" customHeight="1">
      <c r="A56" s="1151"/>
      <c r="B56" s="1153" t="s">
        <v>1738</v>
      </c>
      <c r="C56" s="1152"/>
      <c r="D56" s="1152"/>
      <c r="E56" s="1154"/>
      <c r="F56" s="1148">
        <v>8376733</v>
      </c>
      <c r="G56" s="1148">
        <v>102955553</v>
      </c>
      <c r="H56" s="1148">
        <v>8327925</v>
      </c>
      <c r="I56" s="1148">
        <v>95957256</v>
      </c>
      <c r="J56" s="1149">
        <v>48808</v>
      </c>
      <c r="K56" s="1150">
        <v>6998297</v>
      </c>
      <c r="L56" s="497"/>
    </row>
    <row r="57" spans="1:12" ht="19.5" customHeight="1">
      <c r="A57" s="1151"/>
      <c r="B57" s="1152"/>
      <c r="C57" s="1153" t="s">
        <v>1739</v>
      </c>
      <c r="D57" s="1152"/>
      <c r="E57" s="1154"/>
      <c r="F57" s="1148">
        <v>3765186</v>
      </c>
      <c r="G57" s="1148">
        <v>42199760</v>
      </c>
      <c r="H57" s="1148">
        <v>3765186</v>
      </c>
      <c r="I57" s="1148">
        <v>41237677</v>
      </c>
      <c r="J57" s="1149">
        <v>0</v>
      </c>
      <c r="K57" s="1150">
        <v>962083</v>
      </c>
      <c r="L57" s="1136"/>
    </row>
    <row r="58" spans="1:12" ht="19.5" customHeight="1">
      <c r="A58" s="1151"/>
      <c r="B58" s="1152"/>
      <c r="C58" s="1153"/>
      <c r="D58" s="1152" t="s">
        <v>1740</v>
      </c>
      <c r="E58" s="1154"/>
      <c r="F58" s="1148">
        <v>1056000</v>
      </c>
      <c r="G58" s="1148">
        <v>13571000</v>
      </c>
      <c r="H58" s="1148">
        <v>1056000</v>
      </c>
      <c r="I58" s="1148">
        <v>13571000</v>
      </c>
      <c r="J58" s="1149">
        <v>0</v>
      </c>
      <c r="K58" s="1150">
        <v>0</v>
      </c>
      <c r="L58" s="1136"/>
    </row>
    <row r="59" spans="1:12" ht="19.5" customHeight="1">
      <c r="A59" s="1151"/>
      <c r="B59" s="1152"/>
      <c r="C59" s="1153"/>
      <c r="D59" s="1152" t="s">
        <v>1741</v>
      </c>
      <c r="E59" s="1154"/>
      <c r="F59" s="1148">
        <v>1020102</v>
      </c>
      <c r="G59" s="1148">
        <v>12632267</v>
      </c>
      <c r="H59" s="1148">
        <v>1020102</v>
      </c>
      <c r="I59" s="1148">
        <v>11870184</v>
      </c>
      <c r="J59" s="1149">
        <v>0</v>
      </c>
      <c r="K59" s="1150">
        <v>762083</v>
      </c>
      <c r="L59" s="1136"/>
    </row>
    <row r="60" spans="1:12" ht="19.5" customHeight="1">
      <c r="A60" s="1151"/>
      <c r="B60" s="1152"/>
      <c r="C60" s="1153"/>
      <c r="D60" s="1152" t="s">
        <v>1742</v>
      </c>
      <c r="E60" s="1154"/>
      <c r="F60" s="1148">
        <v>1685877</v>
      </c>
      <c r="G60" s="1148">
        <v>15847229</v>
      </c>
      <c r="H60" s="1148">
        <v>1685877</v>
      </c>
      <c r="I60" s="1148">
        <v>15647229</v>
      </c>
      <c r="J60" s="1149">
        <v>0</v>
      </c>
      <c r="K60" s="1150">
        <v>200000</v>
      </c>
      <c r="L60" s="1136"/>
    </row>
    <row r="61" spans="1:12" ht="19.5" customHeight="1">
      <c r="A61" s="1151"/>
      <c r="B61" s="1152"/>
      <c r="C61" s="1153"/>
      <c r="D61" s="1152" t="s">
        <v>1743</v>
      </c>
      <c r="E61" s="1154"/>
      <c r="F61" s="1148">
        <v>3207</v>
      </c>
      <c r="G61" s="1148">
        <v>149264</v>
      </c>
      <c r="H61" s="1148">
        <v>3207</v>
      </c>
      <c r="I61" s="1148">
        <v>149264</v>
      </c>
      <c r="J61" s="1149">
        <v>0</v>
      </c>
      <c r="K61" s="1150">
        <v>0</v>
      </c>
      <c r="L61" s="1136"/>
    </row>
    <row r="62" spans="1:12" ht="19.5" customHeight="1">
      <c r="A62" s="1151"/>
      <c r="B62" s="1152"/>
      <c r="C62" s="1153" t="s">
        <v>1744</v>
      </c>
      <c r="D62" s="1152"/>
      <c r="E62" s="1154"/>
      <c r="F62" s="1148">
        <v>395559</v>
      </c>
      <c r="G62" s="1148">
        <v>3890156</v>
      </c>
      <c r="H62" s="1148">
        <v>395559</v>
      </c>
      <c r="I62" s="1148">
        <v>3890156</v>
      </c>
      <c r="J62" s="1149">
        <v>0</v>
      </c>
      <c r="K62" s="1150">
        <v>0</v>
      </c>
      <c r="L62" s="1136"/>
    </row>
    <row r="63" spans="1:12" ht="19.5" customHeight="1">
      <c r="A63" s="1151"/>
      <c r="B63" s="1152"/>
      <c r="C63" s="1153"/>
      <c r="D63" s="1152" t="s">
        <v>1745</v>
      </c>
      <c r="E63" s="1154"/>
      <c r="F63" s="1148">
        <v>130664</v>
      </c>
      <c r="G63" s="1148">
        <v>1728233</v>
      </c>
      <c r="H63" s="1148">
        <v>130664</v>
      </c>
      <c r="I63" s="1148">
        <v>1728233</v>
      </c>
      <c r="J63" s="1149">
        <v>0</v>
      </c>
      <c r="K63" s="1150">
        <v>0</v>
      </c>
      <c r="L63" s="1136"/>
    </row>
    <row r="64" spans="1:12" ht="19.5" customHeight="1">
      <c r="A64" s="1151"/>
      <c r="B64" s="1152"/>
      <c r="C64" s="1153"/>
      <c r="D64" s="1152" t="s">
        <v>1746</v>
      </c>
      <c r="E64" s="1154"/>
      <c r="F64" s="1150">
        <v>0</v>
      </c>
      <c r="G64" s="1150">
        <v>0</v>
      </c>
      <c r="H64" s="1150">
        <v>0</v>
      </c>
      <c r="I64" s="1150">
        <v>0</v>
      </c>
      <c r="J64" s="1159">
        <v>0</v>
      </c>
      <c r="K64" s="1150">
        <v>0</v>
      </c>
      <c r="L64" s="1136"/>
    </row>
    <row r="65" spans="1:13" ht="19.5" customHeight="1">
      <c r="A65" s="1151"/>
      <c r="B65" s="1152"/>
      <c r="C65" s="1153"/>
      <c r="D65" s="1152" t="s">
        <v>1747</v>
      </c>
      <c r="E65" s="1154"/>
      <c r="F65" s="1148">
        <v>264895</v>
      </c>
      <c r="G65" s="1148">
        <v>2161923</v>
      </c>
      <c r="H65" s="1148">
        <v>264895</v>
      </c>
      <c r="I65" s="1148">
        <v>2161923</v>
      </c>
      <c r="J65" s="1149">
        <v>0</v>
      </c>
      <c r="K65" s="1150">
        <v>0</v>
      </c>
      <c r="L65" s="1136"/>
    </row>
    <row r="66" spans="1:13" ht="19.5" customHeight="1">
      <c r="A66" s="1151"/>
      <c r="B66" s="1152"/>
      <c r="C66" s="1153" t="s">
        <v>1748</v>
      </c>
      <c r="D66" s="1152"/>
      <c r="E66" s="1154"/>
      <c r="F66" s="1148">
        <v>1815863</v>
      </c>
      <c r="G66" s="1148">
        <v>30477250</v>
      </c>
      <c r="H66" s="1148">
        <v>1767055</v>
      </c>
      <c r="I66" s="1148">
        <v>24441036</v>
      </c>
      <c r="J66" s="1149">
        <v>48808</v>
      </c>
      <c r="K66" s="1150">
        <v>6036214</v>
      </c>
      <c r="L66" s="1136"/>
    </row>
    <row r="67" spans="1:13" ht="19.5" customHeight="1">
      <c r="A67" s="1151"/>
      <c r="B67" s="1152"/>
      <c r="C67" s="1153"/>
      <c r="D67" s="1152" t="s">
        <v>1749</v>
      </c>
      <c r="E67" s="1154"/>
      <c r="F67" s="1148">
        <v>707016</v>
      </c>
      <c r="G67" s="1148">
        <v>13289720</v>
      </c>
      <c r="H67" s="1148">
        <v>658208</v>
      </c>
      <c r="I67" s="1148">
        <v>9170440</v>
      </c>
      <c r="J67" s="1149">
        <v>48808</v>
      </c>
      <c r="K67" s="1150">
        <v>4119280</v>
      </c>
      <c r="L67" s="1136"/>
    </row>
    <row r="68" spans="1:13" ht="19.5" customHeight="1">
      <c r="A68" s="1151"/>
      <c r="B68" s="1152"/>
      <c r="C68" s="1153"/>
      <c r="D68" s="1152" t="s">
        <v>1750</v>
      </c>
      <c r="E68" s="1154"/>
      <c r="F68" s="1148">
        <v>5588</v>
      </c>
      <c r="G68" s="1148">
        <v>59179</v>
      </c>
      <c r="H68" s="1148">
        <v>5588</v>
      </c>
      <c r="I68" s="1148">
        <v>59179</v>
      </c>
      <c r="J68" s="1159">
        <v>0</v>
      </c>
      <c r="K68" s="1150">
        <v>0</v>
      </c>
      <c r="L68" s="1136"/>
    </row>
    <row r="69" spans="1:13" ht="19.5" customHeight="1">
      <c r="A69" s="1151"/>
      <c r="B69" s="1152"/>
      <c r="C69" s="1153"/>
      <c r="D69" s="1152" t="s">
        <v>1751</v>
      </c>
      <c r="E69" s="1154"/>
      <c r="F69" s="1150">
        <v>0</v>
      </c>
      <c r="G69" s="1150">
        <v>0</v>
      </c>
      <c r="H69" s="1150">
        <v>0</v>
      </c>
      <c r="I69" s="1150">
        <v>0</v>
      </c>
      <c r="J69" s="1159">
        <v>0</v>
      </c>
      <c r="K69" s="1150">
        <v>0</v>
      </c>
      <c r="L69" s="1136"/>
    </row>
    <row r="70" spans="1:13" ht="19.5" customHeight="1">
      <c r="A70" s="1151"/>
      <c r="B70" s="1152"/>
      <c r="C70" s="1153"/>
      <c r="D70" s="1152" t="s">
        <v>1752</v>
      </c>
      <c r="E70" s="1154"/>
      <c r="F70" s="1148">
        <v>1103259</v>
      </c>
      <c r="G70" s="1148">
        <v>17128351</v>
      </c>
      <c r="H70" s="1148">
        <v>1103259</v>
      </c>
      <c r="I70" s="1148">
        <v>15211417</v>
      </c>
      <c r="J70" s="1159">
        <v>0</v>
      </c>
      <c r="K70" s="1150">
        <v>1916934</v>
      </c>
      <c r="L70" s="1136"/>
    </row>
    <row r="71" spans="1:13" ht="19.5" customHeight="1">
      <c r="A71" s="1151"/>
      <c r="B71" s="1152"/>
      <c r="C71" s="1153" t="s">
        <v>1753</v>
      </c>
      <c r="D71" s="1152"/>
      <c r="E71" s="1154"/>
      <c r="F71" s="1148">
        <v>638602</v>
      </c>
      <c r="G71" s="1148">
        <v>4972132</v>
      </c>
      <c r="H71" s="1148">
        <v>638602</v>
      </c>
      <c r="I71" s="1148">
        <v>4972132</v>
      </c>
      <c r="J71" s="1159">
        <v>0</v>
      </c>
      <c r="K71" s="1150">
        <v>0</v>
      </c>
      <c r="L71" s="1136"/>
    </row>
    <row r="72" spans="1:13" ht="19.5" customHeight="1">
      <c r="A72" s="1151"/>
      <c r="B72" s="1152"/>
      <c r="C72" s="1153"/>
      <c r="D72" s="1152" t="s">
        <v>1754</v>
      </c>
      <c r="E72" s="1154"/>
      <c r="F72" s="1148">
        <v>33907</v>
      </c>
      <c r="G72" s="1148">
        <v>312334</v>
      </c>
      <c r="H72" s="1148">
        <v>33907</v>
      </c>
      <c r="I72" s="1148">
        <v>312334</v>
      </c>
      <c r="J72" s="1159">
        <v>0</v>
      </c>
      <c r="K72" s="1150">
        <v>0</v>
      </c>
      <c r="L72" s="1136"/>
    </row>
    <row r="73" spans="1:13" ht="19.5" customHeight="1">
      <c r="A73" s="1151"/>
      <c r="B73" s="1152"/>
      <c r="C73" s="1153"/>
      <c r="D73" s="1152" t="s">
        <v>1755</v>
      </c>
      <c r="E73" s="1154"/>
      <c r="F73" s="1148">
        <v>1246</v>
      </c>
      <c r="G73" s="1148">
        <v>28899</v>
      </c>
      <c r="H73" s="1148">
        <v>1246</v>
      </c>
      <c r="I73" s="1148">
        <v>28899</v>
      </c>
      <c r="J73" s="1159">
        <v>0</v>
      </c>
      <c r="K73" s="1150">
        <v>0</v>
      </c>
      <c r="L73" s="1136"/>
    </row>
    <row r="74" spans="1:13" ht="19.5" customHeight="1">
      <c r="A74" s="1151"/>
      <c r="B74" s="1152"/>
      <c r="C74" s="1153"/>
      <c r="D74" s="1152" t="s">
        <v>1756</v>
      </c>
      <c r="E74" s="1154"/>
      <c r="F74" s="1148">
        <v>603449</v>
      </c>
      <c r="G74" s="1148">
        <v>4630899</v>
      </c>
      <c r="H74" s="1148">
        <v>603449</v>
      </c>
      <c r="I74" s="1148">
        <v>4630899</v>
      </c>
      <c r="J74" s="1159">
        <v>0</v>
      </c>
      <c r="K74" s="1150">
        <v>0</v>
      </c>
      <c r="L74" s="1136"/>
    </row>
    <row r="75" spans="1:13" ht="19.5" customHeight="1">
      <c r="A75" s="1151"/>
      <c r="B75" s="1152"/>
      <c r="C75" s="1153"/>
      <c r="D75" s="1152" t="s">
        <v>1757</v>
      </c>
      <c r="E75" s="1154"/>
      <c r="F75" s="1150">
        <v>0</v>
      </c>
      <c r="G75" s="1150">
        <v>0</v>
      </c>
      <c r="H75" s="1150">
        <v>0</v>
      </c>
      <c r="I75" s="1150">
        <v>0</v>
      </c>
      <c r="J75" s="1159">
        <v>0</v>
      </c>
      <c r="K75" s="1150">
        <v>0</v>
      </c>
      <c r="L75" s="1136"/>
    </row>
    <row r="76" spans="1:13" ht="19.5" customHeight="1">
      <c r="A76" s="1151"/>
      <c r="B76" s="1152"/>
      <c r="C76" s="1153"/>
      <c r="D76" s="1152" t="s">
        <v>1758</v>
      </c>
      <c r="E76" s="1154"/>
      <c r="F76" s="1150">
        <v>0</v>
      </c>
      <c r="G76" s="1150">
        <v>0</v>
      </c>
      <c r="H76" s="1150">
        <v>0</v>
      </c>
      <c r="I76" s="1150">
        <v>0</v>
      </c>
      <c r="J76" s="1159">
        <v>0</v>
      </c>
      <c r="K76" s="1150">
        <v>0</v>
      </c>
      <c r="L76" s="1136"/>
    </row>
    <row r="77" spans="1:13" ht="19.5" customHeight="1">
      <c r="A77" s="1151"/>
      <c r="B77" s="1152"/>
      <c r="C77" s="1152" t="s">
        <v>1759</v>
      </c>
      <c r="D77" s="1152"/>
      <c r="E77" s="1154"/>
      <c r="F77" s="1148">
        <v>1082031</v>
      </c>
      <c r="G77" s="1148">
        <v>12334216</v>
      </c>
      <c r="H77" s="1148">
        <v>1082031</v>
      </c>
      <c r="I77" s="1148">
        <v>12334216</v>
      </c>
      <c r="J77" s="1159">
        <v>0</v>
      </c>
      <c r="K77" s="1150">
        <v>0</v>
      </c>
      <c r="L77" s="1136"/>
    </row>
    <row r="78" spans="1:13" ht="19.5" customHeight="1">
      <c r="A78" s="1151"/>
      <c r="B78" s="1152"/>
      <c r="C78" s="1152"/>
      <c r="D78" s="1152" t="s">
        <v>1760</v>
      </c>
      <c r="E78" s="1154"/>
      <c r="F78" s="1148">
        <v>206809</v>
      </c>
      <c r="G78" s="1148">
        <v>1295601</v>
      </c>
      <c r="H78" s="1148">
        <v>206809</v>
      </c>
      <c r="I78" s="1148">
        <v>1295601</v>
      </c>
      <c r="J78" s="1159">
        <v>0</v>
      </c>
      <c r="K78" s="1150">
        <v>0</v>
      </c>
      <c r="L78" s="1136"/>
    </row>
    <row r="79" spans="1:13" ht="19.5" customHeight="1">
      <c r="A79" s="1151"/>
      <c r="B79" s="1152"/>
      <c r="C79" s="1152"/>
      <c r="D79" s="1152" t="s">
        <v>1761</v>
      </c>
      <c r="E79" s="1154"/>
      <c r="F79" s="1148">
        <v>875222</v>
      </c>
      <c r="G79" s="1148">
        <v>11038615</v>
      </c>
      <c r="H79" s="1148">
        <v>875222</v>
      </c>
      <c r="I79" s="1148">
        <v>11038615</v>
      </c>
      <c r="J79" s="1159">
        <v>0</v>
      </c>
      <c r="K79" s="1150">
        <v>0</v>
      </c>
      <c r="L79" s="1136"/>
    </row>
    <row r="80" spans="1:13" ht="23.25" customHeight="1">
      <c r="A80" s="1386" t="s">
        <v>1685</v>
      </c>
      <c r="B80" s="1387"/>
      <c r="C80" s="1387"/>
      <c r="D80" s="1387"/>
      <c r="E80" s="1388"/>
      <c r="F80" s="1392" t="s">
        <v>1686</v>
      </c>
      <c r="G80" s="1393"/>
      <c r="H80" s="1175" t="s">
        <v>1687</v>
      </c>
      <c r="I80" s="1176" t="s">
        <v>1736</v>
      </c>
      <c r="J80" s="1175" t="s">
        <v>1689</v>
      </c>
      <c r="K80" s="1177" t="s">
        <v>1737</v>
      </c>
      <c r="L80" s="1132"/>
      <c r="M80" s="1178"/>
    </row>
    <row r="81" spans="1:13" ht="23.25" customHeight="1">
      <c r="A81" s="1389"/>
      <c r="B81" s="1390"/>
      <c r="C81" s="1390"/>
      <c r="D81" s="1390"/>
      <c r="E81" s="1391"/>
      <c r="F81" s="1177" t="s">
        <v>1691</v>
      </c>
      <c r="G81" s="1177" t="s">
        <v>1692</v>
      </c>
      <c r="H81" s="1177" t="s">
        <v>1691</v>
      </c>
      <c r="I81" s="1177" t="s">
        <v>1692</v>
      </c>
      <c r="J81" s="1175" t="s">
        <v>1691</v>
      </c>
      <c r="K81" s="1177" t="s">
        <v>1692</v>
      </c>
      <c r="L81" s="1132"/>
      <c r="M81" s="1179"/>
    </row>
    <row r="82" spans="1:13" ht="19.5" customHeight="1">
      <c r="A82" s="1151"/>
      <c r="B82" s="1152"/>
      <c r="C82" s="1152" t="s">
        <v>1762</v>
      </c>
      <c r="D82" s="1152"/>
      <c r="E82" s="1154"/>
      <c r="F82" s="1148">
        <v>585292</v>
      </c>
      <c r="G82" s="1148">
        <v>8915839</v>
      </c>
      <c r="H82" s="1148">
        <v>585292</v>
      </c>
      <c r="I82" s="1148">
        <v>8915839</v>
      </c>
      <c r="J82" s="1159">
        <v>0</v>
      </c>
      <c r="K82" s="1150">
        <v>0</v>
      </c>
      <c r="L82" s="1136"/>
    </row>
    <row r="83" spans="1:13" ht="19.5" customHeight="1">
      <c r="A83" s="1151"/>
      <c r="B83" s="1152"/>
      <c r="C83" s="1152"/>
      <c r="D83" s="1152" t="s">
        <v>1763</v>
      </c>
      <c r="E83" s="1154"/>
      <c r="F83" s="1148">
        <v>585292</v>
      </c>
      <c r="G83" s="1148">
        <v>8915839</v>
      </c>
      <c r="H83" s="1148">
        <v>585292</v>
      </c>
      <c r="I83" s="1148">
        <v>8915839</v>
      </c>
      <c r="J83" s="1159">
        <v>0</v>
      </c>
      <c r="K83" s="1150">
        <v>0</v>
      </c>
      <c r="L83" s="1136"/>
    </row>
    <row r="84" spans="1:13" ht="19.5" customHeight="1">
      <c r="A84" s="1151"/>
      <c r="B84" s="1152"/>
      <c r="C84" s="1152"/>
      <c r="D84" s="1152" t="s">
        <v>1764</v>
      </c>
      <c r="E84" s="1154"/>
      <c r="F84" s="1150">
        <v>0</v>
      </c>
      <c r="G84" s="1150">
        <v>0</v>
      </c>
      <c r="H84" s="1150">
        <v>0</v>
      </c>
      <c r="I84" s="1150">
        <v>0</v>
      </c>
      <c r="J84" s="1159">
        <v>0</v>
      </c>
      <c r="K84" s="1150">
        <v>0</v>
      </c>
      <c r="L84" s="1136"/>
    </row>
    <row r="85" spans="1:13" ht="19.5" customHeight="1">
      <c r="A85" s="1151"/>
      <c r="B85" s="1152"/>
      <c r="C85" s="1152" t="s">
        <v>1765</v>
      </c>
      <c r="D85" s="1152"/>
      <c r="E85" s="1154"/>
      <c r="F85" s="1150">
        <v>0</v>
      </c>
      <c r="G85" s="1150">
        <v>0</v>
      </c>
      <c r="H85" s="1150">
        <v>0</v>
      </c>
      <c r="I85" s="1150">
        <v>0</v>
      </c>
      <c r="J85" s="1159">
        <v>0</v>
      </c>
      <c r="K85" s="1150">
        <v>0</v>
      </c>
      <c r="L85" s="1136"/>
    </row>
    <row r="86" spans="1:13" ht="19.5" customHeight="1">
      <c r="A86" s="1151"/>
      <c r="B86" s="1152"/>
      <c r="C86" s="1152"/>
      <c r="D86" s="1152" t="s">
        <v>1766</v>
      </c>
      <c r="E86" s="1154"/>
      <c r="F86" s="1150">
        <v>0</v>
      </c>
      <c r="G86" s="1150">
        <v>0</v>
      </c>
      <c r="H86" s="1150">
        <v>0</v>
      </c>
      <c r="I86" s="1150">
        <v>0</v>
      </c>
      <c r="J86" s="1159">
        <v>0</v>
      </c>
      <c r="K86" s="1150">
        <v>0</v>
      </c>
      <c r="L86" s="1136"/>
    </row>
    <row r="87" spans="1:13" ht="19.5" customHeight="1">
      <c r="A87" s="1151"/>
      <c r="B87" s="1152"/>
      <c r="C87" s="1152"/>
      <c r="D87" s="1152" t="s">
        <v>1767</v>
      </c>
      <c r="E87" s="1154"/>
      <c r="F87" s="1150">
        <v>0</v>
      </c>
      <c r="G87" s="1150">
        <v>0</v>
      </c>
      <c r="H87" s="1150">
        <v>0</v>
      </c>
      <c r="I87" s="1150">
        <v>0</v>
      </c>
      <c r="J87" s="1159">
        <v>0</v>
      </c>
      <c r="K87" s="1150">
        <v>0</v>
      </c>
      <c r="L87" s="1136"/>
    </row>
    <row r="88" spans="1:13" ht="19.5" customHeight="1">
      <c r="A88" s="1151"/>
      <c r="B88" s="1152"/>
      <c r="C88" s="1152" t="s">
        <v>1768</v>
      </c>
      <c r="D88" s="1152"/>
      <c r="E88" s="1154"/>
      <c r="F88" s="1150">
        <v>0</v>
      </c>
      <c r="G88" s="1150">
        <v>0</v>
      </c>
      <c r="H88" s="1150">
        <v>0</v>
      </c>
      <c r="I88" s="1150">
        <v>0</v>
      </c>
      <c r="J88" s="1159">
        <v>0</v>
      </c>
      <c r="K88" s="1150">
        <v>0</v>
      </c>
      <c r="L88" s="1136"/>
    </row>
    <row r="89" spans="1:13" ht="19.5" customHeight="1">
      <c r="A89" s="1151"/>
      <c r="B89" s="1152"/>
      <c r="C89" s="1152"/>
      <c r="D89" s="1152" t="s">
        <v>1769</v>
      </c>
      <c r="E89" s="1154"/>
      <c r="F89" s="1150">
        <v>0</v>
      </c>
      <c r="G89" s="1150">
        <v>0</v>
      </c>
      <c r="H89" s="1150">
        <v>0</v>
      </c>
      <c r="I89" s="1150">
        <v>0</v>
      </c>
      <c r="J89" s="1159">
        <v>0</v>
      </c>
      <c r="K89" s="1150">
        <v>0</v>
      </c>
      <c r="L89" s="1136"/>
    </row>
    <row r="90" spans="1:13" ht="19.5" customHeight="1">
      <c r="A90" s="1151"/>
      <c r="B90" s="1152"/>
      <c r="C90" s="1152" t="s">
        <v>1770</v>
      </c>
      <c r="D90" s="1152"/>
      <c r="E90" s="1154"/>
      <c r="F90" s="1148">
        <v>94200</v>
      </c>
      <c r="G90" s="1148">
        <v>166200</v>
      </c>
      <c r="H90" s="1148">
        <v>94200</v>
      </c>
      <c r="I90" s="1148">
        <v>166200</v>
      </c>
      <c r="J90" s="1149">
        <v>0</v>
      </c>
      <c r="K90" s="1150">
        <v>0</v>
      </c>
      <c r="L90" s="1136"/>
    </row>
    <row r="91" spans="1:13" ht="19.5" customHeight="1">
      <c r="A91" s="1151"/>
      <c r="B91" s="1153" t="s">
        <v>1720</v>
      </c>
      <c r="C91" s="1152"/>
      <c r="D91" s="1152"/>
      <c r="E91" s="1154"/>
      <c r="F91" s="1148">
        <v>9716448</v>
      </c>
      <c r="G91" s="1148">
        <v>86467834</v>
      </c>
      <c r="H91" s="1148">
        <v>369959</v>
      </c>
      <c r="I91" s="1148">
        <v>3801694</v>
      </c>
      <c r="J91" s="1149">
        <v>9346489</v>
      </c>
      <c r="K91" s="1150">
        <v>82666140</v>
      </c>
      <c r="L91" s="1136"/>
    </row>
    <row r="92" spans="1:13" ht="19.5" customHeight="1">
      <c r="A92" s="1151"/>
      <c r="B92" s="1152"/>
      <c r="C92" s="1153" t="s">
        <v>1739</v>
      </c>
      <c r="D92" s="1152"/>
      <c r="E92" s="1154"/>
      <c r="F92" s="1148">
        <v>0</v>
      </c>
      <c r="G92" s="1148">
        <v>423810</v>
      </c>
      <c r="H92" s="1148">
        <v>0</v>
      </c>
      <c r="I92" s="1148">
        <v>423810</v>
      </c>
      <c r="J92" s="1150">
        <v>0</v>
      </c>
      <c r="K92" s="1150">
        <v>0</v>
      </c>
      <c r="L92" s="1136"/>
    </row>
    <row r="93" spans="1:13" ht="19.5" customHeight="1">
      <c r="A93" s="1151"/>
      <c r="B93" s="1152"/>
      <c r="C93" s="1153"/>
      <c r="D93" s="1152" t="s">
        <v>1740</v>
      </c>
      <c r="E93" s="1154"/>
      <c r="F93" s="1148">
        <v>0</v>
      </c>
      <c r="G93" s="1148">
        <v>250000</v>
      </c>
      <c r="H93" s="1148">
        <v>0</v>
      </c>
      <c r="I93" s="1148">
        <v>250000</v>
      </c>
      <c r="J93" s="1150">
        <v>0</v>
      </c>
      <c r="K93" s="1150">
        <v>0</v>
      </c>
      <c r="L93" s="1136"/>
    </row>
    <row r="94" spans="1:13" ht="19.5" customHeight="1">
      <c r="A94" s="1151"/>
      <c r="B94" s="1152"/>
      <c r="C94" s="1153"/>
      <c r="D94" s="1152" t="s">
        <v>1741</v>
      </c>
      <c r="E94" s="1154"/>
      <c r="F94" s="1148">
        <v>0</v>
      </c>
      <c r="G94" s="1148">
        <v>173810</v>
      </c>
      <c r="H94" s="1148">
        <v>0</v>
      </c>
      <c r="I94" s="1148">
        <v>173810</v>
      </c>
      <c r="J94" s="1150">
        <v>0</v>
      </c>
      <c r="K94" s="1150">
        <v>0</v>
      </c>
      <c r="L94" s="1136"/>
    </row>
    <row r="95" spans="1:13" ht="19.5" customHeight="1">
      <c r="A95" s="1151"/>
      <c r="B95" s="1152"/>
      <c r="C95" s="1153"/>
      <c r="D95" s="1152" t="s">
        <v>1742</v>
      </c>
      <c r="E95" s="1154"/>
      <c r="F95" s="1148">
        <v>0</v>
      </c>
      <c r="G95" s="1148">
        <v>0</v>
      </c>
      <c r="H95" s="1148">
        <v>0</v>
      </c>
      <c r="I95" s="1148">
        <v>0</v>
      </c>
      <c r="J95" s="1150">
        <v>0</v>
      </c>
      <c r="K95" s="1150">
        <v>0</v>
      </c>
      <c r="L95" s="1136"/>
    </row>
    <row r="96" spans="1:13" ht="19.5" customHeight="1">
      <c r="A96" s="1151"/>
      <c r="B96" s="1152"/>
      <c r="C96" s="1153"/>
      <c r="D96" s="1152" t="s">
        <v>1743</v>
      </c>
      <c r="E96" s="1154"/>
      <c r="F96" s="1148">
        <v>0</v>
      </c>
      <c r="G96" s="1148">
        <v>0</v>
      </c>
      <c r="H96" s="1148">
        <v>0</v>
      </c>
      <c r="I96" s="1148">
        <v>0</v>
      </c>
      <c r="J96" s="1150">
        <v>0</v>
      </c>
      <c r="K96" s="1150">
        <v>0</v>
      </c>
      <c r="L96" s="1136"/>
    </row>
    <row r="97" spans="1:12" ht="19.5" customHeight="1">
      <c r="A97" s="1151"/>
      <c r="B97" s="1152"/>
      <c r="C97" s="1153" t="s">
        <v>1744</v>
      </c>
      <c r="D97" s="1152"/>
      <c r="E97" s="1154"/>
      <c r="F97" s="1148">
        <v>32484</v>
      </c>
      <c r="G97" s="1148">
        <v>12440016</v>
      </c>
      <c r="H97" s="1148">
        <v>32484</v>
      </c>
      <c r="I97" s="1148">
        <v>166896</v>
      </c>
      <c r="J97" s="1150">
        <v>0</v>
      </c>
      <c r="K97" s="1150">
        <v>12273120</v>
      </c>
      <c r="L97" s="1136"/>
    </row>
    <row r="98" spans="1:12" ht="19.5" customHeight="1">
      <c r="A98" s="1151"/>
      <c r="B98" s="1152"/>
      <c r="C98" s="1153"/>
      <c r="D98" s="1152" t="s">
        <v>1745</v>
      </c>
      <c r="E98" s="1154"/>
      <c r="F98" s="1148">
        <v>32484</v>
      </c>
      <c r="G98" s="1148">
        <v>66984</v>
      </c>
      <c r="H98" s="1148">
        <v>32484</v>
      </c>
      <c r="I98" s="1148">
        <v>66984</v>
      </c>
      <c r="J98" s="1150">
        <v>0</v>
      </c>
      <c r="K98" s="1150">
        <v>0</v>
      </c>
      <c r="L98" s="1136"/>
    </row>
    <row r="99" spans="1:12" ht="19.5" customHeight="1">
      <c r="A99" s="1151"/>
      <c r="B99" s="1152"/>
      <c r="C99" s="1153"/>
      <c r="D99" s="1152" t="s">
        <v>1746</v>
      </c>
      <c r="E99" s="1154"/>
      <c r="F99" s="1150">
        <v>0</v>
      </c>
      <c r="G99" s="1150">
        <v>0</v>
      </c>
      <c r="H99" s="1150">
        <v>0</v>
      </c>
      <c r="I99" s="1150">
        <v>0</v>
      </c>
      <c r="J99" s="1150">
        <v>0</v>
      </c>
      <c r="K99" s="1150">
        <v>0</v>
      </c>
      <c r="L99" s="1136"/>
    </row>
    <row r="100" spans="1:12" ht="19.5" customHeight="1">
      <c r="A100" s="1151"/>
      <c r="B100" s="1152"/>
      <c r="C100" s="1153"/>
      <c r="D100" s="1152" t="s">
        <v>1747</v>
      </c>
      <c r="E100" s="1154"/>
      <c r="F100" s="1150">
        <v>0</v>
      </c>
      <c r="G100" s="1148">
        <v>12373032</v>
      </c>
      <c r="H100" s="1150">
        <v>0</v>
      </c>
      <c r="I100" s="1148">
        <v>99912</v>
      </c>
      <c r="J100" s="1150">
        <v>0</v>
      </c>
      <c r="K100" s="1150">
        <v>12273120</v>
      </c>
      <c r="L100" s="1136"/>
    </row>
    <row r="101" spans="1:12" ht="19.5" customHeight="1">
      <c r="A101" s="1151"/>
      <c r="B101" s="1152"/>
      <c r="C101" s="1153" t="s">
        <v>1748</v>
      </c>
      <c r="D101" s="1152"/>
      <c r="E101" s="1154"/>
      <c r="F101" s="1148">
        <v>9315094</v>
      </c>
      <c r="G101" s="1148">
        <v>71274746</v>
      </c>
      <c r="H101" s="1148">
        <v>337475</v>
      </c>
      <c r="I101" s="1148">
        <v>3077074</v>
      </c>
      <c r="J101" s="1149">
        <v>8977619</v>
      </c>
      <c r="K101" s="1150">
        <v>68197672</v>
      </c>
      <c r="L101" s="1136"/>
    </row>
    <row r="102" spans="1:12" ht="19.5" customHeight="1">
      <c r="A102" s="1151"/>
      <c r="B102" s="1152"/>
      <c r="C102" s="1153"/>
      <c r="D102" s="1152" t="s">
        <v>1749</v>
      </c>
      <c r="E102" s="1154"/>
      <c r="F102" s="1150">
        <v>0</v>
      </c>
      <c r="G102" s="1148">
        <v>325045</v>
      </c>
      <c r="H102" s="1150">
        <v>0</v>
      </c>
      <c r="I102" s="1148">
        <v>25045</v>
      </c>
      <c r="J102" s="1150">
        <v>0</v>
      </c>
      <c r="K102" s="1150">
        <v>300000</v>
      </c>
      <c r="L102" s="1136"/>
    </row>
    <row r="103" spans="1:12" ht="19.5" customHeight="1">
      <c r="A103" s="1151"/>
      <c r="B103" s="1152"/>
      <c r="C103" s="1153"/>
      <c r="D103" s="1152" t="s">
        <v>1750</v>
      </c>
      <c r="E103" s="1154"/>
      <c r="F103" s="1150">
        <v>0</v>
      </c>
      <c r="G103" s="1150">
        <v>0</v>
      </c>
      <c r="H103" s="1150">
        <v>0</v>
      </c>
      <c r="I103" s="1150">
        <v>0</v>
      </c>
      <c r="J103" s="1150">
        <v>0</v>
      </c>
      <c r="K103" s="1150">
        <v>0</v>
      </c>
      <c r="L103" s="1136"/>
    </row>
    <row r="104" spans="1:12" ht="19.5" customHeight="1">
      <c r="A104" s="1151"/>
      <c r="B104" s="1152"/>
      <c r="C104" s="1153"/>
      <c r="D104" s="1152" t="s">
        <v>1751</v>
      </c>
      <c r="E104" s="1154"/>
      <c r="F104" s="1150">
        <v>0</v>
      </c>
      <c r="G104" s="1150">
        <v>0</v>
      </c>
      <c r="H104" s="1150">
        <v>0</v>
      </c>
      <c r="I104" s="1150">
        <v>0</v>
      </c>
      <c r="J104" s="1150">
        <v>0</v>
      </c>
      <c r="K104" s="1150">
        <v>0</v>
      </c>
      <c r="L104" s="1136"/>
    </row>
    <row r="105" spans="1:12" ht="19.5" customHeight="1">
      <c r="A105" s="1151"/>
      <c r="B105" s="1152"/>
      <c r="C105" s="1153"/>
      <c r="D105" s="1152" t="s">
        <v>1752</v>
      </c>
      <c r="E105" s="1154"/>
      <c r="F105" s="1148">
        <v>9315094</v>
      </c>
      <c r="G105" s="1148">
        <v>70949701</v>
      </c>
      <c r="H105" s="1148">
        <v>337475</v>
      </c>
      <c r="I105" s="1148">
        <v>3052029</v>
      </c>
      <c r="J105" s="1149">
        <v>8977619</v>
      </c>
      <c r="K105" s="1150">
        <v>67897672</v>
      </c>
      <c r="L105" s="1136"/>
    </row>
    <row r="106" spans="1:12" ht="23.25" customHeight="1">
      <c r="A106" s="1386" t="s">
        <v>1685</v>
      </c>
      <c r="B106" s="1387"/>
      <c r="C106" s="1387"/>
      <c r="D106" s="1387"/>
      <c r="E106" s="1388"/>
      <c r="F106" s="1392" t="s">
        <v>1686</v>
      </c>
      <c r="G106" s="1393"/>
      <c r="H106" s="1175" t="s">
        <v>1687</v>
      </c>
      <c r="I106" s="1176" t="s">
        <v>1736</v>
      </c>
      <c r="J106" s="1175" t="s">
        <v>1689</v>
      </c>
      <c r="K106" s="1177" t="s">
        <v>1737</v>
      </c>
      <c r="L106" s="1136"/>
    </row>
    <row r="107" spans="1:12" ht="23.25" customHeight="1">
      <c r="A107" s="1389"/>
      <c r="B107" s="1390"/>
      <c r="C107" s="1390"/>
      <c r="D107" s="1390"/>
      <c r="E107" s="1391"/>
      <c r="F107" s="1177" t="s">
        <v>1691</v>
      </c>
      <c r="G107" s="1177" t="s">
        <v>1692</v>
      </c>
      <c r="H107" s="1177" t="s">
        <v>1691</v>
      </c>
      <c r="I107" s="1177" t="s">
        <v>1692</v>
      </c>
      <c r="J107" s="1175" t="s">
        <v>1691</v>
      </c>
      <c r="K107" s="1177" t="s">
        <v>1692</v>
      </c>
      <c r="L107" s="1136"/>
    </row>
    <row r="108" spans="1:12" ht="20.25" customHeight="1">
      <c r="A108" s="1151"/>
      <c r="B108" s="1152"/>
      <c r="C108" s="1153" t="s">
        <v>1753</v>
      </c>
      <c r="D108" s="1152"/>
      <c r="E108" s="1154"/>
      <c r="F108" s="1150">
        <v>0</v>
      </c>
      <c r="G108" s="1150">
        <v>0</v>
      </c>
      <c r="H108" s="1150">
        <v>0</v>
      </c>
      <c r="I108" s="1150">
        <v>0</v>
      </c>
      <c r="J108" s="1150">
        <v>0</v>
      </c>
      <c r="K108" s="1150">
        <v>0</v>
      </c>
      <c r="L108" s="1136"/>
    </row>
    <row r="109" spans="1:12" ht="20.25" customHeight="1">
      <c r="A109" s="1151"/>
      <c r="B109" s="1152"/>
      <c r="C109" s="1153"/>
      <c r="D109" s="1152" t="s">
        <v>1754</v>
      </c>
      <c r="E109" s="1154"/>
      <c r="F109" s="1150">
        <v>0</v>
      </c>
      <c r="G109" s="1150">
        <v>0</v>
      </c>
      <c r="H109" s="1150">
        <v>0</v>
      </c>
      <c r="I109" s="1150">
        <v>0</v>
      </c>
      <c r="J109" s="1150">
        <v>0</v>
      </c>
      <c r="K109" s="1150">
        <v>0</v>
      </c>
      <c r="L109" s="1136"/>
    </row>
    <row r="110" spans="1:12" ht="20.25" customHeight="1">
      <c r="A110" s="1151"/>
      <c r="B110" s="1152"/>
      <c r="C110" s="1153"/>
      <c r="D110" s="1152" t="s">
        <v>1755</v>
      </c>
      <c r="E110" s="1154"/>
      <c r="F110" s="1150">
        <v>0</v>
      </c>
      <c r="G110" s="1150">
        <v>0</v>
      </c>
      <c r="H110" s="1150">
        <v>0</v>
      </c>
      <c r="I110" s="1150">
        <v>0</v>
      </c>
      <c r="J110" s="1150">
        <v>0</v>
      </c>
      <c r="K110" s="1150">
        <v>0</v>
      </c>
      <c r="L110" s="1136"/>
    </row>
    <row r="111" spans="1:12" ht="20.25" customHeight="1">
      <c r="A111" s="1151"/>
      <c r="B111" s="1152"/>
      <c r="C111" s="1153"/>
      <c r="D111" s="1152" t="s">
        <v>1756</v>
      </c>
      <c r="E111" s="1154"/>
      <c r="F111" s="1150">
        <v>0</v>
      </c>
      <c r="G111" s="1150">
        <v>0</v>
      </c>
      <c r="H111" s="1150">
        <v>0</v>
      </c>
      <c r="I111" s="1150">
        <v>0</v>
      </c>
      <c r="J111" s="1150">
        <v>0</v>
      </c>
      <c r="K111" s="1150">
        <v>0</v>
      </c>
      <c r="L111" s="1136"/>
    </row>
    <row r="112" spans="1:12" ht="20.25" customHeight="1">
      <c r="A112" s="1151"/>
      <c r="B112" s="1152"/>
      <c r="C112" s="1153"/>
      <c r="D112" s="1152" t="s">
        <v>1757</v>
      </c>
      <c r="E112" s="1154"/>
      <c r="F112" s="1150">
        <v>0</v>
      </c>
      <c r="G112" s="1150">
        <v>0</v>
      </c>
      <c r="H112" s="1150">
        <v>0</v>
      </c>
      <c r="I112" s="1150">
        <v>0</v>
      </c>
      <c r="J112" s="1150">
        <v>0</v>
      </c>
      <c r="K112" s="1150">
        <v>0</v>
      </c>
      <c r="L112" s="1136"/>
    </row>
    <row r="113" spans="1:12" ht="20.25" customHeight="1">
      <c r="A113" s="1151"/>
      <c r="B113" s="1152"/>
      <c r="C113" s="1153"/>
      <c r="D113" s="1152" t="s">
        <v>1758</v>
      </c>
      <c r="E113" s="1154"/>
      <c r="F113" s="1150">
        <v>0</v>
      </c>
      <c r="G113" s="1150">
        <v>0</v>
      </c>
      <c r="H113" s="1150">
        <v>0</v>
      </c>
      <c r="I113" s="1150">
        <v>0</v>
      </c>
      <c r="J113" s="1150">
        <v>0</v>
      </c>
      <c r="K113" s="1150">
        <v>0</v>
      </c>
      <c r="L113" s="1136"/>
    </row>
    <row r="114" spans="1:12" ht="20.25" customHeight="1">
      <c r="A114" s="1151"/>
      <c r="B114" s="1152"/>
      <c r="C114" s="1152" t="s">
        <v>1759</v>
      </c>
      <c r="D114" s="1152"/>
      <c r="E114" s="1154"/>
      <c r="F114" s="1148">
        <v>38870</v>
      </c>
      <c r="G114" s="1148">
        <v>1999262</v>
      </c>
      <c r="H114" s="1150">
        <v>0</v>
      </c>
      <c r="I114" s="1148">
        <v>133914</v>
      </c>
      <c r="J114" s="1149">
        <v>38870</v>
      </c>
      <c r="K114" s="1150">
        <v>1865348</v>
      </c>
      <c r="L114" s="1136"/>
    </row>
    <row r="115" spans="1:12" ht="20.25" customHeight="1">
      <c r="A115" s="1151"/>
      <c r="B115" s="1152"/>
      <c r="C115" s="1152"/>
      <c r="D115" s="1152" t="s">
        <v>1760</v>
      </c>
      <c r="E115" s="1154"/>
      <c r="F115" s="1148">
        <v>330000</v>
      </c>
      <c r="G115" s="1148">
        <v>330000</v>
      </c>
      <c r="H115" s="1150">
        <v>0</v>
      </c>
      <c r="I115" s="1148">
        <v>133914</v>
      </c>
      <c r="J115" s="1159">
        <v>0</v>
      </c>
      <c r="K115" s="1150">
        <v>0</v>
      </c>
      <c r="L115" s="1136"/>
    </row>
    <row r="116" spans="1:12" ht="20.25" customHeight="1">
      <c r="A116" s="1151"/>
      <c r="B116" s="1152"/>
      <c r="C116" s="1152"/>
      <c r="D116" s="1152" t="s">
        <v>1761</v>
      </c>
      <c r="E116" s="1154"/>
      <c r="F116" s="1148">
        <v>38870</v>
      </c>
      <c r="G116" s="1148">
        <v>1865348</v>
      </c>
      <c r="H116" s="1150">
        <v>0</v>
      </c>
      <c r="I116" s="1150">
        <v>0</v>
      </c>
      <c r="J116" s="1149">
        <v>38870</v>
      </c>
      <c r="K116" s="1150">
        <v>1865348</v>
      </c>
      <c r="L116" s="1136"/>
    </row>
    <row r="117" spans="1:12" ht="20.25" customHeight="1">
      <c r="A117" s="1151"/>
      <c r="B117" s="1152"/>
      <c r="C117" s="1152" t="s">
        <v>1771</v>
      </c>
      <c r="D117" s="1152"/>
      <c r="E117" s="1154"/>
      <c r="F117" s="1148">
        <v>330000</v>
      </c>
      <c r="G117" s="1148">
        <v>330000</v>
      </c>
      <c r="H117" s="1150">
        <v>0</v>
      </c>
      <c r="I117" s="1150">
        <v>0</v>
      </c>
      <c r="J117" s="1149">
        <v>330000</v>
      </c>
      <c r="K117" s="1150">
        <v>330000</v>
      </c>
      <c r="L117" s="1136"/>
    </row>
    <row r="118" spans="1:12" ht="20.25" customHeight="1">
      <c r="A118" s="1151"/>
      <c r="B118" s="1160" t="s">
        <v>1725</v>
      </c>
      <c r="C118" s="1152"/>
      <c r="D118" s="1152"/>
      <c r="E118" s="1154"/>
      <c r="F118" s="1148">
        <v>18093181</v>
      </c>
      <c r="G118" s="1148">
        <v>189423387</v>
      </c>
      <c r="H118" s="1148">
        <v>8697884</v>
      </c>
      <c r="I118" s="1148">
        <v>99758950</v>
      </c>
      <c r="J118" s="1149">
        <v>9395297</v>
      </c>
      <c r="K118" s="1150">
        <v>89664437</v>
      </c>
      <c r="L118" s="1136"/>
    </row>
    <row r="119" spans="1:12" ht="20.25" customHeight="1">
      <c r="A119" s="1151"/>
      <c r="B119" s="1152" t="s">
        <v>1772</v>
      </c>
      <c r="C119" s="1152"/>
      <c r="D119" s="1152"/>
      <c r="E119" s="1154"/>
      <c r="F119" s="1150">
        <v>0</v>
      </c>
      <c r="G119" s="1150">
        <v>0</v>
      </c>
      <c r="H119" s="1163">
        <v>0</v>
      </c>
      <c r="I119" s="1164">
        <v>0</v>
      </c>
      <c r="J119" s="1180">
        <v>0</v>
      </c>
      <c r="K119" s="1150">
        <v>0</v>
      </c>
      <c r="L119" s="1136"/>
    </row>
    <row r="120" spans="1:12" ht="20.25" customHeight="1">
      <c r="A120" s="1151"/>
      <c r="B120" s="1152" t="s">
        <v>1773</v>
      </c>
      <c r="C120" s="1152"/>
      <c r="D120" s="1152"/>
      <c r="E120" s="1154"/>
      <c r="F120" s="1148">
        <v>4078328</v>
      </c>
      <c r="G120" s="1148">
        <v>20415865</v>
      </c>
      <c r="H120" s="1148">
        <v>4078328</v>
      </c>
      <c r="I120" s="1148">
        <v>20415865</v>
      </c>
      <c r="J120" s="1180">
        <v>0</v>
      </c>
      <c r="K120" s="1150">
        <v>0</v>
      </c>
      <c r="L120" s="1136"/>
    </row>
    <row r="121" spans="1:12" ht="20.25" customHeight="1">
      <c r="A121" s="1151"/>
      <c r="B121" s="1152" t="s">
        <v>1774</v>
      </c>
      <c r="C121" s="1152"/>
      <c r="D121" s="1152"/>
      <c r="E121" s="1154"/>
      <c r="F121" s="1150">
        <v>0</v>
      </c>
      <c r="G121" s="1150">
        <v>0</v>
      </c>
      <c r="H121" s="1166">
        <v>0</v>
      </c>
      <c r="I121" s="1167">
        <v>0</v>
      </c>
      <c r="J121" s="1180">
        <v>0</v>
      </c>
      <c r="K121" s="1150">
        <v>0</v>
      </c>
      <c r="L121" s="1136"/>
    </row>
    <row r="122" spans="1:12" ht="20.25" customHeight="1">
      <c r="A122" s="1151"/>
      <c r="B122" s="1152" t="s">
        <v>1775</v>
      </c>
      <c r="C122" s="1152"/>
      <c r="D122" s="1152"/>
      <c r="E122" s="1154"/>
      <c r="F122" s="1150">
        <v>0</v>
      </c>
      <c r="G122" s="1148">
        <v>218526</v>
      </c>
      <c r="H122" s="1150">
        <v>0</v>
      </c>
      <c r="I122" s="1148">
        <v>218526</v>
      </c>
      <c r="J122" s="1180">
        <v>0</v>
      </c>
      <c r="K122" s="1150">
        <v>0</v>
      </c>
      <c r="L122" s="1136"/>
    </row>
    <row r="123" spans="1:12" ht="20.25" customHeight="1">
      <c r="A123" s="1145"/>
      <c r="B123" s="1152" t="s">
        <v>1771</v>
      </c>
      <c r="C123" s="1132"/>
      <c r="D123" s="1132"/>
      <c r="E123" s="1147"/>
      <c r="F123" s="1150">
        <v>0</v>
      </c>
      <c r="G123" s="1150">
        <v>0</v>
      </c>
      <c r="H123" s="1166"/>
      <c r="I123" s="1167"/>
      <c r="J123" s="1167"/>
      <c r="K123" s="1181"/>
      <c r="L123" s="1136"/>
    </row>
    <row r="124" spans="1:12" ht="20.25" customHeight="1">
      <c r="A124" s="1151"/>
      <c r="B124" s="1152" t="s">
        <v>1776</v>
      </c>
      <c r="C124" s="1152"/>
      <c r="D124" s="1152"/>
      <c r="E124" s="1154"/>
      <c r="F124" s="1150">
        <v>0</v>
      </c>
      <c r="G124" s="1150">
        <v>0</v>
      </c>
      <c r="H124" s="1166"/>
      <c r="I124" s="1167"/>
      <c r="J124" s="1167"/>
      <c r="K124" s="1168"/>
      <c r="L124" s="1136"/>
    </row>
    <row r="125" spans="1:12" ht="20.25" customHeight="1">
      <c r="A125" s="1151" t="s">
        <v>1777</v>
      </c>
      <c r="B125" s="1152"/>
      <c r="C125" s="1152"/>
      <c r="D125" s="1152"/>
      <c r="E125" s="1154"/>
      <c r="F125" s="1150">
        <v>0</v>
      </c>
      <c r="G125" s="1150">
        <v>0</v>
      </c>
      <c r="H125" s="1166"/>
      <c r="I125" s="1167"/>
      <c r="J125" s="1167"/>
      <c r="K125" s="1168"/>
      <c r="L125" s="1136"/>
    </row>
    <row r="126" spans="1:12" ht="20.25" customHeight="1">
      <c r="A126" s="1151"/>
      <c r="B126" s="1152" t="s">
        <v>1778</v>
      </c>
      <c r="C126" s="1152"/>
      <c r="D126" s="1152"/>
      <c r="E126" s="1154"/>
      <c r="F126" s="1150">
        <v>0</v>
      </c>
      <c r="G126" s="1150">
        <v>0</v>
      </c>
      <c r="H126" s="1166"/>
      <c r="I126" s="1167"/>
      <c r="J126" s="1167"/>
      <c r="K126" s="1168"/>
      <c r="L126" s="1136"/>
    </row>
    <row r="127" spans="1:12" ht="20.25" customHeight="1">
      <c r="A127" s="1169" t="s">
        <v>1779</v>
      </c>
      <c r="B127" s="1152"/>
      <c r="C127" s="1152"/>
      <c r="D127" s="1152"/>
      <c r="E127" s="1170"/>
      <c r="F127" s="1148">
        <v>22171509</v>
      </c>
      <c r="G127" s="1150">
        <v>210057778</v>
      </c>
      <c r="H127" s="1166"/>
      <c r="I127" s="1167"/>
      <c r="J127" s="1167"/>
      <c r="K127" s="1168"/>
      <c r="L127" s="1136"/>
    </row>
    <row r="128" spans="1:12" ht="20.25" customHeight="1">
      <c r="A128" s="1151" t="s">
        <v>1780</v>
      </c>
      <c r="B128" s="1152"/>
      <c r="C128" s="1152"/>
      <c r="D128" s="1152"/>
      <c r="E128" s="1154"/>
      <c r="F128" s="1148">
        <v>200295819</v>
      </c>
      <c r="G128" s="1150">
        <v>0</v>
      </c>
      <c r="H128" s="1166"/>
      <c r="I128" s="1167"/>
      <c r="J128" s="1167"/>
      <c r="K128" s="1168"/>
      <c r="L128" s="1136"/>
    </row>
    <row r="129" spans="1:12" ht="20.25" customHeight="1">
      <c r="A129" s="1151" t="s">
        <v>1781</v>
      </c>
      <c r="B129" s="1152"/>
      <c r="C129" s="1152"/>
      <c r="D129" s="1152"/>
      <c r="E129" s="1154"/>
      <c r="F129" s="1148">
        <v>222467328</v>
      </c>
      <c r="G129" s="1150">
        <v>0</v>
      </c>
      <c r="H129" s="1166"/>
      <c r="I129" s="1167"/>
      <c r="J129" s="1167"/>
      <c r="K129" s="1168"/>
      <c r="L129" s="1136"/>
    </row>
    <row r="130" spans="1:12" ht="20.25" customHeight="1">
      <c r="A130" s="1151" t="s">
        <v>1782</v>
      </c>
      <c r="B130" s="1152"/>
      <c r="C130" s="1152"/>
      <c r="D130" s="1152"/>
      <c r="E130" s="1154"/>
      <c r="F130" s="1148">
        <v>3296144</v>
      </c>
      <c r="G130" s="1150">
        <v>0</v>
      </c>
      <c r="H130" s="1166"/>
      <c r="I130" s="1167"/>
      <c r="J130" s="1167"/>
      <c r="K130" s="1168"/>
      <c r="L130" s="1136"/>
    </row>
    <row r="131" spans="1:12" ht="20.25" customHeight="1">
      <c r="A131" s="1169" t="s">
        <v>1783</v>
      </c>
      <c r="B131" s="1152"/>
      <c r="C131" s="1152"/>
      <c r="D131" s="1152"/>
      <c r="E131" s="1154"/>
      <c r="F131" s="1148">
        <v>203591963</v>
      </c>
      <c r="G131" s="1150">
        <v>0</v>
      </c>
      <c r="H131" s="1172"/>
      <c r="I131" s="1173"/>
      <c r="J131" s="1173"/>
      <c r="K131" s="1174"/>
      <c r="L131" s="1136"/>
    </row>
    <row r="132" spans="1:12" ht="23.25" customHeight="1">
      <c r="A132" s="1132"/>
      <c r="B132" s="1132"/>
      <c r="C132" s="1132"/>
      <c r="D132" s="1132"/>
      <c r="E132" s="1132"/>
      <c r="F132" s="1383"/>
      <c r="G132" s="1384"/>
      <c r="H132" s="1182"/>
      <c r="I132" s="1182"/>
      <c r="J132" s="1385" t="s">
        <v>1784</v>
      </c>
      <c r="K132" s="1385"/>
      <c r="L132" s="1136"/>
    </row>
    <row r="133" spans="1:12" ht="17.399999999999999">
      <c r="A133" s="1132" t="s">
        <v>1785</v>
      </c>
      <c r="B133" s="1136"/>
      <c r="C133" s="1136"/>
      <c r="D133" s="1136"/>
      <c r="E133" s="1136"/>
      <c r="F133" s="1183"/>
      <c r="G133" s="1183"/>
      <c r="H133" s="1183"/>
      <c r="I133" s="1183"/>
      <c r="J133" s="1183"/>
      <c r="K133" s="1183"/>
      <c r="L133" s="1136"/>
    </row>
    <row r="134" spans="1:12" ht="17.399999999999999">
      <c r="A134" s="1132" t="s">
        <v>1786</v>
      </c>
      <c r="B134" s="1136"/>
      <c r="C134" s="1136"/>
      <c r="D134" s="1136"/>
      <c r="E134" s="1136"/>
      <c r="F134" s="1183"/>
      <c r="G134" s="1183"/>
      <c r="H134" s="1183"/>
      <c r="I134" s="1183"/>
      <c r="J134" s="1183"/>
      <c r="K134" s="1183"/>
      <c r="L134" s="1136"/>
    </row>
  </sheetData>
  <mergeCells count="16">
    <mergeCell ref="F132:G132"/>
    <mergeCell ref="J132:K132"/>
    <mergeCell ref="L1:M1"/>
    <mergeCell ref="A54:E55"/>
    <mergeCell ref="F54:G54"/>
    <mergeCell ref="A80:E81"/>
    <mergeCell ref="F80:G80"/>
    <mergeCell ref="A106:E107"/>
    <mergeCell ref="F106:G106"/>
    <mergeCell ref="A1:D1"/>
    <mergeCell ref="A2:D2"/>
    <mergeCell ref="A3:K3"/>
    <mergeCell ref="A5:E6"/>
    <mergeCell ref="F5:G5"/>
    <mergeCell ref="A29:E30"/>
    <mergeCell ref="F29:G29"/>
  </mergeCells>
  <phoneticPr fontId="18" type="noConversion"/>
  <hyperlinks>
    <hyperlink ref="L1" location="預告統計資料發布時間表!A1" display="回發布時間表" xr:uid="{7DF96BAC-DF68-40BC-8388-43B9648869C7}"/>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372BC-7195-4652-96F4-5E7898F010E8}">
  <dimension ref="A1:L157"/>
  <sheetViews>
    <sheetView workbookViewId="0">
      <selection activeCell="K1" sqref="K1:L1"/>
    </sheetView>
  </sheetViews>
  <sheetFormatPr defaultColWidth="9" defaultRowHeight="16.2"/>
  <cols>
    <col min="1" max="1" width="4.88671875" style="1137" customWidth="1"/>
    <col min="2" max="2" width="3.88671875" style="1137" customWidth="1"/>
    <col min="3" max="3" width="3.6640625" style="1137" customWidth="1"/>
    <col min="4" max="4" width="26.77734375" style="1137" customWidth="1"/>
    <col min="5" max="5" width="19.6640625" style="1137" customWidth="1"/>
    <col min="6" max="6" width="18.21875" style="1184" customWidth="1"/>
    <col min="7" max="7" width="22.109375" style="1184" customWidth="1"/>
    <col min="8" max="8" width="18" style="1184" customWidth="1"/>
    <col min="9" max="9" width="22.109375" style="1184" customWidth="1"/>
    <col min="10" max="10" width="20.77734375" style="1184" customWidth="1"/>
    <col min="11" max="255" width="9" style="1137"/>
    <col min="256" max="256" width="4.88671875" style="1137" customWidth="1"/>
    <col min="257" max="257" width="3.88671875" style="1137" customWidth="1"/>
    <col min="258" max="258" width="3.6640625" style="1137" customWidth="1"/>
    <col min="259" max="259" width="26.77734375" style="1137" customWidth="1"/>
    <col min="260" max="260" width="19.6640625" style="1137" customWidth="1"/>
    <col min="261" max="261" width="18.21875" style="1137" customWidth="1"/>
    <col min="262" max="262" width="22.109375" style="1137" customWidth="1"/>
    <col min="263" max="263" width="18" style="1137" customWidth="1"/>
    <col min="264" max="264" width="22.109375" style="1137" customWidth="1"/>
    <col min="265" max="265" width="19.21875" style="1137" customWidth="1"/>
    <col min="266" max="511" width="9" style="1137"/>
    <col min="512" max="512" width="4.88671875" style="1137" customWidth="1"/>
    <col min="513" max="513" width="3.88671875" style="1137" customWidth="1"/>
    <col min="514" max="514" width="3.6640625" style="1137" customWidth="1"/>
    <col min="515" max="515" width="26.77734375" style="1137" customWidth="1"/>
    <col min="516" max="516" width="19.6640625" style="1137" customWidth="1"/>
    <col min="517" max="517" width="18.21875" style="1137" customWidth="1"/>
    <col min="518" max="518" width="22.109375" style="1137" customWidth="1"/>
    <col min="519" max="519" width="18" style="1137" customWidth="1"/>
    <col min="520" max="520" width="22.109375" style="1137" customWidth="1"/>
    <col min="521" max="521" width="19.21875" style="1137" customWidth="1"/>
    <col min="522" max="767" width="9" style="1137"/>
    <col min="768" max="768" width="4.88671875" style="1137" customWidth="1"/>
    <col min="769" max="769" width="3.88671875" style="1137" customWidth="1"/>
    <col min="770" max="770" width="3.6640625" style="1137" customWidth="1"/>
    <col min="771" max="771" width="26.77734375" style="1137" customWidth="1"/>
    <col min="772" max="772" width="19.6640625" style="1137" customWidth="1"/>
    <col min="773" max="773" width="18.21875" style="1137" customWidth="1"/>
    <col min="774" max="774" width="22.109375" style="1137" customWidth="1"/>
    <col min="775" max="775" width="18" style="1137" customWidth="1"/>
    <col min="776" max="776" width="22.109375" style="1137" customWidth="1"/>
    <col min="777" max="777" width="19.21875" style="1137" customWidth="1"/>
    <col min="778" max="1023" width="9" style="1137"/>
    <col min="1024" max="1024" width="4.88671875" style="1137" customWidth="1"/>
    <col min="1025" max="1025" width="3.88671875" style="1137" customWidth="1"/>
    <col min="1026" max="1026" width="3.6640625" style="1137" customWidth="1"/>
    <col min="1027" max="1027" width="26.77734375" style="1137" customWidth="1"/>
    <col min="1028" max="1028" width="19.6640625" style="1137" customWidth="1"/>
    <col min="1029" max="1029" width="18.21875" style="1137" customWidth="1"/>
    <col min="1030" max="1030" width="22.109375" style="1137" customWidth="1"/>
    <col min="1031" max="1031" width="18" style="1137" customWidth="1"/>
    <col min="1032" max="1032" width="22.109375" style="1137" customWidth="1"/>
    <col min="1033" max="1033" width="19.21875" style="1137" customWidth="1"/>
    <col min="1034" max="1279" width="9" style="1137"/>
    <col min="1280" max="1280" width="4.88671875" style="1137" customWidth="1"/>
    <col min="1281" max="1281" width="3.88671875" style="1137" customWidth="1"/>
    <col min="1282" max="1282" width="3.6640625" style="1137" customWidth="1"/>
    <col min="1283" max="1283" width="26.77734375" style="1137" customWidth="1"/>
    <col min="1284" max="1284" width="19.6640625" style="1137" customWidth="1"/>
    <col min="1285" max="1285" width="18.21875" style="1137" customWidth="1"/>
    <col min="1286" max="1286" width="22.109375" style="1137" customWidth="1"/>
    <col min="1287" max="1287" width="18" style="1137" customWidth="1"/>
    <col min="1288" max="1288" width="22.109375" style="1137" customWidth="1"/>
    <col min="1289" max="1289" width="19.21875" style="1137" customWidth="1"/>
    <col min="1290" max="1535" width="9" style="1137"/>
    <col min="1536" max="1536" width="4.88671875" style="1137" customWidth="1"/>
    <col min="1537" max="1537" width="3.88671875" style="1137" customWidth="1"/>
    <col min="1538" max="1538" width="3.6640625" style="1137" customWidth="1"/>
    <col min="1539" max="1539" width="26.77734375" style="1137" customWidth="1"/>
    <col min="1540" max="1540" width="19.6640625" style="1137" customWidth="1"/>
    <col min="1541" max="1541" width="18.21875" style="1137" customWidth="1"/>
    <col min="1542" max="1542" width="22.109375" style="1137" customWidth="1"/>
    <col min="1543" max="1543" width="18" style="1137" customWidth="1"/>
    <col min="1544" max="1544" width="22.109375" style="1137" customWidth="1"/>
    <col min="1545" max="1545" width="19.21875" style="1137" customWidth="1"/>
    <col min="1546" max="1791" width="9" style="1137"/>
    <col min="1792" max="1792" width="4.88671875" style="1137" customWidth="1"/>
    <col min="1793" max="1793" width="3.88671875" style="1137" customWidth="1"/>
    <col min="1794" max="1794" width="3.6640625" style="1137" customWidth="1"/>
    <col min="1795" max="1795" width="26.77734375" style="1137" customWidth="1"/>
    <col min="1796" max="1796" width="19.6640625" style="1137" customWidth="1"/>
    <col min="1797" max="1797" width="18.21875" style="1137" customWidth="1"/>
    <col min="1798" max="1798" width="22.109375" style="1137" customWidth="1"/>
    <col min="1799" max="1799" width="18" style="1137" customWidth="1"/>
    <col min="1800" max="1800" width="22.109375" style="1137" customWidth="1"/>
    <col min="1801" max="1801" width="19.21875" style="1137" customWidth="1"/>
    <col min="1802" max="2047" width="9" style="1137"/>
    <col min="2048" max="2048" width="4.88671875" style="1137" customWidth="1"/>
    <col min="2049" max="2049" width="3.88671875" style="1137" customWidth="1"/>
    <col min="2050" max="2050" width="3.6640625" style="1137" customWidth="1"/>
    <col min="2051" max="2051" width="26.77734375" style="1137" customWidth="1"/>
    <col min="2052" max="2052" width="19.6640625" style="1137" customWidth="1"/>
    <col min="2053" max="2053" width="18.21875" style="1137" customWidth="1"/>
    <col min="2054" max="2054" width="22.109375" style="1137" customWidth="1"/>
    <col min="2055" max="2055" width="18" style="1137" customWidth="1"/>
    <col min="2056" max="2056" width="22.109375" style="1137" customWidth="1"/>
    <col min="2057" max="2057" width="19.21875" style="1137" customWidth="1"/>
    <col min="2058" max="2303" width="9" style="1137"/>
    <col min="2304" max="2304" width="4.88671875" style="1137" customWidth="1"/>
    <col min="2305" max="2305" width="3.88671875" style="1137" customWidth="1"/>
    <col min="2306" max="2306" width="3.6640625" style="1137" customWidth="1"/>
    <col min="2307" max="2307" width="26.77734375" style="1137" customWidth="1"/>
    <col min="2308" max="2308" width="19.6640625" style="1137" customWidth="1"/>
    <col min="2309" max="2309" width="18.21875" style="1137" customWidth="1"/>
    <col min="2310" max="2310" width="22.109375" style="1137" customWidth="1"/>
    <col min="2311" max="2311" width="18" style="1137" customWidth="1"/>
    <col min="2312" max="2312" width="22.109375" style="1137" customWidth="1"/>
    <col min="2313" max="2313" width="19.21875" style="1137" customWidth="1"/>
    <col min="2314" max="2559" width="9" style="1137"/>
    <col min="2560" max="2560" width="4.88671875" style="1137" customWidth="1"/>
    <col min="2561" max="2561" width="3.88671875" style="1137" customWidth="1"/>
    <col min="2562" max="2562" width="3.6640625" style="1137" customWidth="1"/>
    <col min="2563" max="2563" width="26.77734375" style="1137" customWidth="1"/>
    <col min="2564" max="2564" width="19.6640625" style="1137" customWidth="1"/>
    <col min="2565" max="2565" width="18.21875" style="1137" customWidth="1"/>
    <col min="2566" max="2566" width="22.109375" style="1137" customWidth="1"/>
    <col min="2567" max="2567" width="18" style="1137" customWidth="1"/>
    <col min="2568" max="2568" width="22.109375" style="1137" customWidth="1"/>
    <col min="2569" max="2569" width="19.21875" style="1137" customWidth="1"/>
    <col min="2570" max="2815" width="9" style="1137"/>
    <col min="2816" max="2816" width="4.88671875" style="1137" customWidth="1"/>
    <col min="2817" max="2817" width="3.88671875" style="1137" customWidth="1"/>
    <col min="2818" max="2818" width="3.6640625" style="1137" customWidth="1"/>
    <col min="2819" max="2819" width="26.77734375" style="1137" customWidth="1"/>
    <col min="2820" max="2820" width="19.6640625" style="1137" customWidth="1"/>
    <col min="2821" max="2821" width="18.21875" style="1137" customWidth="1"/>
    <col min="2822" max="2822" width="22.109375" style="1137" customWidth="1"/>
    <col min="2823" max="2823" width="18" style="1137" customWidth="1"/>
    <col min="2824" max="2824" width="22.109375" style="1137" customWidth="1"/>
    <col min="2825" max="2825" width="19.21875" style="1137" customWidth="1"/>
    <col min="2826" max="3071" width="9" style="1137"/>
    <col min="3072" max="3072" width="4.88671875" style="1137" customWidth="1"/>
    <col min="3073" max="3073" width="3.88671875" style="1137" customWidth="1"/>
    <col min="3074" max="3074" width="3.6640625" style="1137" customWidth="1"/>
    <col min="3075" max="3075" width="26.77734375" style="1137" customWidth="1"/>
    <col min="3076" max="3076" width="19.6640625" style="1137" customWidth="1"/>
    <col min="3077" max="3077" width="18.21875" style="1137" customWidth="1"/>
    <col min="3078" max="3078" width="22.109375" style="1137" customWidth="1"/>
    <col min="3079" max="3079" width="18" style="1137" customWidth="1"/>
    <col min="3080" max="3080" width="22.109375" style="1137" customWidth="1"/>
    <col min="3081" max="3081" width="19.21875" style="1137" customWidth="1"/>
    <col min="3082" max="3327" width="9" style="1137"/>
    <col min="3328" max="3328" width="4.88671875" style="1137" customWidth="1"/>
    <col min="3329" max="3329" width="3.88671875" style="1137" customWidth="1"/>
    <col min="3330" max="3330" width="3.6640625" style="1137" customWidth="1"/>
    <col min="3331" max="3331" width="26.77734375" style="1137" customWidth="1"/>
    <col min="3332" max="3332" width="19.6640625" style="1137" customWidth="1"/>
    <col min="3333" max="3333" width="18.21875" style="1137" customWidth="1"/>
    <col min="3334" max="3334" width="22.109375" style="1137" customWidth="1"/>
    <col min="3335" max="3335" width="18" style="1137" customWidth="1"/>
    <col min="3336" max="3336" width="22.109375" style="1137" customWidth="1"/>
    <col min="3337" max="3337" width="19.21875" style="1137" customWidth="1"/>
    <col min="3338" max="3583" width="9" style="1137"/>
    <col min="3584" max="3584" width="4.88671875" style="1137" customWidth="1"/>
    <col min="3585" max="3585" width="3.88671875" style="1137" customWidth="1"/>
    <col min="3586" max="3586" width="3.6640625" style="1137" customWidth="1"/>
    <col min="3587" max="3587" width="26.77734375" style="1137" customWidth="1"/>
    <col min="3588" max="3588" width="19.6640625" style="1137" customWidth="1"/>
    <col min="3589" max="3589" width="18.21875" style="1137" customWidth="1"/>
    <col min="3590" max="3590" width="22.109375" style="1137" customWidth="1"/>
    <col min="3591" max="3591" width="18" style="1137" customWidth="1"/>
    <col min="3592" max="3592" width="22.109375" style="1137" customWidth="1"/>
    <col min="3593" max="3593" width="19.21875" style="1137" customWidth="1"/>
    <col min="3594" max="3839" width="9" style="1137"/>
    <col min="3840" max="3840" width="4.88671875" style="1137" customWidth="1"/>
    <col min="3841" max="3841" width="3.88671875" style="1137" customWidth="1"/>
    <col min="3842" max="3842" width="3.6640625" style="1137" customWidth="1"/>
    <col min="3843" max="3843" width="26.77734375" style="1137" customWidth="1"/>
    <col min="3844" max="3844" width="19.6640625" style="1137" customWidth="1"/>
    <col min="3845" max="3845" width="18.21875" style="1137" customWidth="1"/>
    <col min="3846" max="3846" width="22.109375" style="1137" customWidth="1"/>
    <col min="3847" max="3847" width="18" style="1137" customWidth="1"/>
    <col min="3848" max="3848" width="22.109375" style="1137" customWidth="1"/>
    <col min="3849" max="3849" width="19.21875" style="1137" customWidth="1"/>
    <col min="3850" max="4095" width="9" style="1137"/>
    <col min="4096" max="4096" width="4.88671875" style="1137" customWidth="1"/>
    <col min="4097" max="4097" width="3.88671875" style="1137" customWidth="1"/>
    <col min="4098" max="4098" width="3.6640625" style="1137" customWidth="1"/>
    <col min="4099" max="4099" width="26.77734375" style="1137" customWidth="1"/>
    <col min="4100" max="4100" width="19.6640625" style="1137" customWidth="1"/>
    <col min="4101" max="4101" width="18.21875" style="1137" customWidth="1"/>
    <col min="4102" max="4102" width="22.109375" style="1137" customWidth="1"/>
    <col min="4103" max="4103" width="18" style="1137" customWidth="1"/>
    <col min="4104" max="4104" width="22.109375" style="1137" customWidth="1"/>
    <col min="4105" max="4105" width="19.21875" style="1137" customWidth="1"/>
    <col min="4106" max="4351" width="9" style="1137"/>
    <col min="4352" max="4352" width="4.88671875" style="1137" customWidth="1"/>
    <col min="4353" max="4353" width="3.88671875" style="1137" customWidth="1"/>
    <col min="4354" max="4354" width="3.6640625" style="1137" customWidth="1"/>
    <col min="4355" max="4355" width="26.77734375" style="1137" customWidth="1"/>
    <col min="4356" max="4356" width="19.6640625" style="1137" customWidth="1"/>
    <col min="4357" max="4357" width="18.21875" style="1137" customWidth="1"/>
    <col min="4358" max="4358" width="22.109375" style="1137" customWidth="1"/>
    <col min="4359" max="4359" width="18" style="1137" customWidth="1"/>
    <col min="4360" max="4360" width="22.109375" style="1137" customWidth="1"/>
    <col min="4361" max="4361" width="19.21875" style="1137" customWidth="1"/>
    <col min="4362" max="4607" width="9" style="1137"/>
    <col min="4608" max="4608" width="4.88671875" style="1137" customWidth="1"/>
    <col min="4609" max="4609" width="3.88671875" style="1137" customWidth="1"/>
    <col min="4610" max="4610" width="3.6640625" style="1137" customWidth="1"/>
    <col min="4611" max="4611" width="26.77734375" style="1137" customWidth="1"/>
    <col min="4612" max="4612" width="19.6640625" style="1137" customWidth="1"/>
    <col min="4613" max="4613" width="18.21875" style="1137" customWidth="1"/>
    <col min="4614" max="4614" width="22.109375" style="1137" customWidth="1"/>
    <col min="4615" max="4615" width="18" style="1137" customWidth="1"/>
    <col min="4616" max="4616" width="22.109375" style="1137" customWidth="1"/>
    <col min="4617" max="4617" width="19.21875" style="1137" customWidth="1"/>
    <col min="4618" max="4863" width="9" style="1137"/>
    <col min="4864" max="4864" width="4.88671875" style="1137" customWidth="1"/>
    <col min="4865" max="4865" width="3.88671875" style="1137" customWidth="1"/>
    <col min="4866" max="4866" width="3.6640625" style="1137" customWidth="1"/>
    <col min="4867" max="4867" width="26.77734375" style="1137" customWidth="1"/>
    <col min="4868" max="4868" width="19.6640625" style="1137" customWidth="1"/>
    <col min="4869" max="4869" width="18.21875" style="1137" customWidth="1"/>
    <col min="4870" max="4870" width="22.109375" style="1137" customWidth="1"/>
    <col min="4871" max="4871" width="18" style="1137" customWidth="1"/>
    <col min="4872" max="4872" width="22.109375" style="1137" customWidth="1"/>
    <col min="4873" max="4873" width="19.21875" style="1137" customWidth="1"/>
    <col min="4874" max="5119" width="9" style="1137"/>
    <col min="5120" max="5120" width="4.88671875" style="1137" customWidth="1"/>
    <col min="5121" max="5121" width="3.88671875" style="1137" customWidth="1"/>
    <col min="5122" max="5122" width="3.6640625" style="1137" customWidth="1"/>
    <col min="5123" max="5123" width="26.77734375" style="1137" customWidth="1"/>
    <col min="5124" max="5124" width="19.6640625" style="1137" customWidth="1"/>
    <col min="5125" max="5125" width="18.21875" style="1137" customWidth="1"/>
    <col min="5126" max="5126" width="22.109375" style="1137" customWidth="1"/>
    <col min="5127" max="5127" width="18" style="1137" customWidth="1"/>
    <col min="5128" max="5128" width="22.109375" style="1137" customWidth="1"/>
    <col min="5129" max="5129" width="19.21875" style="1137" customWidth="1"/>
    <col min="5130" max="5375" width="9" style="1137"/>
    <col min="5376" max="5376" width="4.88671875" style="1137" customWidth="1"/>
    <col min="5377" max="5377" width="3.88671875" style="1137" customWidth="1"/>
    <col min="5378" max="5378" width="3.6640625" style="1137" customWidth="1"/>
    <col min="5379" max="5379" width="26.77734375" style="1137" customWidth="1"/>
    <col min="5380" max="5380" width="19.6640625" style="1137" customWidth="1"/>
    <col min="5381" max="5381" width="18.21875" style="1137" customWidth="1"/>
    <col min="5382" max="5382" width="22.109375" style="1137" customWidth="1"/>
    <col min="5383" max="5383" width="18" style="1137" customWidth="1"/>
    <col min="5384" max="5384" width="22.109375" style="1137" customWidth="1"/>
    <col min="5385" max="5385" width="19.21875" style="1137" customWidth="1"/>
    <col min="5386" max="5631" width="9" style="1137"/>
    <col min="5632" max="5632" width="4.88671875" style="1137" customWidth="1"/>
    <col min="5633" max="5633" width="3.88671875" style="1137" customWidth="1"/>
    <col min="5634" max="5634" width="3.6640625" style="1137" customWidth="1"/>
    <col min="5635" max="5635" width="26.77734375" style="1137" customWidth="1"/>
    <col min="5636" max="5636" width="19.6640625" style="1137" customWidth="1"/>
    <col min="5637" max="5637" width="18.21875" style="1137" customWidth="1"/>
    <col min="5638" max="5638" width="22.109375" style="1137" customWidth="1"/>
    <col min="5639" max="5639" width="18" style="1137" customWidth="1"/>
    <col min="5640" max="5640" width="22.109375" style="1137" customWidth="1"/>
    <col min="5641" max="5641" width="19.21875" style="1137" customWidth="1"/>
    <col min="5642" max="5887" width="9" style="1137"/>
    <col min="5888" max="5888" width="4.88671875" style="1137" customWidth="1"/>
    <col min="5889" max="5889" width="3.88671875" style="1137" customWidth="1"/>
    <col min="5890" max="5890" width="3.6640625" style="1137" customWidth="1"/>
    <col min="5891" max="5891" width="26.77734375" style="1137" customWidth="1"/>
    <col min="5892" max="5892" width="19.6640625" style="1137" customWidth="1"/>
    <col min="5893" max="5893" width="18.21875" style="1137" customWidth="1"/>
    <col min="5894" max="5894" width="22.109375" style="1137" customWidth="1"/>
    <col min="5895" max="5895" width="18" style="1137" customWidth="1"/>
    <col min="5896" max="5896" width="22.109375" style="1137" customWidth="1"/>
    <col min="5897" max="5897" width="19.21875" style="1137" customWidth="1"/>
    <col min="5898" max="6143" width="9" style="1137"/>
    <col min="6144" max="6144" width="4.88671875" style="1137" customWidth="1"/>
    <col min="6145" max="6145" width="3.88671875" style="1137" customWidth="1"/>
    <col min="6146" max="6146" width="3.6640625" style="1137" customWidth="1"/>
    <col min="6147" max="6147" width="26.77734375" style="1137" customWidth="1"/>
    <col min="6148" max="6148" width="19.6640625" style="1137" customWidth="1"/>
    <col min="6149" max="6149" width="18.21875" style="1137" customWidth="1"/>
    <col min="6150" max="6150" width="22.109375" style="1137" customWidth="1"/>
    <col min="6151" max="6151" width="18" style="1137" customWidth="1"/>
    <col min="6152" max="6152" width="22.109375" style="1137" customWidth="1"/>
    <col min="6153" max="6153" width="19.21875" style="1137" customWidth="1"/>
    <col min="6154" max="6399" width="9" style="1137"/>
    <col min="6400" max="6400" width="4.88671875" style="1137" customWidth="1"/>
    <col min="6401" max="6401" width="3.88671875" style="1137" customWidth="1"/>
    <col min="6402" max="6402" width="3.6640625" style="1137" customWidth="1"/>
    <col min="6403" max="6403" width="26.77734375" style="1137" customWidth="1"/>
    <col min="6404" max="6404" width="19.6640625" style="1137" customWidth="1"/>
    <col min="6405" max="6405" width="18.21875" style="1137" customWidth="1"/>
    <col min="6406" max="6406" width="22.109375" style="1137" customWidth="1"/>
    <col min="6407" max="6407" width="18" style="1137" customWidth="1"/>
    <col min="6408" max="6408" width="22.109375" style="1137" customWidth="1"/>
    <col min="6409" max="6409" width="19.21875" style="1137" customWidth="1"/>
    <col min="6410" max="6655" width="9" style="1137"/>
    <col min="6656" max="6656" width="4.88671875" style="1137" customWidth="1"/>
    <col min="6657" max="6657" width="3.88671875" style="1137" customWidth="1"/>
    <col min="6658" max="6658" width="3.6640625" style="1137" customWidth="1"/>
    <col min="6659" max="6659" width="26.77734375" style="1137" customWidth="1"/>
    <col min="6660" max="6660" width="19.6640625" style="1137" customWidth="1"/>
    <col min="6661" max="6661" width="18.21875" style="1137" customWidth="1"/>
    <col min="6662" max="6662" width="22.109375" style="1137" customWidth="1"/>
    <col min="6663" max="6663" width="18" style="1137" customWidth="1"/>
    <col min="6664" max="6664" width="22.109375" style="1137" customWidth="1"/>
    <col min="6665" max="6665" width="19.21875" style="1137" customWidth="1"/>
    <col min="6666" max="6911" width="9" style="1137"/>
    <col min="6912" max="6912" width="4.88671875" style="1137" customWidth="1"/>
    <col min="6913" max="6913" width="3.88671875" style="1137" customWidth="1"/>
    <col min="6914" max="6914" width="3.6640625" style="1137" customWidth="1"/>
    <col min="6915" max="6915" width="26.77734375" style="1137" customWidth="1"/>
    <col min="6916" max="6916" width="19.6640625" style="1137" customWidth="1"/>
    <col min="6917" max="6917" width="18.21875" style="1137" customWidth="1"/>
    <col min="6918" max="6918" width="22.109375" style="1137" customWidth="1"/>
    <col min="6919" max="6919" width="18" style="1137" customWidth="1"/>
    <col min="6920" max="6920" width="22.109375" style="1137" customWidth="1"/>
    <col min="6921" max="6921" width="19.21875" style="1137" customWidth="1"/>
    <col min="6922" max="7167" width="9" style="1137"/>
    <col min="7168" max="7168" width="4.88671875" style="1137" customWidth="1"/>
    <col min="7169" max="7169" width="3.88671875" style="1137" customWidth="1"/>
    <col min="7170" max="7170" width="3.6640625" style="1137" customWidth="1"/>
    <col min="7171" max="7171" width="26.77734375" style="1137" customWidth="1"/>
    <col min="7172" max="7172" width="19.6640625" style="1137" customWidth="1"/>
    <col min="7173" max="7173" width="18.21875" style="1137" customWidth="1"/>
    <col min="7174" max="7174" width="22.109375" style="1137" customWidth="1"/>
    <col min="7175" max="7175" width="18" style="1137" customWidth="1"/>
    <col min="7176" max="7176" width="22.109375" style="1137" customWidth="1"/>
    <col min="7177" max="7177" width="19.21875" style="1137" customWidth="1"/>
    <col min="7178" max="7423" width="9" style="1137"/>
    <col min="7424" max="7424" width="4.88671875" style="1137" customWidth="1"/>
    <col min="7425" max="7425" width="3.88671875" style="1137" customWidth="1"/>
    <col min="7426" max="7426" width="3.6640625" style="1137" customWidth="1"/>
    <col min="7427" max="7427" width="26.77734375" style="1137" customWidth="1"/>
    <col min="7428" max="7428" width="19.6640625" style="1137" customWidth="1"/>
    <col min="7429" max="7429" width="18.21875" style="1137" customWidth="1"/>
    <col min="7430" max="7430" width="22.109375" style="1137" customWidth="1"/>
    <col min="7431" max="7431" width="18" style="1137" customWidth="1"/>
    <col min="7432" max="7432" width="22.109375" style="1137" customWidth="1"/>
    <col min="7433" max="7433" width="19.21875" style="1137" customWidth="1"/>
    <col min="7434" max="7679" width="9" style="1137"/>
    <col min="7680" max="7680" width="4.88671875" style="1137" customWidth="1"/>
    <col min="7681" max="7681" width="3.88671875" style="1137" customWidth="1"/>
    <col min="7682" max="7682" width="3.6640625" style="1137" customWidth="1"/>
    <col min="7683" max="7683" width="26.77734375" style="1137" customWidth="1"/>
    <col min="7684" max="7684" width="19.6640625" style="1137" customWidth="1"/>
    <col min="7685" max="7685" width="18.21875" style="1137" customWidth="1"/>
    <col min="7686" max="7686" width="22.109375" style="1137" customWidth="1"/>
    <col min="7687" max="7687" width="18" style="1137" customWidth="1"/>
    <col min="7688" max="7688" width="22.109375" style="1137" customWidth="1"/>
    <col min="7689" max="7689" width="19.21875" style="1137" customWidth="1"/>
    <col min="7690" max="7935" width="9" style="1137"/>
    <col min="7936" max="7936" width="4.88671875" style="1137" customWidth="1"/>
    <col min="7937" max="7937" width="3.88671875" style="1137" customWidth="1"/>
    <col min="7938" max="7938" width="3.6640625" style="1137" customWidth="1"/>
    <col min="7939" max="7939" width="26.77734375" style="1137" customWidth="1"/>
    <col min="7940" max="7940" width="19.6640625" style="1137" customWidth="1"/>
    <col min="7941" max="7941" width="18.21875" style="1137" customWidth="1"/>
    <col min="7942" max="7942" width="22.109375" style="1137" customWidth="1"/>
    <col min="7943" max="7943" width="18" style="1137" customWidth="1"/>
    <col min="7944" max="7944" width="22.109375" style="1137" customWidth="1"/>
    <col min="7945" max="7945" width="19.21875" style="1137" customWidth="1"/>
    <col min="7946" max="8191" width="9" style="1137"/>
    <col min="8192" max="8192" width="4.88671875" style="1137" customWidth="1"/>
    <col min="8193" max="8193" width="3.88671875" style="1137" customWidth="1"/>
    <col min="8194" max="8194" width="3.6640625" style="1137" customWidth="1"/>
    <col min="8195" max="8195" width="26.77734375" style="1137" customWidth="1"/>
    <col min="8196" max="8196" width="19.6640625" style="1137" customWidth="1"/>
    <col min="8197" max="8197" width="18.21875" style="1137" customWidth="1"/>
    <col min="8198" max="8198" width="22.109375" style="1137" customWidth="1"/>
    <col min="8199" max="8199" width="18" style="1137" customWidth="1"/>
    <col min="8200" max="8200" width="22.109375" style="1137" customWidth="1"/>
    <col min="8201" max="8201" width="19.21875" style="1137" customWidth="1"/>
    <col min="8202" max="8447" width="9" style="1137"/>
    <col min="8448" max="8448" width="4.88671875" style="1137" customWidth="1"/>
    <col min="8449" max="8449" width="3.88671875" style="1137" customWidth="1"/>
    <col min="8450" max="8450" width="3.6640625" style="1137" customWidth="1"/>
    <col min="8451" max="8451" width="26.77734375" style="1137" customWidth="1"/>
    <col min="8452" max="8452" width="19.6640625" style="1137" customWidth="1"/>
    <col min="8453" max="8453" width="18.21875" style="1137" customWidth="1"/>
    <col min="8454" max="8454" width="22.109375" style="1137" customWidth="1"/>
    <col min="8455" max="8455" width="18" style="1137" customWidth="1"/>
    <col min="8456" max="8456" width="22.109375" style="1137" customWidth="1"/>
    <col min="8457" max="8457" width="19.21875" style="1137" customWidth="1"/>
    <col min="8458" max="8703" width="9" style="1137"/>
    <col min="8704" max="8704" width="4.88671875" style="1137" customWidth="1"/>
    <col min="8705" max="8705" width="3.88671875" style="1137" customWidth="1"/>
    <col min="8706" max="8706" width="3.6640625" style="1137" customWidth="1"/>
    <col min="8707" max="8707" width="26.77734375" style="1137" customWidth="1"/>
    <col min="8708" max="8708" width="19.6640625" style="1137" customWidth="1"/>
    <col min="8709" max="8709" width="18.21875" style="1137" customWidth="1"/>
    <col min="8710" max="8710" width="22.109375" style="1137" customWidth="1"/>
    <col min="8711" max="8711" width="18" style="1137" customWidth="1"/>
    <col min="8712" max="8712" width="22.109375" style="1137" customWidth="1"/>
    <col min="8713" max="8713" width="19.21875" style="1137" customWidth="1"/>
    <col min="8714" max="8959" width="9" style="1137"/>
    <col min="8960" max="8960" width="4.88671875" style="1137" customWidth="1"/>
    <col min="8961" max="8961" width="3.88671875" style="1137" customWidth="1"/>
    <col min="8962" max="8962" width="3.6640625" style="1137" customWidth="1"/>
    <col min="8963" max="8963" width="26.77734375" style="1137" customWidth="1"/>
    <col min="8964" max="8964" width="19.6640625" style="1137" customWidth="1"/>
    <col min="8965" max="8965" width="18.21875" style="1137" customWidth="1"/>
    <col min="8966" max="8966" width="22.109375" style="1137" customWidth="1"/>
    <col min="8967" max="8967" width="18" style="1137" customWidth="1"/>
    <col min="8968" max="8968" width="22.109375" style="1137" customWidth="1"/>
    <col min="8969" max="8969" width="19.21875" style="1137" customWidth="1"/>
    <col min="8970" max="9215" width="9" style="1137"/>
    <col min="9216" max="9216" width="4.88671875" style="1137" customWidth="1"/>
    <col min="9217" max="9217" width="3.88671875" style="1137" customWidth="1"/>
    <col min="9218" max="9218" width="3.6640625" style="1137" customWidth="1"/>
    <col min="9219" max="9219" width="26.77734375" style="1137" customWidth="1"/>
    <col min="9220" max="9220" width="19.6640625" style="1137" customWidth="1"/>
    <col min="9221" max="9221" width="18.21875" style="1137" customWidth="1"/>
    <col min="9222" max="9222" width="22.109375" style="1137" customWidth="1"/>
    <col min="9223" max="9223" width="18" style="1137" customWidth="1"/>
    <col min="9224" max="9224" width="22.109375" style="1137" customWidth="1"/>
    <col min="9225" max="9225" width="19.21875" style="1137" customWidth="1"/>
    <col min="9226" max="9471" width="9" style="1137"/>
    <col min="9472" max="9472" width="4.88671875" style="1137" customWidth="1"/>
    <col min="9473" max="9473" width="3.88671875" style="1137" customWidth="1"/>
    <col min="9474" max="9474" width="3.6640625" style="1137" customWidth="1"/>
    <col min="9475" max="9475" width="26.77734375" style="1137" customWidth="1"/>
    <col min="9476" max="9476" width="19.6640625" style="1137" customWidth="1"/>
    <col min="9477" max="9477" width="18.21875" style="1137" customWidth="1"/>
    <col min="9478" max="9478" width="22.109375" style="1137" customWidth="1"/>
    <col min="9479" max="9479" width="18" style="1137" customWidth="1"/>
    <col min="9480" max="9480" width="22.109375" style="1137" customWidth="1"/>
    <col min="9481" max="9481" width="19.21875" style="1137" customWidth="1"/>
    <col min="9482" max="9727" width="9" style="1137"/>
    <col min="9728" max="9728" width="4.88671875" style="1137" customWidth="1"/>
    <col min="9729" max="9729" width="3.88671875" style="1137" customWidth="1"/>
    <col min="9730" max="9730" width="3.6640625" style="1137" customWidth="1"/>
    <col min="9731" max="9731" width="26.77734375" style="1137" customWidth="1"/>
    <col min="9732" max="9732" width="19.6640625" style="1137" customWidth="1"/>
    <col min="9733" max="9733" width="18.21875" style="1137" customWidth="1"/>
    <col min="9734" max="9734" width="22.109375" style="1137" customWidth="1"/>
    <col min="9735" max="9735" width="18" style="1137" customWidth="1"/>
    <col min="9736" max="9736" width="22.109375" style="1137" customWidth="1"/>
    <col min="9737" max="9737" width="19.21875" style="1137" customWidth="1"/>
    <col min="9738" max="9983" width="9" style="1137"/>
    <col min="9984" max="9984" width="4.88671875" style="1137" customWidth="1"/>
    <col min="9985" max="9985" width="3.88671875" style="1137" customWidth="1"/>
    <col min="9986" max="9986" width="3.6640625" style="1137" customWidth="1"/>
    <col min="9987" max="9987" width="26.77734375" style="1137" customWidth="1"/>
    <col min="9988" max="9988" width="19.6640625" style="1137" customWidth="1"/>
    <col min="9989" max="9989" width="18.21875" style="1137" customWidth="1"/>
    <col min="9990" max="9990" width="22.109375" style="1137" customWidth="1"/>
    <col min="9991" max="9991" width="18" style="1137" customWidth="1"/>
    <col min="9992" max="9992" width="22.109375" style="1137" customWidth="1"/>
    <col min="9993" max="9993" width="19.21875" style="1137" customWidth="1"/>
    <col min="9994" max="10239" width="9" style="1137"/>
    <col min="10240" max="10240" width="4.88671875" style="1137" customWidth="1"/>
    <col min="10241" max="10241" width="3.88671875" style="1137" customWidth="1"/>
    <col min="10242" max="10242" width="3.6640625" style="1137" customWidth="1"/>
    <col min="10243" max="10243" width="26.77734375" style="1137" customWidth="1"/>
    <col min="10244" max="10244" width="19.6640625" style="1137" customWidth="1"/>
    <col min="10245" max="10245" width="18.21875" style="1137" customWidth="1"/>
    <col min="10246" max="10246" width="22.109375" style="1137" customWidth="1"/>
    <col min="10247" max="10247" width="18" style="1137" customWidth="1"/>
    <col min="10248" max="10248" width="22.109375" style="1137" customWidth="1"/>
    <col min="10249" max="10249" width="19.21875" style="1137" customWidth="1"/>
    <col min="10250" max="10495" width="9" style="1137"/>
    <col min="10496" max="10496" width="4.88671875" style="1137" customWidth="1"/>
    <col min="10497" max="10497" width="3.88671875" style="1137" customWidth="1"/>
    <col min="10498" max="10498" width="3.6640625" style="1137" customWidth="1"/>
    <col min="10499" max="10499" width="26.77734375" style="1137" customWidth="1"/>
    <col min="10500" max="10500" width="19.6640625" style="1137" customWidth="1"/>
    <col min="10501" max="10501" width="18.21875" style="1137" customWidth="1"/>
    <col min="10502" max="10502" width="22.109375" style="1137" customWidth="1"/>
    <col min="10503" max="10503" width="18" style="1137" customWidth="1"/>
    <col min="10504" max="10504" width="22.109375" style="1137" customWidth="1"/>
    <col min="10505" max="10505" width="19.21875" style="1137" customWidth="1"/>
    <col min="10506" max="10751" width="9" style="1137"/>
    <col min="10752" max="10752" width="4.88671875" style="1137" customWidth="1"/>
    <col min="10753" max="10753" width="3.88671875" style="1137" customWidth="1"/>
    <col min="10754" max="10754" width="3.6640625" style="1137" customWidth="1"/>
    <col min="10755" max="10755" width="26.77734375" style="1137" customWidth="1"/>
    <col min="10756" max="10756" width="19.6640625" style="1137" customWidth="1"/>
    <col min="10757" max="10757" width="18.21875" style="1137" customWidth="1"/>
    <col min="10758" max="10758" width="22.109375" style="1137" customWidth="1"/>
    <col min="10759" max="10759" width="18" style="1137" customWidth="1"/>
    <col min="10760" max="10760" width="22.109375" style="1137" customWidth="1"/>
    <col min="10761" max="10761" width="19.21875" style="1137" customWidth="1"/>
    <col min="10762" max="11007" width="9" style="1137"/>
    <col min="11008" max="11008" width="4.88671875" style="1137" customWidth="1"/>
    <col min="11009" max="11009" width="3.88671875" style="1137" customWidth="1"/>
    <col min="11010" max="11010" width="3.6640625" style="1137" customWidth="1"/>
    <col min="11011" max="11011" width="26.77734375" style="1137" customWidth="1"/>
    <col min="11012" max="11012" width="19.6640625" style="1137" customWidth="1"/>
    <col min="11013" max="11013" width="18.21875" style="1137" customWidth="1"/>
    <col min="11014" max="11014" width="22.109375" style="1137" customWidth="1"/>
    <col min="11015" max="11015" width="18" style="1137" customWidth="1"/>
    <col min="11016" max="11016" width="22.109375" style="1137" customWidth="1"/>
    <col min="11017" max="11017" width="19.21875" style="1137" customWidth="1"/>
    <col min="11018" max="11263" width="9" style="1137"/>
    <col min="11264" max="11264" width="4.88671875" style="1137" customWidth="1"/>
    <col min="11265" max="11265" width="3.88671875" style="1137" customWidth="1"/>
    <col min="11266" max="11266" width="3.6640625" style="1137" customWidth="1"/>
    <col min="11267" max="11267" width="26.77734375" style="1137" customWidth="1"/>
    <col min="11268" max="11268" width="19.6640625" style="1137" customWidth="1"/>
    <col min="11269" max="11269" width="18.21875" style="1137" customWidth="1"/>
    <col min="11270" max="11270" width="22.109375" style="1137" customWidth="1"/>
    <col min="11271" max="11271" width="18" style="1137" customWidth="1"/>
    <col min="11272" max="11272" width="22.109375" style="1137" customWidth="1"/>
    <col min="11273" max="11273" width="19.21875" style="1137" customWidth="1"/>
    <col min="11274" max="11519" width="9" style="1137"/>
    <col min="11520" max="11520" width="4.88671875" style="1137" customWidth="1"/>
    <col min="11521" max="11521" width="3.88671875" style="1137" customWidth="1"/>
    <col min="11522" max="11522" width="3.6640625" style="1137" customWidth="1"/>
    <col min="11523" max="11523" width="26.77734375" style="1137" customWidth="1"/>
    <col min="11524" max="11524" width="19.6640625" style="1137" customWidth="1"/>
    <col min="11525" max="11525" width="18.21875" style="1137" customWidth="1"/>
    <col min="11526" max="11526" width="22.109375" style="1137" customWidth="1"/>
    <col min="11527" max="11527" width="18" style="1137" customWidth="1"/>
    <col min="11528" max="11528" width="22.109375" style="1137" customWidth="1"/>
    <col min="11529" max="11529" width="19.21875" style="1137" customWidth="1"/>
    <col min="11530" max="11775" width="9" style="1137"/>
    <col min="11776" max="11776" width="4.88671875" style="1137" customWidth="1"/>
    <col min="11777" max="11777" width="3.88671875" style="1137" customWidth="1"/>
    <col min="11778" max="11778" width="3.6640625" style="1137" customWidth="1"/>
    <col min="11779" max="11779" width="26.77734375" style="1137" customWidth="1"/>
    <col min="11780" max="11780" width="19.6640625" style="1137" customWidth="1"/>
    <col min="11781" max="11781" width="18.21875" style="1137" customWidth="1"/>
    <col min="11782" max="11782" width="22.109375" style="1137" customWidth="1"/>
    <col min="11783" max="11783" width="18" style="1137" customWidth="1"/>
    <col min="11784" max="11784" width="22.109375" style="1137" customWidth="1"/>
    <col min="11785" max="11785" width="19.21875" style="1137" customWidth="1"/>
    <col min="11786" max="12031" width="9" style="1137"/>
    <col min="12032" max="12032" width="4.88671875" style="1137" customWidth="1"/>
    <col min="12033" max="12033" width="3.88671875" style="1137" customWidth="1"/>
    <col min="12034" max="12034" width="3.6640625" style="1137" customWidth="1"/>
    <col min="12035" max="12035" width="26.77734375" style="1137" customWidth="1"/>
    <col min="12036" max="12036" width="19.6640625" style="1137" customWidth="1"/>
    <col min="12037" max="12037" width="18.21875" style="1137" customWidth="1"/>
    <col min="12038" max="12038" width="22.109375" style="1137" customWidth="1"/>
    <col min="12039" max="12039" width="18" style="1137" customWidth="1"/>
    <col min="12040" max="12040" width="22.109375" style="1137" customWidth="1"/>
    <col min="12041" max="12041" width="19.21875" style="1137" customWidth="1"/>
    <col min="12042" max="12287" width="9" style="1137"/>
    <col min="12288" max="12288" width="4.88671875" style="1137" customWidth="1"/>
    <col min="12289" max="12289" width="3.88671875" style="1137" customWidth="1"/>
    <col min="12290" max="12290" width="3.6640625" style="1137" customWidth="1"/>
    <col min="12291" max="12291" width="26.77734375" style="1137" customWidth="1"/>
    <col min="12292" max="12292" width="19.6640625" style="1137" customWidth="1"/>
    <col min="12293" max="12293" width="18.21875" style="1137" customWidth="1"/>
    <col min="12294" max="12294" width="22.109375" style="1137" customWidth="1"/>
    <col min="12295" max="12295" width="18" style="1137" customWidth="1"/>
    <col min="12296" max="12296" width="22.109375" style="1137" customWidth="1"/>
    <col min="12297" max="12297" width="19.21875" style="1137" customWidth="1"/>
    <col min="12298" max="12543" width="9" style="1137"/>
    <col min="12544" max="12544" width="4.88671875" style="1137" customWidth="1"/>
    <col min="12545" max="12545" width="3.88671875" style="1137" customWidth="1"/>
    <col min="12546" max="12546" width="3.6640625" style="1137" customWidth="1"/>
    <col min="12547" max="12547" width="26.77734375" style="1137" customWidth="1"/>
    <col min="12548" max="12548" width="19.6640625" style="1137" customWidth="1"/>
    <col min="12549" max="12549" width="18.21875" style="1137" customWidth="1"/>
    <col min="12550" max="12550" width="22.109375" style="1137" customWidth="1"/>
    <col min="12551" max="12551" width="18" style="1137" customWidth="1"/>
    <col min="12552" max="12552" width="22.109375" style="1137" customWidth="1"/>
    <col min="12553" max="12553" width="19.21875" style="1137" customWidth="1"/>
    <col min="12554" max="12799" width="9" style="1137"/>
    <col min="12800" max="12800" width="4.88671875" style="1137" customWidth="1"/>
    <col min="12801" max="12801" width="3.88671875" style="1137" customWidth="1"/>
    <col min="12802" max="12802" width="3.6640625" style="1137" customWidth="1"/>
    <col min="12803" max="12803" width="26.77734375" style="1137" customWidth="1"/>
    <col min="12804" max="12804" width="19.6640625" style="1137" customWidth="1"/>
    <col min="12805" max="12805" width="18.21875" style="1137" customWidth="1"/>
    <col min="12806" max="12806" width="22.109375" style="1137" customWidth="1"/>
    <col min="12807" max="12807" width="18" style="1137" customWidth="1"/>
    <col min="12808" max="12808" width="22.109375" style="1137" customWidth="1"/>
    <col min="12809" max="12809" width="19.21875" style="1137" customWidth="1"/>
    <col min="12810" max="13055" width="9" style="1137"/>
    <col min="13056" max="13056" width="4.88671875" style="1137" customWidth="1"/>
    <col min="13057" max="13057" width="3.88671875" style="1137" customWidth="1"/>
    <col min="13058" max="13058" width="3.6640625" style="1137" customWidth="1"/>
    <col min="13059" max="13059" width="26.77734375" style="1137" customWidth="1"/>
    <col min="13060" max="13060" width="19.6640625" style="1137" customWidth="1"/>
    <col min="13061" max="13061" width="18.21875" style="1137" customWidth="1"/>
    <col min="13062" max="13062" width="22.109375" style="1137" customWidth="1"/>
    <col min="13063" max="13063" width="18" style="1137" customWidth="1"/>
    <col min="13064" max="13064" width="22.109375" style="1137" customWidth="1"/>
    <col min="13065" max="13065" width="19.21875" style="1137" customWidth="1"/>
    <col min="13066" max="13311" width="9" style="1137"/>
    <col min="13312" max="13312" width="4.88671875" style="1137" customWidth="1"/>
    <col min="13313" max="13313" width="3.88671875" style="1137" customWidth="1"/>
    <col min="13314" max="13314" width="3.6640625" style="1137" customWidth="1"/>
    <col min="13315" max="13315" width="26.77734375" style="1137" customWidth="1"/>
    <col min="13316" max="13316" width="19.6640625" style="1137" customWidth="1"/>
    <col min="13317" max="13317" width="18.21875" style="1137" customWidth="1"/>
    <col min="13318" max="13318" width="22.109375" style="1137" customWidth="1"/>
    <col min="13319" max="13319" width="18" style="1137" customWidth="1"/>
    <col min="13320" max="13320" width="22.109375" style="1137" customWidth="1"/>
    <col min="13321" max="13321" width="19.21875" style="1137" customWidth="1"/>
    <col min="13322" max="13567" width="9" style="1137"/>
    <col min="13568" max="13568" width="4.88671875" style="1137" customWidth="1"/>
    <col min="13569" max="13569" width="3.88671875" style="1137" customWidth="1"/>
    <col min="13570" max="13570" width="3.6640625" style="1137" customWidth="1"/>
    <col min="13571" max="13571" width="26.77734375" style="1137" customWidth="1"/>
    <col min="13572" max="13572" width="19.6640625" style="1137" customWidth="1"/>
    <col min="13573" max="13573" width="18.21875" style="1137" customWidth="1"/>
    <col min="13574" max="13574" width="22.109375" style="1137" customWidth="1"/>
    <col min="13575" max="13575" width="18" style="1137" customWidth="1"/>
    <col min="13576" max="13576" width="22.109375" style="1137" customWidth="1"/>
    <col min="13577" max="13577" width="19.21875" style="1137" customWidth="1"/>
    <col min="13578" max="13823" width="9" style="1137"/>
    <col min="13824" max="13824" width="4.88671875" style="1137" customWidth="1"/>
    <col min="13825" max="13825" width="3.88671875" style="1137" customWidth="1"/>
    <col min="13826" max="13826" width="3.6640625" style="1137" customWidth="1"/>
    <col min="13827" max="13827" width="26.77734375" style="1137" customWidth="1"/>
    <col min="13828" max="13828" width="19.6640625" style="1137" customWidth="1"/>
    <col min="13829" max="13829" width="18.21875" style="1137" customWidth="1"/>
    <col min="13830" max="13830" width="22.109375" style="1137" customWidth="1"/>
    <col min="13831" max="13831" width="18" style="1137" customWidth="1"/>
    <col min="13832" max="13832" width="22.109375" style="1137" customWidth="1"/>
    <col min="13833" max="13833" width="19.21875" style="1137" customWidth="1"/>
    <col min="13834" max="14079" width="9" style="1137"/>
    <col min="14080" max="14080" width="4.88671875" style="1137" customWidth="1"/>
    <col min="14081" max="14081" width="3.88671875" style="1137" customWidth="1"/>
    <col min="14082" max="14082" width="3.6640625" style="1137" customWidth="1"/>
    <col min="14083" max="14083" width="26.77734375" style="1137" customWidth="1"/>
    <col min="14084" max="14084" width="19.6640625" style="1137" customWidth="1"/>
    <col min="14085" max="14085" width="18.21875" style="1137" customWidth="1"/>
    <col min="14086" max="14086" width="22.109375" style="1137" customWidth="1"/>
    <col min="14087" max="14087" width="18" style="1137" customWidth="1"/>
    <col min="14088" max="14088" width="22.109375" style="1137" customWidth="1"/>
    <col min="14089" max="14089" width="19.21875" style="1137" customWidth="1"/>
    <col min="14090" max="14335" width="9" style="1137"/>
    <col min="14336" max="14336" width="4.88671875" style="1137" customWidth="1"/>
    <col min="14337" max="14337" width="3.88671875" style="1137" customWidth="1"/>
    <col min="14338" max="14338" width="3.6640625" style="1137" customWidth="1"/>
    <col min="14339" max="14339" width="26.77734375" style="1137" customWidth="1"/>
    <col min="14340" max="14340" width="19.6640625" style="1137" customWidth="1"/>
    <col min="14341" max="14341" width="18.21875" style="1137" customWidth="1"/>
    <col min="14342" max="14342" width="22.109375" style="1137" customWidth="1"/>
    <col min="14343" max="14343" width="18" style="1137" customWidth="1"/>
    <col min="14344" max="14344" width="22.109375" style="1137" customWidth="1"/>
    <col min="14345" max="14345" width="19.21875" style="1137" customWidth="1"/>
    <col min="14346" max="14591" width="9" style="1137"/>
    <col min="14592" max="14592" width="4.88671875" style="1137" customWidth="1"/>
    <col min="14593" max="14593" width="3.88671875" style="1137" customWidth="1"/>
    <col min="14594" max="14594" width="3.6640625" style="1137" customWidth="1"/>
    <col min="14595" max="14595" width="26.77734375" style="1137" customWidth="1"/>
    <col min="14596" max="14596" width="19.6640625" style="1137" customWidth="1"/>
    <col min="14597" max="14597" width="18.21875" style="1137" customWidth="1"/>
    <col min="14598" max="14598" width="22.109375" style="1137" customWidth="1"/>
    <col min="14599" max="14599" width="18" style="1137" customWidth="1"/>
    <col min="14600" max="14600" width="22.109375" style="1137" customWidth="1"/>
    <col min="14601" max="14601" width="19.21875" style="1137" customWidth="1"/>
    <col min="14602" max="14847" width="9" style="1137"/>
    <col min="14848" max="14848" width="4.88671875" style="1137" customWidth="1"/>
    <col min="14849" max="14849" width="3.88671875" style="1137" customWidth="1"/>
    <col min="14850" max="14850" width="3.6640625" style="1137" customWidth="1"/>
    <col min="14851" max="14851" width="26.77734375" style="1137" customWidth="1"/>
    <col min="14852" max="14852" width="19.6640625" style="1137" customWidth="1"/>
    <col min="14853" max="14853" width="18.21875" style="1137" customWidth="1"/>
    <col min="14854" max="14854" width="22.109375" style="1137" customWidth="1"/>
    <col min="14855" max="14855" width="18" style="1137" customWidth="1"/>
    <col min="14856" max="14856" width="22.109375" style="1137" customWidth="1"/>
    <col min="14857" max="14857" width="19.21875" style="1137" customWidth="1"/>
    <col min="14858" max="15103" width="9" style="1137"/>
    <col min="15104" max="15104" width="4.88671875" style="1137" customWidth="1"/>
    <col min="15105" max="15105" width="3.88671875" style="1137" customWidth="1"/>
    <col min="15106" max="15106" width="3.6640625" style="1137" customWidth="1"/>
    <col min="15107" max="15107" width="26.77734375" style="1137" customWidth="1"/>
    <col min="15108" max="15108" width="19.6640625" style="1137" customWidth="1"/>
    <col min="15109" max="15109" width="18.21875" style="1137" customWidth="1"/>
    <col min="15110" max="15110" width="22.109375" style="1137" customWidth="1"/>
    <col min="15111" max="15111" width="18" style="1137" customWidth="1"/>
    <col min="15112" max="15112" width="22.109375" style="1137" customWidth="1"/>
    <col min="15113" max="15113" width="19.21875" style="1137" customWidth="1"/>
    <col min="15114" max="15359" width="9" style="1137"/>
    <col min="15360" max="15360" width="4.88671875" style="1137" customWidth="1"/>
    <col min="15361" max="15361" width="3.88671875" style="1137" customWidth="1"/>
    <col min="15362" max="15362" width="3.6640625" style="1137" customWidth="1"/>
    <col min="15363" max="15363" width="26.77734375" style="1137" customWidth="1"/>
    <col min="15364" max="15364" width="19.6640625" style="1137" customWidth="1"/>
    <col min="15365" max="15365" width="18.21875" style="1137" customWidth="1"/>
    <col min="15366" max="15366" width="22.109375" style="1137" customWidth="1"/>
    <col min="15367" max="15367" width="18" style="1137" customWidth="1"/>
    <col min="15368" max="15368" width="22.109375" style="1137" customWidth="1"/>
    <col min="15369" max="15369" width="19.21875" style="1137" customWidth="1"/>
    <col min="15370" max="15615" width="9" style="1137"/>
    <col min="15616" max="15616" width="4.88671875" style="1137" customWidth="1"/>
    <col min="15617" max="15617" width="3.88671875" style="1137" customWidth="1"/>
    <col min="15618" max="15618" width="3.6640625" style="1137" customWidth="1"/>
    <col min="15619" max="15619" width="26.77734375" style="1137" customWidth="1"/>
    <col min="15620" max="15620" width="19.6640625" style="1137" customWidth="1"/>
    <col min="15621" max="15621" width="18.21875" style="1137" customWidth="1"/>
    <col min="15622" max="15622" width="22.109375" style="1137" customWidth="1"/>
    <col min="15623" max="15623" width="18" style="1137" customWidth="1"/>
    <col min="15624" max="15624" width="22.109375" style="1137" customWidth="1"/>
    <col min="15625" max="15625" width="19.21875" style="1137" customWidth="1"/>
    <col min="15626" max="15871" width="9" style="1137"/>
    <col min="15872" max="15872" width="4.88671875" style="1137" customWidth="1"/>
    <col min="15873" max="15873" width="3.88671875" style="1137" customWidth="1"/>
    <col min="15874" max="15874" width="3.6640625" style="1137" customWidth="1"/>
    <col min="15875" max="15875" width="26.77734375" style="1137" customWidth="1"/>
    <col min="15876" max="15876" width="19.6640625" style="1137" customWidth="1"/>
    <col min="15877" max="15877" width="18.21875" style="1137" customWidth="1"/>
    <col min="15878" max="15878" width="22.109375" style="1137" customWidth="1"/>
    <col min="15879" max="15879" width="18" style="1137" customWidth="1"/>
    <col min="15880" max="15880" width="22.109375" style="1137" customWidth="1"/>
    <col min="15881" max="15881" width="19.21875" style="1137" customWidth="1"/>
    <col min="15882" max="16127" width="9" style="1137"/>
    <col min="16128" max="16128" width="4.88671875" style="1137" customWidth="1"/>
    <col min="16129" max="16129" width="3.88671875" style="1137" customWidth="1"/>
    <col min="16130" max="16130" width="3.6640625" style="1137" customWidth="1"/>
    <col min="16131" max="16131" width="26.77734375" style="1137" customWidth="1"/>
    <col min="16132" max="16132" width="19.6640625" style="1137" customWidth="1"/>
    <col min="16133" max="16133" width="18.21875" style="1137" customWidth="1"/>
    <col min="16134" max="16134" width="22.109375" style="1137" customWidth="1"/>
    <col min="16135" max="16135" width="18" style="1137" customWidth="1"/>
    <col min="16136" max="16136" width="22.109375" style="1137" customWidth="1"/>
    <col min="16137" max="16137" width="19.21875" style="1137" customWidth="1"/>
    <col min="16138" max="16384" width="9" style="1137"/>
  </cols>
  <sheetData>
    <row r="1" spans="1:12" ht="21.15" customHeight="1">
      <c r="A1" s="1394" t="s">
        <v>1165</v>
      </c>
      <c r="B1" s="1394"/>
      <c r="C1" s="1394"/>
      <c r="D1" s="1394"/>
      <c r="E1" s="1132"/>
      <c r="F1" s="1133"/>
      <c r="G1" s="1133"/>
      <c r="H1" s="1133"/>
      <c r="I1" s="1134" t="s">
        <v>770</v>
      </c>
      <c r="J1" s="1135" t="s">
        <v>1676</v>
      </c>
      <c r="K1" s="1372" t="s">
        <v>86</v>
      </c>
      <c r="L1" s="1372"/>
    </row>
    <row r="2" spans="1:12" ht="21.15" customHeight="1">
      <c r="A2" s="1395" t="s">
        <v>1677</v>
      </c>
      <c r="B2" s="1395"/>
      <c r="C2" s="1395"/>
      <c r="D2" s="1395"/>
      <c r="E2" s="1138" t="s">
        <v>1678</v>
      </c>
      <c r="F2" s="1139"/>
      <c r="G2" s="1139"/>
      <c r="H2" s="1139"/>
      <c r="I2" s="1134" t="s">
        <v>1679</v>
      </c>
      <c r="J2" s="1140" t="s">
        <v>1680</v>
      </c>
    </row>
    <row r="3" spans="1:12" ht="33">
      <c r="A3" s="1401" t="s">
        <v>1681</v>
      </c>
      <c r="B3" s="1401"/>
      <c r="C3" s="1401"/>
      <c r="D3" s="1401"/>
      <c r="E3" s="1401"/>
      <c r="F3" s="1401"/>
      <c r="G3" s="1401"/>
      <c r="H3" s="1401"/>
      <c r="I3" s="1401"/>
      <c r="J3" s="1401"/>
    </row>
    <row r="4" spans="1:12" ht="27" customHeight="1">
      <c r="A4" s="1141"/>
      <c r="B4" s="1141"/>
      <c r="C4" s="1141"/>
      <c r="D4" s="1141"/>
      <c r="E4" s="1141" t="s">
        <v>1682</v>
      </c>
      <c r="F4" s="1287" t="s">
        <v>1808</v>
      </c>
      <c r="G4" s="1287"/>
      <c r="H4" s="1287"/>
      <c r="I4" s="1287"/>
      <c r="J4" s="1142" t="s">
        <v>1684</v>
      </c>
    </row>
    <row r="5" spans="1:12" ht="23.25" customHeight="1">
      <c r="A5" s="1402" t="s">
        <v>602</v>
      </c>
      <c r="B5" s="1403"/>
      <c r="C5" s="1403"/>
      <c r="D5" s="1404"/>
      <c r="E5" s="1402" t="s">
        <v>603</v>
      </c>
      <c r="F5" s="1404"/>
      <c r="G5" s="1402" t="s">
        <v>604</v>
      </c>
      <c r="H5" s="1404"/>
      <c r="I5" s="1402" t="s">
        <v>605</v>
      </c>
      <c r="J5" s="1404"/>
    </row>
    <row r="6" spans="1:12" ht="23.25" customHeight="1">
      <c r="A6" s="1288" t="s">
        <v>606</v>
      </c>
      <c r="B6" s="1289" t="s">
        <v>607</v>
      </c>
      <c r="C6" s="1289" t="s">
        <v>608</v>
      </c>
      <c r="D6" s="1290" t="s">
        <v>609</v>
      </c>
      <c r="E6" s="1291" t="s">
        <v>610</v>
      </c>
      <c r="F6" s="1291" t="s">
        <v>611</v>
      </c>
      <c r="G6" s="1291" t="s">
        <v>610</v>
      </c>
      <c r="H6" s="1291" t="s">
        <v>611</v>
      </c>
      <c r="I6" s="1291" t="s">
        <v>610</v>
      </c>
      <c r="J6" s="1291" t="s">
        <v>611</v>
      </c>
    </row>
    <row r="7" spans="1:12" ht="19.5" customHeight="1">
      <c r="A7" s="1292" t="s">
        <v>612</v>
      </c>
      <c r="B7" s="1289" t="s">
        <v>612</v>
      </c>
      <c r="C7" s="1289" t="s">
        <v>612</v>
      </c>
      <c r="D7" s="1293" t="s">
        <v>613</v>
      </c>
      <c r="E7" s="1294">
        <v>8389998</v>
      </c>
      <c r="F7" s="1294">
        <v>234321480</v>
      </c>
      <c r="G7" s="1294">
        <v>8389998</v>
      </c>
      <c r="H7" s="1294">
        <v>173138128</v>
      </c>
      <c r="I7" s="1294">
        <v>0</v>
      </c>
      <c r="J7" s="1295">
        <v>61183352</v>
      </c>
    </row>
    <row r="8" spans="1:12" ht="19.5" customHeight="1">
      <c r="A8" s="1292" t="s">
        <v>612</v>
      </c>
      <c r="B8" s="1296" t="s">
        <v>612</v>
      </c>
      <c r="C8" s="1296" t="s">
        <v>612</v>
      </c>
      <c r="D8" s="1293" t="s">
        <v>614</v>
      </c>
      <c r="E8" s="1294">
        <v>8389998</v>
      </c>
      <c r="F8" s="1294">
        <v>234321480</v>
      </c>
      <c r="G8" s="1294">
        <v>8389998</v>
      </c>
      <c r="H8" s="1294">
        <v>173138128</v>
      </c>
      <c r="I8" s="1294">
        <v>0</v>
      </c>
      <c r="J8" s="1295">
        <v>61183352</v>
      </c>
    </row>
    <row r="9" spans="1:12" ht="19.5" customHeight="1">
      <c r="A9" s="1292" t="s">
        <v>615</v>
      </c>
      <c r="B9" s="1296" t="s">
        <v>612</v>
      </c>
      <c r="C9" s="1296" t="s">
        <v>612</v>
      </c>
      <c r="D9" s="1293" t="s">
        <v>616</v>
      </c>
      <c r="E9" s="1294">
        <v>851811</v>
      </c>
      <c r="F9" s="1294">
        <v>120838557</v>
      </c>
      <c r="G9" s="1294">
        <v>851811</v>
      </c>
      <c r="H9" s="1294">
        <v>120838557</v>
      </c>
      <c r="I9" s="1294">
        <v>0</v>
      </c>
      <c r="J9" s="1295">
        <v>0</v>
      </c>
    </row>
    <row r="10" spans="1:12" ht="19.5" customHeight="1">
      <c r="A10" s="1292" t="s">
        <v>615</v>
      </c>
      <c r="B10" s="1296" t="s">
        <v>617</v>
      </c>
      <c r="C10" s="1296" t="s">
        <v>612</v>
      </c>
      <c r="D10" s="1293" t="s">
        <v>618</v>
      </c>
      <c r="E10" s="1294">
        <v>115238</v>
      </c>
      <c r="F10" s="1294">
        <v>327781</v>
      </c>
      <c r="G10" s="1294">
        <v>115238</v>
      </c>
      <c r="H10" s="1294">
        <v>327781</v>
      </c>
      <c r="I10" s="1294">
        <v>0</v>
      </c>
      <c r="J10" s="1295">
        <v>0</v>
      </c>
    </row>
    <row r="11" spans="1:12" ht="19.5" customHeight="1">
      <c r="A11" s="1292" t="s">
        <v>615</v>
      </c>
      <c r="B11" s="1296" t="s">
        <v>617</v>
      </c>
      <c r="C11" s="1296" t="s">
        <v>615</v>
      </c>
      <c r="D11" s="1293" t="s">
        <v>1459</v>
      </c>
      <c r="E11" s="1294">
        <v>0</v>
      </c>
      <c r="F11" s="1294">
        <v>98276</v>
      </c>
      <c r="G11" s="1294">
        <v>0</v>
      </c>
      <c r="H11" s="1294">
        <v>98276</v>
      </c>
      <c r="I11" s="1294">
        <v>0</v>
      </c>
      <c r="J11" s="1295">
        <v>0</v>
      </c>
    </row>
    <row r="12" spans="1:12" ht="19.5" customHeight="1">
      <c r="A12" s="1292" t="s">
        <v>615</v>
      </c>
      <c r="B12" s="1296" t="s">
        <v>617</v>
      </c>
      <c r="C12" s="1296" t="s">
        <v>617</v>
      </c>
      <c r="D12" s="1293" t="s">
        <v>619</v>
      </c>
      <c r="E12" s="1294">
        <v>115238</v>
      </c>
      <c r="F12" s="1294">
        <v>229505</v>
      </c>
      <c r="G12" s="1294">
        <v>115238</v>
      </c>
      <c r="H12" s="1294">
        <v>229505</v>
      </c>
      <c r="I12" s="1294">
        <v>0</v>
      </c>
      <c r="J12" s="1295">
        <v>0</v>
      </c>
    </row>
    <row r="13" spans="1:12" ht="19.5" customHeight="1">
      <c r="A13" s="1292" t="s">
        <v>615</v>
      </c>
      <c r="B13" s="1296" t="s">
        <v>620</v>
      </c>
      <c r="C13" s="1296" t="s">
        <v>612</v>
      </c>
      <c r="D13" s="1293" t="s">
        <v>621</v>
      </c>
      <c r="E13" s="1294">
        <v>3049</v>
      </c>
      <c r="F13" s="1294">
        <v>101193</v>
      </c>
      <c r="G13" s="1294">
        <v>3049</v>
      </c>
      <c r="H13" s="1294">
        <v>101193</v>
      </c>
      <c r="I13" s="1294">
        <v>0</v>
      </c>
      <c r="J13" s="1295">
        <v>0</v>
      </c>
    </row>
    <row r="14" spans="1:12" ht="19.5" customHeight="1">
      <c r="A14" s="1292" t="s">
        <v>615</v>
      </c>
      <c r="B14" s="1296" t="s">
        <v>620</v>
      </c>
      <c r="C14" s="1296" t="s">
        <v>615</v>
      </c>
      <c r="D14" s="1293" t="s">
        <v>622</v>
      </c>
      <c r="E14" s="1294">
        <v>3049</v>
      </c>
      <c r="F14" s="1294">
        <v>101193</v>
      </c>
      <c r="G14" s="1294">
        <v>3049</v>
      </c>
      <c r="H14" s="1294">
        <v>101193</v>
      </c>
      <c r="I14" s="1294">
        <v>0</v>
      </c>
      <c r="J14" s="1295">
        <v>0</v>
      </c>
    </row>
    <row r="15" spans="1:12" ht="19.5" customHeight="1">
      <c r="A15" s="1292" t="s">
        <v>615</v>
      </c>
      <c r="B15" s="1296" t="s">
        <v>623</v>
      </c>
      <c r="C15" s="1296" t="s">
        <v>612</v>
      </c>
      <c r="D15" s="1293" t="s">
        <v>624</v>
      </c>
      <c r="E15" s="1294">
        <v>15852</v>
      </c>
      <c r="F15" s="1294">
        <v>4266168</v>
      </c>
      <c r="G15" s="1294">
        <v>15852</v>
      </c>
      <c r="H15" s="1294">
        <v>4266168</v>
      </c>
      <c r="I15" s="1294">
        <v>0</v>
      </c>
      <c r="J15" s="1295">
        <v>0</v>
      </c>
    </row>
    <row r="16" spans="1:12" ht="19.5" customHeight="1">
      <c r="A16" s="1292" t="s">
        <v>615</v>
      </c>
      <c r="B16" s="1296" t="s">
        <v>623</v>
      </c>
      <c r="C16" s="1296" t="s">
        <v>615</v>
      </c>
      <c r="D16" s="1293" t="s">
        <v>625</v>
      </c>
      <c r="E16" s="1294">
        <v>15852</v>
      </c>
      <c r="F16" s="1294">
        <v>4266168</v>
      </c>
      <c r="G16" s="1294">
        <v>15852</v>
      </c>
      <c r="H16" s="1294">
        <v>4266168</v>
      </c>
      <c r="I16" s="1294">
        <v>0</v>
      </c>
      <c r="J16" s="1295">
        <v>0</v>
      </c>
    </row>
    <row r="17" spans="1:10" ht="19.5" customHeight="1">
      <c r="A17" s="1292" t="s">
        <v>615</v>
      </c>
      <c r="B17" s="1296" t="s">
        <v>626</v>
      </c>
      <c r="C17" s="1296" t="s">
        <v>612</v>
      </c>
      <c r="D17" s="1293" t="s">
        <v>627</v>
      </c>
      <c r="E17" s="1294">
        <v>30432</v>
      </c>
      <c r="F17" s="1294">
        <v>370456</v>
      </c>
      <c r="G17" s="1294">
        <v>30432</v>
      </c>
      <c r="H17" s="1294">
        <v>370456</v>
      </c>
      <c r="I17" s="1294">
        <v>0</v>
      </c>
      <c r="J17" s="1295">
        <v>0</v>
      </c>
    </row>
    <row r="18" spans="1:10" ht="19.5" customHeight="1">
      <c r="A18" s="1292" t="s">
        <v>615</v>
      </c>
      <c r="B18" s="1296" t="s">
        <v>626</v>
      </c>
      <c r="C18" s="1296" t="s">
        <v>615</v>
      </c>
      <c r="D18" s="1293" t="s">
        <v>628</v>
      </c>
      <c r="E18" s="1294">
        <v>30432</v>
      </c>
      <c r="F18" s="1294">
        <v>370456</v>
      </c>
      <c r="G18" s="1294">
        <v>30432</v>
      </c>
      <c r="H18" s="1294">
        <v>370456</v>
      </c>
      <c r="I18" s="1294">
        <v>0</v>
      </c>
      <c r="J18" s="1295">
        <v>0</v>
      </c>
    </row>
    <row r="19" spans="1:10" ht="19.5" customHeight="1">
      <c r="A19" s="1292" t="s">
        <v>615</v>
      </c>
      <c r="B19" s="1296" t="s">
        <v>629</v>
      </c>
      <c r="C19" s="1296" t="s">
        <v>612</v>
      </c>
      <c r="D19" s="1293" t="s">
        <v>630</v>
      </c>
      <c r="E19" s="1294">
        <v>13240</v>
      </c>
      <c r="F19" s="1294">
        <v>120651</v>
      </c>
      <c r="G19" s="1294">
        <v>13240</v>
      </c>
      <c r="H19" s="1294">
        <v>120651</v>
      </c>
      <c r="I19" s="1294">
        <v>0</v>
      </c>
      <c r="J19" s="1295">
        <v>0</v>
      </c>
    </row>
    <row r="20" spans="1:10" ht="19.5" customHeight="1">
      <c r="A20" s="1292" t="s">
        <v>615</v>
      </c>
      <c r="B20" s="1296" t="s">
        <v>629</v>
      </c>
      <c r="C20" s="1296" t="s">
        <v>615</v>
      </c>
      <c r="D20" s="1293" t="s">
        <v>631</v>
      </c>
      <c r="E20" s="1294">
        <v>13240</v>
      </c>
      <c r="F20" s="1294">
        <v>120651</v>
      </c>
      <c r="G20" s="1294">
        <v>13240</v>
      </c>
      <c r="H20" s="1294">
        <v>120651</v>
      </c>
      <c r="I20" s="1294">
        <v>0</v>
      </c>
      <c r="J20" s="1295">
        <v>0</v>
      </c>
    </row>
    <row r="21" spans="1:10" ht="19.5" customHeight="1">
      <c r="A21" s="1292" t="s">
        <v>615</v>
      </c>
      <c r="B21" s="1296" t="s">
        <v>632</v>
      </c>
      <c r="C21" s="1296" t="s">
        <v>612</v>
      </c>
      <c r="D21" s="1293" t="s">
        <v>633</v>
      </c>
      <c r="E21" s="1294">
        <v>674000</v>
      </c>
      <c r="F21" s="1294">
        <v>115652308</v>
      </c>
      <c r="G21" s="1294">
        <v>674000</v>
      </c>
      <c r="H21" s="1294">
        <v>115652308</v>
      </c>
      <c r="I21" s="1294">
        <v>0</v>
      </c>
      <c r="J21" s="1295">
        <v>0</v>
      </c>
    </row>
    <row r="22" spans="1:10" ht="19.5" customHeight="1">
      <c r="A22" s="1292" t="s">
        <v>615</v>
      </c>
      <c r="B22" s="1296" t="s">
        <v>632</v>
      </c>
      <c r="C22" s="1296" t="s">
        <v>615</v>
      </c>
      <c r="D22" s="1293" t="s">
        <v>634</v>
      </c>
      <c r="E22" s="1294">
        <v>674000</v>
      </c>
      <c r="F22" s="1294">
        <v>115652308</v>
      </c>
      <c r="G22" s="1294">
        <v>674000</v>
      </c>
      <c r="H22" s="1294">
        <v>115652308</v>
      </c>
      <c r="I22" s="1294">
        <v>0</v>
      </c>
      <c r="J22" s="1295">
        <v>0</v>
      </c>
    </row>
    <row r="23" spans="1:10" ht="19.5" customHeight="1">
      <c r="A23" s="1292" t="s">
        <v>635</v>
      </c>
      <c r="B23" s="1296" t="s">
        <v>612</v>
      </c>
      <c r="C23" s="1296" t="s">
        <v>612</v>
      </c>
      <c r="D23" s="1293" t="s">
        <v>636</v>
      </c>
      <c r="E23" s="1294">
        <v>68492</v>
      </c>
      <c r="F23" s="1294">
        <v>1043144</v>
      </c>
      <c r="G23" s="1294">
        <v>68492</v>
      </c>
      <c r="H23" s="1294">
        <v>1043144</v>
      </c>
      <c r="I23" s="1294">
        <v>0</v>
      </c>
      <c r="J23" s="1295">
        <v>0</v>
      </c>
    </row>
    <row r="24" spans="1:10" ht="19.5" customHeight="1">
      <c r="A24" s="1292" t="s">
        <v>635</v>
      </c>
      <c r="B24" s="1296" t="s">
        <v>615</v>
      </c>
      <c r="C24" s="1296" t="s">
        <v>612</v>
      </c>
      <c r="D24" s="1293" t="s">
        <v>637</v>
      </c>
      <c r="E24" s="1294">
        <v>68492</v>
      </c>
      <c r="F24" s="1294">
        <v>1042564</v>
      </c>
      <c r="G24" s="1294">
        <v>68492</v>
      </c>
      <c r="H24" s="1294">
        <v>1042564</v>
      </c>
      <c r="I24" s="1294">
        <v>0</v>
      </c>
      <c r="J24" s="1295">
        <v>0</v>
      </c>
    </row>
    <row r="25" spans="1:10" ht="19.5" customHeight="1">
      <c r="A25" s="1292" t="s">
        <v>635</v>
      </c>
      <c r="B25" s="1296" t="s">
        <v>615</v>
      </c>
      <c r="C25" s="1296" t="s">
        <v>615</v>
      </c>
      <c r="D25" s="1293" t="s">
        <v>638</v>
      </c>
      <c r="E25" s="1294">
        <v>67731</v>
      </c>
      <c r="F25" s="1294">
        <v>1034851</v>
      </c>
      <c r="G25" s="1294">
        <v>67731</v>
      </c>
      <c r="H25" s="1294">
        <v>1034851</v>
      </c>
      <c r="I25" s="1294">
        <v>0</v>
      </c>
      <c r="J25" s="1295">
        <v>0</v>
      </c>
    </row>
    <row r="26" spans="1:10" ht="19.5" customHeight="1">
      <c r="A26" s="1292" t="s">
        <v>635</v>
      </c>
      <c r="B26" s="1296" t="s">
        <v>615</v>
      </c>
      <c r="C26" s="1296" t="s">
        <v>617</v>
      </c>
      <c r="D26" s="1293" t="s">
        <v>639</v>
      </c>
      <c r="E26" s="1294">
        <v>761</v>
      </c>
      <c r="F26" s="1294">
        <v>7713</v>
      </c>
      <c r="G26" s="1294">
        <v>761</v>
      </c>
      <c r="H26" s="1294">
        <v>7713</v>
      </c>
      <c r="I26" s="1294">
        <v>0</v>
      </c>
      <c r="J26" s="1295">
        <v>0</v>
      </c>
    </row>
    <row r="27" spans="1:10" ht="19.5" customHeight="1">
      <c r="A27" s="1292" t="s">
        <v>635</v>
      </c>
      <c r="B27" s="1296" t="s">
        <v>640</v>
      </c>
      <c r="C27" s="1296" t="s">
        <v>612</v>
      </c>
      <c r="D27" s="1293" t="s">
        <v>641</v>
      </c>
      <c r="E27" s="1294">
        <v>0</v>
      </c>
      <c r="F27" s="1294">
        <v>580</v>
      </c>
      <c r="G27" s="1294">
        <v>0</v>
      </c>
      <c r="H27" s="1294">
        <v>580</v>
      </c>
      <c r="I27" s="1294">
        <v>0</v>
      </c>
      <c r="J27" s="1295">
        <v>0</v>
      </c>
    </row>
    <row r="28" spans="1:10" ht="19.5" customHeight="1">
      <c r="A28" s="1292" t="s">
        <v>635</v>
      </c>
      <c r="B28" s="1296" t="s">
        <v>640</v>
      </c>
      <c r="C28" s="1296" t="s">
        <v>615</v>
      </c>
      <c r="D28" s="1293" t="s">
        <v>642</v>
      </c>
      <c r="E28" s="1294">
        <v>0</v>
      </c>
      <c r="F28" s="1294">
        <v>580</v>
      </c>
      <c r="G28" s="1294">
        <v>0</v>
      </c>
      <c r="H28" s="1294">
        <v>580</v>
      </c>
      <c r="I28" s="1294">
        <v>0</v>
      </c>
      <c r="J28" s="1295">
        <v>0</v>
      </c>
    </row>
    <row r="29" spans="1:10" ht="23.25" customHeight="1">
      <c r="A29" s="1292" t="s">
        <v>643</v>
      </c>
      <c r="B29" s="1296" t="s">
        <v>612</v>
      </c>
      <c r="C29" s="1296" t="s">
        <v>612</v>
      </c>
      <c r="D29" s="1293" t="s">
        <v>644</v>
      </c>
      <c r="E29" s="1294">
        <v>5663141</v>
      </c>
      <c r="F29" s="1294">
        <v>9383608</v>
      </c>
      <c r="G29" s="1294">
        <v>5663141</v>
      </c>
      <c r="H29" s="1294">
        <v>9383608</v>
      </c>
      <c r="I29" s="1294">
        <v>0</v>
      </c>
      <c r="J29" s="1295">
        <v>0</v>
      </c>
    </row>
    <row r="30" spans="1:10" ht="23.25" customHeight="1">
      <c r="A30" s="1292" t="s">
        <v>643</v>
      </c>
      <c r="B30" s="1296" t="s">
        <v>615</v>
      </c>
      <c r="C30" s="1296" t="s">
        <v>612</v>
      </c>
      <c r="D30" s="1293" t="s">
        <v>645</v>
      </c>
      <c r="E30" s="1294">
        <v>136121</v>
      </c>
      <c r="F30" s="1294">
        <v>1792923</v>
      </c>
      <c r="G30" s="1294">
        <v>136121</v>
      </c>
      <c r="H30" s="1294">
        <v>1792923</v>
      </c>
      <c r="I30" s="1294">
        <v>0</v>
      </c>
      <c r="J30" s="1295">
        <v>0</v>
      </c>
    </row>
    <row r="31" spans="1:10" ht="19.5" customHeight="1">
      <c r="A31" s="1292" t="s">
        <v>643</v>
      </c>
      <c r="B31" s="1296" t="s">
        <v>615</v>
      </c>
      <c r="C31" s="1296" t="s">
        <v>615</v>
      </c>
      <c r="D31" s="1293" t="s">
        <v>646</v>
      </c>
      <c r="E31" s="1294">
        <v>130521</v>
      </c>
      <c r="F31" s="1294">
        <v>1676373</v>
      </c>
      <c r="G31" s="1294">
        <v>130521</v>
      </c>
      <c r="H31" s="1294">
        <v>1676373</v>
      </c>
      <c r="I31" s="1294">
        <v>0</v>
      </c>
      <c r="J31" s="1295">
        <v>0</v>
      </c>
    </row>
    <row r="32" spans="1:10" ht="19.5" customHeight="1">
      <c r="A32" s="1292" t="s">
        <v>643</v>
      </c>
      <c r="B32" s="1296" t="s">
        <v>615</v>
      </c>
      <c r="C32" s="1296" t="s">
        <v>617</v>
      </c>
      <c r="D32" s="1293" t="s">
        <v>647</v>
      </c>
      <c r="E32" s="1294">
        <v>5600</v>
      </c>
      <c r="F32" s="1294">
        <v>116550</v>
      </c>
      <c r="G32" s="1294">
        <v>5600</v>
      </c>
      <c r="H32" s="1294">
        <v>116550</v>
      </c>
      <c r="I32" s="1294">
        <v>0</v>
      </c>
      <c r="J32" s="1295">
        <v>0</v>
      </c>
    </row>
    <row r="33" spans="1:10" ht="19.5" customHeight="1">
      <c r="A33" s="1292" t="s">
        <v>643</v>
      </c>
      <c r="B33" s="1296" t="s">
        <v>640</v>
      </c>
      <c r="C33" s="1296" t="s">
        <v>612</v>
      </c>
      <c r="D33" s="1293" t="s">
        <v>648</v>
      </c>
      <c r="E33" s="1294">
        <v>5527020</v>
      </c>
      <c r="F33" s="1294">
        <v>7590685</v>
      </c>
      <c r="G33" s="1294">
        <v>5527020</v>
      </c>
      <c r="H33" s="1294">
        <v>7590685</v>
      </c>
      <c r="I33" s="1294">
        <v>0</v>
      </c>
      <c r="J33" s="1295">
        <v>0</v>
      </c>
    </row>
    <row r="34" spans="1:10" ht="19.5" customHeight="1">
      <c r="A34" s="1292" t="s">
        <v>643</v>
      </c>
      <c r="B34" s="1296" t="s">
        <v>640</v>
      </c>
      <c r="C34" s="1296" t="s">
        <v>640</v>
      </c>
      <c r="D34" s="1293" t="s">
        <v>649</v>
      </c>
      <c r="E34" s="1294">
        <v>0</v>
      </c>
      <c r="F34" s="1294">
        <v>21000</v>
      </c>
      <c r="G34" s="1294">
        <v>0</v>
      </c>
      <c r="H34" s="1294">
        <v>21000</v>
      </c>
      <c r="I34" s="1294">
        <v>0</v>
      </c>
      <c r="J34" s="1295">
        <v>0</v>
      </c>
    </row>
    <row r="35" spans="1:10" ht="19.5" customHeight="1">
      <c r="A35" s="1292" t="s">
        <v>643</v>
      </c>
      <c r="B35" s="1296" t="s">
        <v>640</v>
      </c>
      <c r="C35" s="1296" t="s">
        <v>650</v>
      </c>
      <c r="D35" s="1293" t="s">
        <v>651</v>
      </c>
      <c r="E35" s="1294">
        <v>158120</v>
      </c>
      <c r="F35" s="1294">
        <v>1732866</v>
      </c>
      <c r="G35" s="1294">
        <v>158120</v>
      </c>
      <c r="H35" s="1294">
        <v>1732866</v>
      </c>
      <c r="I35" s="1294">
        <v>0</v>
      </c>
      <c r="J35" s="1295">
        <v>0</v>
      </c>
    </row>
    <row r="36" spans="1:10" ht="19.5" customHeight="1">
      <c r="A36" s="1292" t="s">
        <v>643</v>
      </c>
      <c r="B36" s="1296" t="s">
        <v>640</v>
      </c>
      <c r="C36" s="1296" t="s">
        <v>652</v>
      </c>
      <c r="D36" s="1293" t="s">
        <v>653</v>
      </c>
      <c r="E36" s="1294">
        <v>5368900</v>
      </c>
      <c r="F36" s="1294">
        <v>5836819</v>
      </c>
      <c r="G36" s="1294">
        <v>5368900</v>
      </c>
      <c r="H36" s="1294">
        <v>5836819</v>
      </c>
      <c r="I36" s="1294">
        <v>0</v>
      </c>
      <c r="J36" s="1295">
        <v>0</v>
      </c>
    </row>
    <row r="37" spans="1:10" ht="19.5" customHeight="1">
      <c r="A37" s="1292" t="s">
        <v>654</v>
      </c>
      <c r="B37" s="1296" t="s">
        <v>612</v>
      </c>
      <c r="C37" s="1296" t="s">
        <v>612</v>
      </c>
      <c r="D37" s="1293" t="s">
        <v>655</v>
      </c>
      <c r="E37" s="1294">
        <v>17919</v>
      </c>
      <c r="F37" s="1294">
        <v>418303</v>
      </c>
      <c r="G37" s="1294">
        <v>17919</v>
      </c>
      <c r="H37" s="1294">
        <v>418303</v>
      </c>
      <c r="I37" s="1294">
        <v>0</v>
      </c>
      <c r="J37" s="1295">
        <v>0</v>
      </c>
    </row>
    <row r="38" spans="1:10" ht="19.5" customHeight="1">
      <c r="A38" s="1292" t="s">
        <v>654</v>
      </c>
      <c r="B38" s="1296" t="s">
        <v>615</v>
      </c>
      <c r="C38" s="1296" t="s">
        <v>612</v>
      </c>
      <c r="D38" s="1293" t="s">
        <v>656</v>
      </c>
      <c r="E38" s="1294">
        <v>17919</v>
      </c>
      <c r="F38" s="1294">
        <v>418303</v>
      </c>
      <c r="G38" s="1294">
        <v>17919</v>
      </c>
      <c r="H38" s="1294">
        <v>418303</v>
      </c>
      <c r="I38" s="1294">
        <v>0</v>
      </c>
      <c r="J38" s="1295">
        <v>0</v>
      </c>
    </row>
    <row r="39" spans="1:10" ht="19.5" customHeight="1">
      <c r="A39" s="1292" t="s">
        <v>654</v>
      </c>
      <c r="B39" s="1296" t="s">
        <v>615</v>
      </c>
      <c r="C39" s="1296" t="s">
        <v>615</v>
      </c>
      <c r="D39" s="1293" t="s">
        <v>657</v>
      </c>
      <c r="E39" s="1294">
        <v>17919</v>
      </c>
      <c r="F39" s="1294">
        <v>235156</v>
      </c>
      <c r="G39" s="1294">
        <v>17919</v>
      </c>
      <c r="H39" s="1294">
        <v>235156</v>
      </c>
      <c r="I39" s="1294">
        <v>0</v>
      </c>
      <c r="J39" s="1295">
        <v>0</v>
      </c>
    </row>
    <row r="40" spans="1:10" ht="19.5" customHeight="1">
      <c r="A40" s="1292" t="s">
        <v>654</v>
      </c>
      <c r="B40" s="1296" t="s">
        <v>615</v>
      </c>
      <c r="C40" s="1296" t="s">
        <v>640</v>
      </c>
      <c r="D40" s="1293" t="s">
        <v>658</v>
      </c>
      <c r="E40" s="1294">
        <v>0</v>
      </c>
      <c r="F40" s="1294">
        <v>183147</v>
      </c>
      <c r="G40" s="1294">
        <v>0</v>
      </c>
      <c r="H40" s="1294">
        <v>183147</v>
      </c>
      <c r="I40" s="1294">
        <v>0</v>
      </c>
      <c r="J40" s="1295">
        <v>0</v>
      </c>
    </row>
    <row r="41" spans="1:10" ht="19.5" customHeight="1">
      <c r="A41" s="1292" t="s">
        <v>652</v>
      </c>
      <c r="B41" s="1296" t="s">
        <v>612</v>
      </c>
      <c r="C41" s="1296" t="s">
        <v>612</v>
      </c>
      <c r="D41" s="1293" t="s">
        <v>659</v>
      </c>
      <c r="E41" s="1294">
        <v>0</v>
      </c>
      <c r="F41" s="1294">
        <v>2000000</v>
      </c>
      <c r="G41" s="1294">
        <v>0</v>
      </c>
      <c r="H41" s="1294">
        <v>2000000</v>
      </c>
      <c r="I41" s="1294">
        <v>0</v>
      </c>
      <c r="J41" s="1295">
        <v>0</v>
      </c>
    </row>
    <row r="42" spans="1:10" ht="19.5" customHeight="1">
      <c r="A42" s="1292" t="s">
        <v>652</v>
      </c>
      <c r="B42" s="1296" t="s">
        <v>617</v>
      </c>
      <c r="C42" s="1296" t="s">
        <v>612</v>
      </c>
      <c r="D42" s="1293" t="s">
        <v>660</v>
      </c>
      <c r="E42" s="1294">
        <v>0</v>
      </c>
      <c r="F42" s="1294">
        <v>2000000</v>
      </c>
      <c r="G42" s="1294">
        <v>0</v>
      </c>
      <c r="H42" s="1294">
        <v>2000000</v>
      </c>
      <c r="I42" s="1294">
        <v>0</v>
      </c>
      <c r="J42" s="1295">
        <v>0</v>
      </c>
    </row>
    <row r="43" spans="1:10" ht="19.5" customHeight="1">
      <c r="A43" s="1292" t="s">
        <v>652</v>
      </c>
      <c r="B43" s="1296" t="s">
        <v>617</v>
      </c>
      <c r="C43" s="1296" t="s">
        <v>615</v>
      </c>
      <c r="D43" s="1293" t="s">
        <v>661</v>
      </c>
      <c r="E43" s="1294">
        <v>0</v>
      </c>
      <c r="F43" s="1294">
        <v>2000000</v>
      </c>
      <c r="G43" s="1294">
        <v>0</v>
      </c>
      <c r="H43" s="1294">
        <v>2000000</v>
      </c>
      <c r="I43" s="1294">
        <v>0</v>
      </c>
      <c r="J43" s="1295">
        <v>0</v>
      </c>
    </row>
    <row r="44" spans="1:10" ht="19.5" customHeight="1">
      <c r="A44" s="1292" t="s">
        <v>662</v>
      </c>
      <c r="B44" s="1296" t="s">
        <v>612</v>
      </c>
      <c r="C44" s="1296" t="s">
        <v>612</v>
      </c>
      <c r="D44" s="1293" t="s">
        <v>663</v>
      </c>
      <c r="E44" s="1294">
        <v>1012066</v>
      </c>
      <c r="F44" s="1294">
        <v>97838235</v>
      </c>
      <c r="G44" s="1294">
        <v>1012066</v>
      </c>
      <c r="H44" s="1294">
        <v>36654883</v>
      </c>
      <c r="I44" s="1294">
        <v>0</v>
      </c>
      <c r="J44" s="1295">
        <v>61183352</v>
      </c>
    </row>
    <row r="45" spans="1:10" ht="19.5" customHeight="1">
      <c r="A45" s="1292" t="s">
        <v>662</v>
      </c>
      <c r="B45" s="1296" t="s">
        <v>615</v>
      </c>
      <c r="C45" s="1296" t="s">
        <v>612</v>
      </c>
      <c r="D45" s="1293" t="s">
        <v>664</v>
      </c>
      <c r="E45" s="1294">
        <v>1012066</v>
      </c>
      <c r="F45" s="1294">
        <v>97838235</v>
      </c>
      <c r="G45" s="1294">
        <v>1012066</v>
      </c>
      <c r="H45" s="1294">
        <v>36654883</v>
      </c>
      <c r="I45" s="1294">
        <v>0</v>
      </c>
      <c r="J45" s="1295">
        <v>61183352</v>
      </c>
    </row>
    <row r="46" spans="1:10" ht="19.5" customHeight="1">
      <c r="A46" s="1292" t="s">
        <v>662</v>
      </c>
      <c r="B46" s="1296" t="s">
        <v>615</v>
      </c>
      <c r="C46" s="1296" t="s">
        <v>615</v>
      </c>
      <c r="D46" s="1293" t="s">
        <v>665</v>
      </c>
      <c r="E46" s="1294">
        <v>0</v>
      </c>
      <c r="F46" s="1294">
        <v>3648727</v>
      </c>
      <c r="G46" s="1294">
        <v>0</v>
      </c>
      <c r="H46" s="1294">
        <v>3648727</v>
      </c>
      <c r="I46" s="1294">
        <v>0</v>
      </c>
      <c r="J46" s="1295">
        <v>0</v>
      </c>
    </row>
    <row r="47" spans="1:10" ht="19.5" customHeight="1">
      <c r="A47" s="1292" t="s">
        <v>662</v>
      </c>
      <c r="B47" s="1296" t="s">
        <v>615</v>
      </c>
      <c r="C47" s="1296" t="s">
        <v>617</v>
      </c>
      <c r="D47" s="1293" t="s">
        <v>666</v>
      </c>
      <c r="E47" s="1294">
        <v>1012066</v>
      </c>
      <c r="F47" s="1294">
        <v>94189508</v>
      </c>
      <c r="G47" s="1294">
        <v>1012066</v>
      </c>
      <c r="H47" s="1294">
        <v>33006156</v>
      </c>
      <c r="I47" s="1294">
        <v>0</v>
      </c>
      <c r="J47" s="1295">
        <v>61183352</v>
      </c>
    </row>
    <row r="48" spans="1:10" ht="19.5" customHeight="1">
      <c r="A48" s="1292" t="s">
        <v>667</v>
      </c>
      <c r="B48" s="1296" t="s">
        <v>612</v>
      </c>
      <c r="C48" s="1296" t="s">
        <v>612</v>
      </c>
      <c r="D48" s="1293" t="s">
        <v>668</v>
      </c>
      <c r="E48" s="1294">
        <v>450000</v>
      </c>
      <c r="F48" s="1294">
        <v>510000</v>
      </c>
      <c r="G48" s="1294">
        <v>450000</v>
      </c>
      <c r="H48" s="1294">
        <v>510000</v>
      </c>
      <c r="I48" s="1294">
        <v>0</v>
      </c>
      <c r="J48" s="1295">
        <v>0</v>
      </c>
    </row>
    <row r="49" spans="1:10" ht="19.5" customHeight="1">
      <c r="A49" s="1292" t="s">
        <v>667</v>
      </c>
      <c r="B49" s="1296" t="s">
        <v>615</v>
      </c>
      <c r="C49" s="1296" t="s">
        <v>612</v>
      </c>
      <c r="D49" s="1293" t="s">
        <v>669</v>
      </c>
      <c r="E49" s="1294">
        <v>450000</v>
      </c>
      <c r="F49" s="1294">
        <v>510000</v>
      </c>
      <c r="G49" s="1294">
        <v>450000</v>
      </c>
      <c r="H49" s="1294">
        <v>510000</v>
      </c>
      <c r="I49" s="1294">
        <v>0</v>
      </c>
      <c r="J49" s="1295">
        <v>0</v>
      </c>
    </row>
    <row r="50" spans="1:10" ht="19.5" customHeight="1">
      <c r="A50" s="1292" t="s">
        <v>667</v>
      </c>
      <c r="B50" s="1296" t="s">
        <v>615</v>
      </c>
      <c r="C50" s="1296" t="s">
        <v>615</v>
      </c>
      <c r="D50" s="1293" t="s">
        <v>670</v>
      </c>
      <c r="E50" s="1294">
        <v>450000</v>
      </c>
      <c r="F50" s="1294">
        <v>510000</v>
      </c>
      <c r="G50" s="1294">
        <v>450000</v>
      </c>
      <c r="H50" s="1294">
        <v>510000</v>
      </c>
      <c r="I50" s="1294">
        <v>0</v>
      </c>
      <c r="J50" s="1295">
        <v>0</v>
      </c>
    </row>
    <row r="51" spans="1:10" ht="19.5" customHeight="1">
      <c r="A51" s="1292" t="s">
        <v>671</v>
      </c>
      <c r="B51" s="1296" t="s">
        <v>612</v>
      </c>
      <c r="C51" s="1296" t="s">
        <v>612</v>
      </c>
      <c r="D51" s="1293" t="s">
        <v>672</v>
      </c>
      <c r="E51" s="1294">
        <v>326569</v>
      </c>
      <c r="F51" s="1294">
        <v>2289633</v>
      </c>
      <c r="G51" s="1294">
        <v>326569</v>
      </c>
      <c r="H51" s="1294">
        <v>2289633</v>
      </c>
      <c r="I51" s="1294">
        <v>0</v>
      </c>
      <c r="J51" s="1295">
        <v>0</v>
      </c>
    </row>
    <row r="52" spans="1:10" ht="19.5" customHeight="1">
      <c r="A52" s="1292" t="s">
        <v>671</v>
      </c>
      <c r="B52" s="1296" t="s">
        <v>615</v>
      </c>
      <c r="C52" s="1296" t="s">
        <v>612</v>
      </c>
      <c r="D52" s="1293" t="s">
        <v>673</v>
      </c>
      <c r="E52" s="1294">
        <v>22800</v>
      </c>
      <c r="F52" s="1294">
        <v>176840</v>
      </c>
      <c r="G52" s="1294">
        <v>22800</v>
      </c>
      <c r="H52" s="1294">
        <v>176840</v>
      </c>
      <c r="I52" s="1294">
        <v>0</v>
      </c>
      <c r="J52" s="1295">
        <v>0</v>
      </c>
    </row>
    <row r="53" spans="1:10" ht="19.5" customHeight="1">
      <c r="A53" s="1292" t="s">
        <v>671</v>
      </c>
      <c r="B53" s="1296" t="s">
        <v>615</v>
      </c>
      <c r="C53" s="1296" t="s">
        <v>615</v>
      </c>
      <c r="D53" s="1293" t="s">
        <v>674</v>
      </c>
      <c r="E53" s="1294">
        <v>22800</v>
      </c>
      <c r="F53" s="1294">
        <v>176840</v>
      </c>
      <c r="G53" s="1294">
        <v>22800</v>
      </c>
      <c r="H53" s="1294">
        <v>176840</v>
      </c>
      <c r="I53" s="1294">
        <v>0</v>
      </c>
      <c r="J53" s="1295">
        <v>0</v>
      </c>
    </row>
    <row r="54" spans="1:10" ht="23.25" customHeight="1">
      <c r="A54" s="1292" t="s">
        <v>671</v>
      </c>
      <c r="B54" s="1296" t="s">
        <v>617</v>
      </c>
      <c r="C54" s="1296" t="s">
        <v>612</v>
      </c>
      <c r="D54" s="1293" t="s">
        <v>675</v>
      </c>
      <c r="E54" s="1294">
        <v>303769</v>
      </c>
      <c r="F54" s="1294">
        <v>2112793</v>
      </c>
      <c r="G54" s="1294">
        <v>303769</v>
      </c>
      <c r="H54" s="1294">
        <v>2112793</v>
      </c>
      <c r="I54" s="1294">
        <v>0</v>
      </c>
      <c r="J54" s="1295">
        <v>0</v>
      </c>
    </row>
    <row r="55" spans="1:10" ht="23.25" customHeight="1">
      <c r="A55" s="1292" t="s">
        <v>671</v>
      </c>
      <c r="B55" s="1296" t="s">
        <v>617</v>
      </c>
      <c r="C55" s="1296" t="s">
        <v>615</v>
      </c>
      <c r="D55" s="1293" t="s">
        <v>676</v>
      </c>
      <c r="E55" s="1294">
        <v>0</v>
      </c>
      <c r="F55" s="1294">
        <v>12757</v>
      </c>
      <c r="G55" s="1294">
        <v>0</v>
      </c>
      <c r="H55" s="1294">
        <v>12757</v>
      </c>
      <c r="I55" s="1294">
        <v>0</v>
      </c>
      <c r="J55" s="1295">
        <v>0</v>
      </c>
    </row>
    <row r="56" spans="1:10" ht="19.5" customHeight="1">
      <c r="A56" s="1292" t="s">
        <v>671</v>
      </c>
      <c r="B56" s="1296" t="s">
        <v>617</v>
      </c>
      <c r="C56" s="1296" t="s">
        <v>635</v>
      </c>
      <c r="D56" s="1293" t="s">
        <v>677</v>
      </c>
      <c r="E56" s="1294">
        <v>293271</v>
      </c>
      <c r="F56" s="1294">
        <v>1070927</v>
      </c>
      <c r="G56" s="1294">
        <v>293271</v>
      </c>
      <c r="H56" s="1294">
        <v>1070927</v>
      </c>
      <c r="I56" s="1294">
        <v>0</v>
      </c>
      <c r="J56" s="1295">
        <v>0</v>
      </c>
    </row>
    <row r="57" spans="1:10" ht="19.5" customHeight="1">
      <c r="A57" s="1292" t="s">
        <v>671</v>
      </c>
      <c r="B57" s="1296" t="s">
        <v>617</v>
      </c>
      <c r="C57" s="1296" t="s">
        <v>667</v>
      </c>
      <c r="D57" s="1293" t="s">
        <v>678</v>
      </c>
      <c r="E57" s="1294">
        <v>10498</v>
      </c>
      <c r="F57" s="1294">
        <v>1029109</v>
      </c>
      <c r="G57" s="1294">
        <v>10498</v>
      </c>
      <c r="H57" s="1294">
        <v>1029109</v>
      </c>
      <c r="I57" s="1294">
        <v>0</v>
      </c>
      <c r="J57" s="1295">
        <v>0</v>
      </c>
    </row>
    <row r="58" spans="1:10" ht="19.5" customHeight="1">
      <c r="A58" s="1292" t="s">
        <v>612</v>
      </c>
      <c r="B58" s="1296" t="s">
        <v>612</v>
      </c>
      <c r="C58" s="1296" t="s">
        <v>612</v>
      </c>
      <c r="D58" s="1293" t="s">
        <v>679</v>
      </c>
      <c r="E58" s="1294">
        <v>0</v>
      </c>
      <c r="F58" s="1294">
        <v>0</v>
      </c>
      <c r="G58" s="1294">
        <v>0</v>
      </c>
      <c r="H58" s="1294">
        <v>0</v>
      </c>
      <c r="I58" s="1294">
        <v>0</v>
      </c>
      <c r="J58" s="1295">
        <v>0</v>
      </c>
    </row>
    <row r="59" spans="1:10" ht="19.5" customHeight="1">
      <c r="A59" s="1292" t="s">
        <v>612</v>
      </c>
      <c r="B59" s="1296" t="s">
        <v>612</v>
      </c>
      <c r="C59" s="1296" t="s">
        <v>612</v>
      </c>
      <c r="D59" s="1293" t="s">
        <v>683</v>
      </c>
      <c r="E59" s="1294">
        <v>0</v>
      </c>
      <c r="F59" s="1294">
        <v>0</v>
      </c>
      <c r="G59" s="1294">
        <v>0</v>
      </c>
      <c r="H59" s="1294">
        <v>0</v>
      </c>
      <c r="I59" s="1294">
        <v>0</v>
      </c>
      <c r="J59" s="1295">
        <v>0</v>
      </c>
    </row>
    <row r="60" spans="1:10" ht="19.5" customHeight="1">
      <c r="A60" s="1292" t="s">
        <v>612</v>
      </c>
      <c r="B60" s="1296" t="s">
        <v>612</v>
      </c>
      <c r="C60" s="1296" t="s">
        <v>612</v>
      </c>
      <c r="D60" s="1293" t="s">
        <v>684</v>
      </c>
      <c r="E60" s="1294">
        <v>8389998</v>
      </c>
      <c r="F60" s="1294">
        <v>234321480</v>
      </c>
      <c r="G60" s="1294" t="s">
        <v>612</v>
      </c>
      <c r="H60" s="1294" t="s">
        <v>612</v>
      </c>
      <c r="I60" s="1294" t="s">
        <v>612</v>
      </c>
      <c r="J60" s="1295" t="s">
        <v>612</v>
      </c>
    </row>
    <row r="61" spans="1:10" ht="19.5" customHeight="1">
      <c r="A61" s="493"/>
      <c r="B61" s="494"/>
      <c r="C61" s="494"/>
      <c r="D61" s="495"/>
      <c r="E61" s="496"/>
      <c r="F61" s="496"/>
      <c r="G61" s="496"/>
      <c r="H61" s="496"/>
      <c r="I61" s="496"/>
      <c r="J61" s="497"/>
    </row>
    <row r="62" spans="1:10" ht="19.5" customHeight="1">
      <c r="A62" s="493"/>
      <c r="B62" s="494"/>
      <c r="C62" s="494"/>
      <c r="D62" s="495"/>
      <c r="E62" s="496"/>
      <c r="F62" s="496"/>
      <c r="G62" s="496"/>
      <c r="H62" s="496"/>
      <c r="I62" s="496"/>
      <c r="J62" s="497"/>
    </row>
    <row r="63" spans="1:10" ht="19.5" customHeight="1">
      <c r="A63" s="493"/>
      <c r="B63" s="494"/>
      <c r="C63" s="494"/>
      <c r="D63" s="495"/>
      <c r="E63" s="496"/>
      <c r="F63" s="496"/>
      <c r="G63" s="496"/>
      <c r="H63" s="496"/>
      <c r="I63" s="496"/>
      <c r="J63" s="497"/>
    </row>
    <row r="64" spans="1:10" ht="19.5" customHeight="1">
      <c r="A64" s="1405" t="s">
        <v>602</v>
      </c>
      <c r="B64" s="1406"/>
      <c r="C64" s="1406"/>
      <c r="D64" s="1407"/>
      <c r="E64" s="1408" t="s">
        <v>603</v>
      </c>
      <c r="F64" s="1409"/>
      <c r="G64" s="1408" t="s">
        <v>685</v>
      </c>
      <c r="H64" s="1409"/>
      <c r="I64" s="1408" t="s">
        <v>686</v>
      </c>
      <c r="J64" s="1409"/>
    </row>
    <row r="65" spans="1:11" ht="19.5" customHeight="1">
      <c r="A65" s="1297" t="s">
        <v>606</v>
      </c>
      <c r="B65" s="1298" t="s">
        <v>607</v>
      </c>
      <c r="C65" s="1298" t="s">
        <v>608</v>
      </c>
      <c r="D65" s="1299" t="s">
        <v>609</v>
      </c>
      <c r="E65" s="1300" t="s">
        <v>610</v>
      </c>
      <c r="F65" s="1300" t="s">
        <v>611</v>
      </c>
      <c r="G65" s="1300" t="s">
        <v>610</v>
      </c>
      <c r="H65" s="1300" t="s">
        <v>611</v>
      </c>
      <c r="I65" s="1300" t="s">
        <v>610</v>
      </c>
      <c r="J65" s="1300" t="s">
        <v>611</v>
      </c>
    </row>
    <row r="66" spans="1:11" ht="19.5" customHeight="1">
      <c r="A66" s="1301" t="s">
        <v>612</v>
      </c>
      <c r="B66" s="1298" t="s">
        <v>612</v>
      </c>
      <c r="C66" s="1298" t="s">
        <v>612</v>
      </c>
      <c r="D66" s="1293" t="s">
        <v>613</v>
      </c>
      <c r="E66" s="1294">
        <v>19968812</v>
      </c>
      <c r="F66" s="1294">
        <v>209392199</v>
      </c>
      <c r="G66" s="1294">
        <v>11471875</v>
      </c>
      <c r="H66" s="1294">
        <v>111230825</v>
      </c>
      <c r="I66" s="1294">
        <v>8496937</v>
      </c>
      <c r="J66" s="1295">
        <v>98161374</v>
      </c>
    </row>
    <row r="67" spans="1:11" ht="19.5" customHeight="1">
      <c r="A67" s="1301" t="s">
        <v>612</v>
      </c>
      <c r="B67" s="1302" t="s">
        <v>612</v>
      </c>
      <c r="C67" s="1302" t="s">
        <v>612</v>
      </c>
      <c r="D67" s="1293" t="s">
        <v>614</v>
      </c>
      <c r="E67" s="1294">
        <v>10855050</v>
      </c>
      <c r="F67" s="1294">
        <v>113810603</v>
      </c>
      <c r="G67" s="1294">
        <v>10855050</v>
      </c>
      <c r="H67" s="1294">
        <v>106812306</v>
      </c>
      <c r="I67" s="1294">
        <v>0</v>
      </c>
      <c r="J67" s="1295">
        <v>6998297</v>
      </c>
    </row>
    <row r="68" spans="1:11" ht="19.5" customHeight="1">
      <c r="A68" s="1301" t="s">
        <v>615</v>
      </c>
      <c r="B68" s="1302" t="s">
        <v>612</v>
      </c>
      <c r="C68" s="1302" t="s">
        <v>612</v>
      </c>
      <c r="D68" s="1293" t="s">
        <v>687</v>
      </c>
      <c r="E68" s="1294">
        <v>4166257</v>
      </c>
      <c r="F68" s="1294">
        <v>46366017</v>
      </c>
      <c r="G68" s="1294">
        <v>4166257</v>
      </c>
      <c r="H68" s="1294">
        <v>45403934</v>
      </c>
      <c r="I68" s="1294">
        <v>0</v>
      </c>
      <c r="J68" s="1295">
        <v>962083</v>
      </c>
    </row>
    <row r="69" spans="1:11" ht="19.5" customHeight="1">
      <c r="A69" s="1301" t="s">
        <v>615</v>
      </c>
      <c r="B69" s="1302" t="s">
        <v>688</v>
      </c>
      <c r="C69" s="1302" t="s">
        <v>612</v>
      </c>
      <c r="D69" s="1293" t="s">
        <v>689</v>
      </c>
      <c r="E69" s="1294">
        <v>1342200</v>
      </c>
      <c r="F69" s="1294">
        <v>13974467</v>
      </c>
      <c r="G69" s="1294">
        <v>1342200</v>
      </c>
      <c r="H69" s="1294">
        <v>13212384</v>
      </c>
      <c r="I69" s="1294">
        <v>0</v>
      </c>
      <c r="J69" s="1295">
        <v>762083</v>
      </c>
    </row>
    <row r="70" spans="1:11" ht="19.5" customHeight="1">
      <c r="A70" s="1301" t="s">
        <v>615</v>
      </c>
      <c r="B70" s="1302" t="s">
        <v>688</v>
      </c>
      <c r="C70" s="1302" t="s">
        <v>615</v>
      </c>
      <c r="D70" s="1293" t="s">
        <v>690</v>
      </c>
      <c r="E70" s="1294">
        <v>1037337</v>
      </c>
      <c r="F70" s="1294">
        <v>11467768</v>
      </c>
      <c r="G70" s="1294">
        <v>1037337</v>
      </c>
      <c r="H70" s="1294">
        <v>11467768</v>
      </c>
      <c r="I70" s="1294">
        <v>0</v>
      </c>
      <c r="J70" s="1295">
        <v>0</v>
      </c>
    </row>
    <row r="71" spans="1:11" ht="19.5" customHeight="1">
      <c r="A71" s="1301" t="s">
        <v>615</v>
      </c>
      <c r="B71" s="1302" t="s">
        <v>688</v>
      </c>
      <c r="C71" s="1302" t="s">
        <v>617</v>
      </c>
      <c r="D71" s="1293" t="s">
        <v>691</v>
      </c>
      <c r="E71" s="1294">
        <v>59035</v>
      </c>
      <c r="F71" s="1294">
        <v>469928</v>
      </c>
      <c r="G71" s="1294">
        <v>59035</v>
      </c>
      <c r="H71" s="1294">
        <v>469928</v>
      </c>
      <c r="I71" s="1294">
        <v>0</v>
      </c>
      <c r="J71" s="1295">
        <v>0</v>
      </c>
    </row>
    <row r="72" spans="1:11" ht="19.5" customHeight="1">
      <c r="A72" s="1301" t="s">
        <v>615</v>
      </c>
      <c r="B72" s="1302" t="s">
        <v>688</v>
      </c>
      <c r="C72" s="1302" t="s">
        <v>640</v>
      </c>
      <c r="D72" s="1293" t="s">
        <v>692</v>
      </c>
      <c r="E72" s="1294">
        <v>190661</v>
      </c>
      <c r="F72" s="1294">
        <v>790387</v>
      </c>
      <c r="G72" s="1294">
        <v>190661</v>
      </c>
      <c r="H72" s="1294">
        <v>790387</v>
      </c>
      <c r="I72" s="1294">
        <v>0</v>
      </c>
      <c r="J72" s="1295">
        <v>0</v>
      </c>
    </row>
    <row r="73" spans="1:11" ht="19.5" customHeight="1">
      <c r="A73" s="1301" t="s">
        <v>615</v>
      </c>
      <c r="B73" s="1302" t="s">
        <v>688</v>
      </c>
      <c r="C73" s="1302" t="s">
        <v>643</v>
      </c>
      <c r="D73" s="1293" t="s">
        <v>694</v>
      </c>
      <c r="E73" s="1294">
        <v>55167</v>
      </c>
      <c r="F73" s="1294">
        <v>1246384</v>
      </c>
      <c r="G73" s="1294">
        <v>55167</v>
      </c>
      <c r="H73" s="1294">
        <v>484301</v>
      </c>
      <c r="I73" s="1294">
        <v>0</v>
      </c>
      <c r="J73" s="1295">
        <v>762083</v>
      </c>
    </row>
    <row r="74" spans="1:11" ht="19.5" customHeight="1">
      <c r="A74" s="1301" t="s">
        <v>615</v>
      </c>
      <c r="B74" s="1302" t="s">
        <v>695</v>
      </c>
      <c r="C74" s="1302" t="s">
        <v>612</v>
      </c>
      <c r="D74" s="1293" t="s">
        <v>696</v>
      </c>
      <c r="E74" s="1294">
        <v>972000</v>
      </c>
      <c r="F74" s="1294">
        <v>14543000</v>
      </c>
      <c r="G74" s="1294">
        <v>972000</v>
      </c>
      <c r="H74" s="1294">
        <v>14543000</v>
      </c>
      <c r="I74" s="1294">
        <v>0</v>
      </c>
      <c r="J74" s="1295">
        <v>0</v>
      </c>
    </row>
    <row r="75" spans="1:11" ht="19.5" customHeight="1">
      <c r="A75" s="1301" t="s">
        <v>615</v>
      </c>
      <c r="B75" s="1302" t="s">
        <v>695</v>
      </c>
      <c r="C75" s="1302" t="s">
        <v>615</v>
      </c>
      <c r="D75" s="1293" t="s">
        <v>690</v>
      </c>
      <c r="E75" s="1294">
        <v>482000</v>
      </c>
      <c r="F75" s="1294">
        <v>6677000</v>
      </c>
      <c r="G75" s="1294">
        <v>482000</v>
      </c>
      <c r="H75" s="1294">
        <v>6677000</v>
      </c>
      <c r="I75" s="1294">
        <v>0</v>
      </c>
      <c r="J75" s="1295">
        <v>0</v>
      </c>
    </row>
    <row r="76" spans="1:11" ht="19.5" customHeight="1">
      <c r="A76" s="1301" t="s">
        <v>615</v>
      </c>
      <c r="B76" s="1302" t="s">
        <v>695</v>
      </c>
      <c r="C76" s="1302" t="s">
        <v>617</v>
      </c>
      <c r="D76" s="1293" t="s">
        <v>697</v>
      </c>
      <c r="E76" s="1294">
        <v>490000</v>
      </c>
      <c r="F76" s="1294">
        <v>7866000</v>
      </c>
      <c r="G76" s="1294">
        <v>490000</v>
      </c>
      <c r="H76" s="1294">
        <v>7866000</v>
      </c>
      <c r="I76" s="1294">
        <v>0</v>
      </c>
      <c r="J76" s="1295">
        <v>0</v>
      </c>
    </row>
    <row r="77" spans="1:11" ht="19.5" customHeight="1">
      <c r="A77" s="1301" t="s">
        <v>615</v>
      </c>
      <c r="B77" s="1302" t="s">
        <v>698</v>
      </c>
      <c r="C77" s="1302" t="s">
        <v>612</v>
      </c>
      <c r="D77" s="1293" t="s">
        <v>699</v>
      </c>
      <c r="E77" s="1294">
        <v>1833372</v>
      </c>
      <c r="F77" s="1294">
        <v>17680601</v>
      </c>
      <c r="G77" s="1294">
        <v>1833372</v>
      </c>
      <c r="H77" s="1294">
        <v>17480601</v>
      </c>
      <c r="I77" s="1294">
        <v>0</v>
      </c>
      <c r="J77" s="1295">
        <v>200000</v>
      </c>
    </row>
    <row r="78" spans="1:11" ht="19.5" customHeight="1">
      <c r="A78" s="1301" t="s">
        <v>615</v>
      </c>
      <c r="B78" s="1302" t="s">
        <v>698</v>
      </c>
      <c r="C78" s="1302" t="s">
        <v>617</v>
      </c>
      <c r="D78" s="1293" t="s">
        <v>700</v>
      </c>
      <c r="E78" s="1294">
        <v>1364910</v>
      </c>
      <c r="F78" s="1294">
        <v>12954447</v>
      </c>
      <c r="G78" s="1294">
        <v>1364910</v>
      </c>
      <c r="H78" s="1294">
        <v>12954447</v>
      </c>
      <c r="I78" s="1294">
        <v>0</v>
      </c>
      <c r="J78" s="1295">
        <v>0</v>
      </c>
    </row>
    <row r="79" spans="1:11" ht="19.5" customHeight="1">
      <c r="A79" s="1301" t="s">
        <v>615</v>
      </c>
      <c r="B79" s="1302" t="s">
        <v>698</v>
      </c>
      <c r="C79" s="1302" t="s">
        <v>640</v>
      </c>
      <c r="D79" s="1293" t="s">
        <v>701</v>
      </c>
      <c r="E79" s="1294">
        <v>20693</v>
      </c>
      <c r="F79" s="1294">
        <v>71177</v>
      </c>
      <c r="G79" s="1294">
        <v>20693</v>
      </c>
      <c r="H79" s="1294">
        <v>71177</v>
      </c>
      <c r="I79" s="1294">
        <v>0</v>
      </c>
      <c r="J79" s="1295">
        <v>0</v>
      </c>
    </row>
    <row r="80" spans="1:11" ht="23.25" customHeight="1">
      <c r="A80" s="1301" t="s">
        <v>615</v>
      </c>
      <c r="B80" s="1302" t="s">
        <v>698</v>
      </c>
      <c r="C80" s="1302" t="s">
        <v>635</v>
      </c>
      <c r="D80" s="1293" t="s">
        <v>702</v>
      </c>
      <c r="E80" s="1294">
        <v>0</v>
      </c>
      <c r="F80" s="1294">
        <v>3669</v>
      </c>
      <c r="G80" s="1294">
        <v>0</v>
      </c>
      <c r="H80" s="1294">
        <v>3669</v>
      </c>
      <c r="I80" s="1294">
        <v>0</v>
      </c>
      <c r="J80" s="1295">
        <v>0</v>
      </c>
      <c r="K80" s="1178"/>
    </row>
    <row r="81" spans="1:11" ht="23.25" customHeight="1">
      <c r="A81" s="1301" t="s">
        <v>615</v>
      </c>
      <c r="B81" s="1302" t="s">
        <v>698</v>
      </c>
      <c r="C81" s="1302" t="s">
        <v>643</v>
      </c>
      <c r="D81" s="1293" t="s">
        <v>703</v>
      </c>
      <c r="E81" s="1294">
        <v>311088</v>
      </c>
      <c r="F81" s="1294">
        <v>2510876</v>
      </c>
      <c r="G81" s="1294">
        <v>311088</v>
      </c>
      <c r="H81" s="1294">
        <v>2310876</v>
      </c>
      <c r="I81" s="1294">
        <v>0</v>
      </c>
      <c r="J81" s="1295">
        <v>200000</v>
      </c>
      <c r="K81" s="1179"/>
    </row>
    <row r="82" spans="1:11" ht="19.5" customHeight="1">
      <c r="A82" s="1301" t="s">
        <v>615</v>
      </c>
      <c r="B82" s="1302" t="s">
        <v>698</v>
      </c>
      <c r="C82" s="1302" t="s">
        <v>650</v>
      </c>
      <c r="D82" s="1293" t="s">
        <v>704</v>
      </c>
      <c r="E82" s="1294">
        <v>2266</v>
      </c>
      <c r="F82" s="1294">
        <v>457213</v>
      </c>
      <c r="G82" s="1294">
        <v>2266</v>
      </c>
      <c r="H82" s="1294">
        <v>457213</v>
      </c>
      <c r="I82" s="1294">
        <v>0</v>
      </c>
      <c r="J82" s="1295">
        <v>0</v>
      </c>
    </row>
    <row r="83" spans="1:11" ht="19.5" customHeight="1">
      <c r="A83" s="1301" t="s">
        <v>615</v>
      </c>
      <c r="B83" s="1302" t="s">
        <v>698</v>
      </c>
      <c r="C83" s="1302" t="s">
        <v>652</v>
      </c>
      <c r="D83" s="1293" t="s">
        <v>705</v>
      </c>
      <c r="E83" s="1294">
        <v>134415</v>
      </c>
      <c r="F83" s="1294">
        <v>1683219</v>
      </c>
      <c r="G83" s="1294">
        <v>134415</v>
      </c>
      <c r="H83" s="1294">
        <v>1683219</v>
      </c>
      <c r="I83" s="1294">
        <v>0</v>
      </c>
      <c r="J83" s="1295">
        <v>0</v>
      </c>
    </row>
    <row r="84" spans="1:11" ht="19.5" customHeight="1">
      <c r="A84" s="1301" t="s">
        <v>615</v>
      </c>
      <c r="B84" s="1302" t="s">
        <v>706</v>
      </c>
      <c r="C84" s="1302" t="s">
        <v>612</v>
      </c>
      <c r="D84" s="1293" t="s">
        <v>707</v>
      </c>
      <c r="E84" s="1294">
        <v>18685</v>
      </c>
      <c r="F84" s="1294">
        <v>167949</v>
      </c>
      <c r="G84" s="1294">
        <v>18685</v>
      </c>
      <c r="H84" s="1294">
        <v>167949</v>
      </c>
      <c r="I84" s="1294">
        <v>0</v>
      </c>
      <c r="J84" s="1295">
        <v>0</v>
      </c>
    </row>
    <row r="85" spans="1:11" ht="19.5" customHeight="1">
      <c r="A85" s="1301" t="s">
        <v>615</v>
      </c>
      <c r="B85" s="1302" t="s">
        <v>706</v>
      </c>
      <c r="C85" s="1302" t="s">
        <v>617</v>
      </c>
      <c r="D85" s="1293" t="s">
        <v>708</v>
      </c>
      <c r="E85" s="1294">
        <v>18685</v>
      </c>
      <c r="F85" s="1294">
        <v>167949</v>
      </c>
      <c r="G85" s="1294">
        <v>18685</v>
      </c>
      <c r="H85" s="1294">
        <v>167949</v>
      </c>
      <c r="I85" s="1294">
        <v>0</v>
      </c>
      <c r="J85" s="1295">
        <v>0</v>
      </c>
    </row>
    <row r="86" spans="1:11" ht="19.5" customHeight="1">
      <c r="A86" s="1301" t="s">
        <v>617</v>
      </c>
      <c r="B86" s="1302" t="s">
        <v>612</v>
      </c>
      <c r="C86" s="1302" t="s">
        <v>612</v>
      </c>
      <c r="D86" s="1293" t="s">
        <v>709</v>
      </c>
      <c r="E86" s="1294">
        <v>495012</v>
      </c>
      <c r="F86" s="1294">
        <v>4385168</v>
      </c>
      <c r="G86" s="1294">
        <v>495012</v>
      </c>
      <c r="H86" s="1294">
        <v>4385168</v>
      </c>
      <c r="I86" s="1294">
        <v>0</v>
      </c>
      <c r="J86" s="1295">
        <v>0</v>
      </c>
    </row>
    <row r="87" spans="1:11" ht="19.5" customHeight="1">
      <c r="A87" s="1301" t="s">
        <v>617</v>
      </c>
      <c r="B87" s="1302" t="s">
        <v>710</v>
      </c>
      <c r="C87" s="1302" t="s">
        <v>612</v>
      </c>
      <c r="D87" s="1293" t="s">
        <v>711</v>
      </c>
      <c r="E87" s="1294">
        <v>194134</v>
      </c>
      <c r="F87" s="1294">
        <v>1922367</v>
      </c>
      <c r="G87" s="1294">
        <v>194134</v>
      </c>
      <c r="H87" s="1294">
        <v>1922367</v>
      </c>
      <c r="I87" s="1294">
        <v>0</v>
      </c>
      <c r="J87" s="1295">
        <v>0</v>
      </c>
    </row>
    <row r="88" spans="1:11" ht="19.5" customHeight="1">
      <c r="A88" s="1301" t="s">
        <v>617</v>
      </c>
      <c r="B88" s="1302" t="s">
        <v>710</v>
      </c>
      <c r="C88" s="1302" t="s">
        <v>617</v>
      </c>
      <c r="D88" s="1293" t="s">
        <v>712</v>
      </c>
      <c r="E88" s="1294">
        <v>66440</v>
      </c>
      <c r="F88" s="1294">
        <v>259104</v>
      </c>
      <c r="G88" s="1294">
        <v>66440</v>
      </c>
      <c r="H88" s="1294">
        <v>259104</v>
      </c>
      <c r="I88" s="1294">
        <v>0</v>
      </c>
      <c r="J88" s="1295">
        <v>0</v>
      </c>
    </row>
    <row r="89" spans="1:11" ht="19.5" customHeight="1">
      <c r="A89" s="1301" t="s">
        <v>617</v>
      </c>
      <c r="B89" s="1302" t="s">
        <v>710</v>
      </c>
      <c r="C89" s="1302" t="s">
        <v>640</v>
      </c>
      <c r="D89" s="1293" t="s">
        <v>713</v>
      </c>
      <c r="E89" s="1294">
        <v>127694</v>
      </c>
      <c r="F89" s="1294">
        <v>1663263</v>
      </c>
      <c r="G89" s="1294">
        <v>127694</v>
      </c>
      <c r="H89" s="1294">
        <v>1663263</v>
      </c>
      <c r="I89" s="1294">
        <v>0</v>
      </c>
      <c r="J89" s="1295">
        <v>0</v>
      </c>
    </row>
    <row r="90" spans="1:11" ht="19.5" customHeight="1">
      <c r="A90" s="1301" t="s">
        <v>617</v>
      </c>
      <c r="B90" s="1302" t="s">
        <v>714</v>
      </c>
      <c r="C90" s="1302" t="s">
        <v>612</v>
      </c>
      <c r="D90" s="1293" t="s">
        <v>715</v>
      </c>
      <c r="E90" s="1294">
        <v>300878</v>
      </c>
      <c r="F90" s="1294">
        <v>2462801</v>
      </c>
      <c r="G90" s="1294">
        <v>300878</v>
      </c>
      <c r="H90" s="1294">
        <v>2462801</v>
      </c>
      <c r="I90" s="1294">
        <v>0</v>
      </c>
      <c r="J90" s="1295">
        <v>0</v>
      </c>
    </row>
    <row r="91" spans="1:11" ht="19.5" customHeight="1">
      <c r="A91" s="1301" t="s">
        <v>617</v>
      </c>
      <c r="B91" s="1302" t="s">
        <v>714</v>
      </c>
      <c r="C91" s="1302" t="s">
        <v>617</v>
      </c>
      <c r="D91" s="1293" t="s">
        <v>716</v>
      </c>
      <c r="E91" s="1294">
        <v>200229</v>
      </c>
      <c r="F91" s="1294">
        <v>1585995</v>
      </c>
      <c r="G91" s="1294">
        <v>200229</v>
      </c>
      <c r="H91" s="1294">
        <v>1585995</v>
      </c>
      <c r="I91" s="1294">
        <v>0</v>
      </c>
      <c r="J91" s="1295">
        <v>0</v>
      </c>
    </row>
    <row r="92" spans="1:11" ht="19.5" customHeight="1">
      <c r="A92" s="1301" t="s">
        <v>617</v>
      </c>
      <c r="B92" s="1302" t="s">
        <v>714</v>
      </c>
      <c r="C92" s="1302" t="s">
        <v>640</v>
      </c>
      <c r="D92" s="1293" t="s">
        <v>705</v>
      </c>
      <c r="E92" s="1294">
        <v>100649</v>
      </c>
      <c r="F92" s="1294">
        <v>876806</v>
      </c>
      <c r="G92" s="1294">
        <v>100649</v>
      </c>
      <c r="H92" s="1294">
        <v>876806</v>
      </c>
      <c r="I92" s="1294">
        <v>0</v>
      </c>
      <c r="J92" s="1295">
        <v>0</v>
      </c>
    </row>
    <row r="93" spans="1:11" ht="19.5" customHeight="1">
      <c r="A93" s="1301" t="s">
        <v>640</v>
      </c>
      <c r="B93" s="1302" t="s">
        <v>612</v>
      </c>
      <c r="C93" s="1302" t="s">
        <v>612</v>
      </c>
      <c r="D93" s="1293" t="s">
        <v>717</v>
      </c>
      <c r="E93" s="1294">
        <v>2899331</v>
      </c>
      <c r="F93" s="1294">
        <v>33376581</v>
      </c>
      <c r="G93" s="1294">
        <v>2899331</v>
      </c>
      <c r="H93" s="1294">
        <v>27340367</v>
      </c>
      <c r="I93" s="1294">
        <v>0</v>
      </c>
      <c r="J93" s="1295">
        <v>6036214</v>
      </c>
    </row>
    <row r="94" spans="1:11" ht="19.5" customHeight="1">
      <c r="A94" s="1301" t="s">
        <v>640</v>
      </c>
      <c r="B94" s="1302" t="s">
        <v>718</v>
      </c>
      <c r="C94" s="1302" t="s">
        <v>612</v>
      </c>
      <c r="D94" s="1293" t="s">
        <v>719</v>
      </c>
      <c r="E94" s="1294">
        <v>776067</v>
      </c>
      <c r="F94" s="1294">
        <v>14065787</v>
      </c>
      <c r="G94" s="1294">
        <v>776067</v>
      </c>
      <c r="H94" s="1294">
        <v>9946507</v>
      </c>
      <c r="I94" s="1294">
        <v>0</v>
      </c>
      <c r="J94" s="1295">
        <v>4119280</v>
      </c>
    </row>
    <row r="95" spans="1:11" ht="19.5" customHeight="1">
      <c r="A95" s="1301" t="s">
        <v>640</v>
      </c>
      <c r="B95" s="1302" t="s">
        <v>718</v>
      </c>
      <c r="C95" s="1302" t="s">
        <v>617</v>
      </c>
      <c r="D95" s="1293" t="s">
        <v>720</v>
      </c>
      <c r="E95" s="1294">
        <v>776067</v>
      </c>
      <c r="F95" s="1294">
        <v>14065787</v>
      </c>
      <c r="G95" s="1294">
        <v>776067</v>
      </c>
      <c r="H95" s="1294">
        <v>9946507</v>
      </c>
      <c r="I95" s="1294">
        <v>0</v>
      </c>
      <c r="J95" s="1295">
        <v>4119280</v>
      </c>
    </row>
    <row r="96" spans="1:11" ht="23.25" customHeight="1">
      <c r="A96" s="1301" t="s">
        <v>640</v>
      </c>
      <c r="B96" s="1302" t="s">
        <v>722</v>
      </c>
      <c r="C96" s="1302" t="s">
        <v>612</v>
      </c>
      <c r="D96" s="1293" t="s">
        <v>723</v>
      </c>
      <c r="E96" s="1294">
        <v>6726</v>
      </c>
      <c r="F96" s="1294">
        <v>65905</v>
      </c>
      <c r="G96" s="1294">
        <v>6726</v>
      </c>
      <c r="H96" s="1294">
        <v>65905</v>
      </c>
      <c r="I96" s="1294">
        <v>0</v>
      </c>
      <c r="J96" s="1295">
        <v>0</v>
      </c>
    </row>
    <row r="97" spans="1:10">
      <c r="A97" s="1301" t="s">
        <v>640</v>
      </c>
      <c r="B97" s="1302" t="s">
        <v>722</v>
      </c>
      <c r="C97" s="1302" t="s">
        <v>640</v>
      </c>
      <c r="D97" s="1293" t="s">
        <v>724</v>
      </c>
      <c r="E97" s="1294">
        <v>6726</v>
      </c>
      <c r="F97" s="1294">
        <v>65905</v>
      </c>
      <c r="G97" s="1294">
        <v>6726</v>
      </c>
      <c r="H97" s="1294">
        <v>65905</v>
      </c>
      <c r="I97" s="1294">
        <v>0</v>
      </c>
      <c r="J97" s="1295">
        <v>0</v>
      </c>
    </row>
    <row r="98" spans="1:10">
      <c r="A98" s="1301" t="s">
        <v>640</v>
      </c>
      <c r="B98" s="1302" t="s">
        <v>725</v>
      </c>
      <c r="C98" s="1302" t="s">
        <v>612</v>
      </c>
      <c r="D98" s="1293" t="s">
        <v>726</v>
      </c>
      <c r="E98" s="1294">
        <v>2116538</v>
      </c>
      <c r="F98" s="1294">
        <v>19244889</v>
      </c>
      <c r="G98" s="1294">
        <v>2116538</v>
      </c>
      <c r="H98" s="1294">
        <v>17327955</v>
      </c>
      <c r="I98" s="1294">
        <v>0</v>
      </c>
      <c r="J98" s="1295">
        <v>1916934</v>
      </c>
    </row>
    <row r="99" spans="1:10">
      <c r="A99" s="1301" t="s">
        <v>640</v>
      </c>
      <c r="B99" s="1302" t="s">
        <v>725</v>
      </c>
      <c r="C99" s="1302" t="s">
        <v>617</v>
      </c>
      <c r="D99" s="1293" t="s">
        <v>727</v>
      </c>
      <c r="E99" s="1294">
        <v>341966</v>
      </c>
      <c r="F99" s="1294">
        <v>5918615</v>
      </c>
      <c r="G99" s="1294">
        <v>341966</v>
      </c>
      <c r="H99" s="1294">
        <v>5101681</v>
      </c>
      <c r="I99" s="1294">
        <v>0</v>
      </c>
      <c r="J99" s="1295">
        <v>816934</v>
      </c>
    </row>
    <row r="100" spans="1:10">
      <c r="A100" s="1301" t="s">
        <v>640</v>
      </c>
      <c r="B100" s="1302" t="s">
        <v>725</v>
      </c>
      <c r="C100" s="1302" t="s">
        <v>640</v>
      </c>
      <c r="D100" s="1293" t="s">
        <v>728</v>
      </c>
      <c r="E100" s="1294">
        <v>795244</v>
      </c>
      <c r="F100" s="1294">
        <v>795244</v>
      </c>
      <c r="G100" s="1294">
        <v>795244</v>
      </c>
      <c r="H100" s="1294">
        <v>795244</v>
      </c>
      <c r="I100" s="1294">
        <v>0</v>
      </c>
      <c r="J100" s="1295">
        <v>0</v>
      </c>
    </row>
    <row r="101" spans="1:10">
      <c r="A101" s="1301" t="s">
        <v>640</v>
      </c>
      <c r="B101" s="1302" t="s">
        <v>725</v>
      </c>
      <c r="C101" s="1302" t="s">
        <v>643</v>
      </c>
      <c r="D101" s="1293" t="s">
        <v>729</v>
      </c>
      <c r="E101" s="1294">
        <v>769348</v>
      </c>
      <c r="F101" s="1294">
        <v>10164468</v>
      </c>
      <c r="G101" s="1294">
        <v>769348</v>
      </c>
      <c r="H101" s="1294">
        <v>9064468</v>
      </c>
      <c r="I101" s="1294">
        <v>0</v>
      </c>
      <c r="J101" s="1295">
        <v>1100000</v>
      </c>
    </row>
    <row r="102" spans="1:10">
      <c r="A102" s="1301" t="s">
        <v>640</v>
      </c>
      <c r="B102" s="1302" t="s">
        <v>725</v>
      </c>
      <c r="C102" s="1302" t="s">
        <v>650</v>
      </c>
      <c r="D102" s="1293" t="s">
        <v>730</v>
      </c>
      <c r="E102" s="1294">
        <v>209980</v>
      </c>
      <c r="F102" s="1294">
        <v>2366562</v>
      </c>
      <c r="G102" s="1294">
        <v>209980</v>
      </c>
      <c r="H102" s="1294">
        <v>2366562</v>
      </c>
      <c r="I102" s="1294">
        <v>0</v>
      </c>
      <c r="J102" s="1295">
        <v>0</v>
      </c>
    </row>
    <row r="103" spans="1:10">
      <c r="A103" s="1301" t="s">
        <v>635</v>
      </c>
      <c r="B103" s="1302" t="s">
        <v>612</v>
      </c>
      <c r="C103" s="1302" t="s">
        <v>612</v>
      </c>
      <c r="D103" s="1293" t="s">
        <v>731</v>
      </c>
      <c r="E103" s="1294">
        <v>1321086</v>
      </c>
      <c r="F103" s="1294">
        <v>6293218</v>
      </c>
      <c r="G103" s="1294">
        <v>1321086</v>
      </c>
      <c r="H103" s="1294">
        <v>6293218</v>
      </c>
      <c r="I103" s="1294">
        <v>0</v>
      </c>
      <c r="J103" s="1295">
        <v>0</v>
      </c>
    </row>
    <row r="104" spans="1:10">
      <c r="A104" s="1301" t="s">
        <v>635</v>
      </c>
      <c r="B104" s="1302" t="s">
        <v>732</v>
      </c>
      <c r="C104" s="1302" t="s">
        <v>612</v>
      </c>
      <c r="D104" s="1293" t="s">
        <v>733</v>
      </c>
      <c r="E104" s="1294">
        <v>33878</v>
      </c>
      <c r="F104" s="1294">
        <v>346212</v>
      </c>
      <c r="G104" s="1294">
        <v>33878</v>
      </c>
      <c r="H104" s="1294">
        <v>346212</v>
      </c>
      <c r="I104" s="1294">
        <v>0</v>
      </c>
      <c r="J104" s="1295">
        <v>0</v>
      </c>
    </row>
    <row r="105" spans="1:10">
      <c r="A105" s="1301" t="s">
        <v>635</v>
      </c>
      <c r="B105" s="1302" t="s">
        <v>732</v>
      </c>
      <c r="C105" s="1302" t="s">
        <v>617</v>
      </c>
      <c r="D105" s="1293" t="s">
        <v>734</v>
      </c>
      <c r="E105" s="1294">
        <v>33878</v>
      </c>
      <c r="F105" s="1294">
        <v>346212</v>
      </c>
      <c r="G105" s="1294">
        <v>33878</v>
      </c>
      <c r="H105" s="1294">
        <v>346212</v>
      </c>
      <c r="I105" s="1294">
        <v>0</v>
      </c>
      <c r="J105" s="1295">
        <v>0</v>
      </c>
    </row>
    <row r="106" spans="1:10">
      <c r="A106" s="1301" t="s">
        <v>635</v>
      </c>
      <c r="B106" s="1302" t="s">
        <v>735</v>
      </c>
      <c r="C106" s="1302" t="s">
        <v>612</v>
      </c>
      <c r="D106" s="1293" t="s">
        <v>736</v>
      </c>
      <c r="E106" s="1294">
        <v>35309</v>
      </c>
      <c r="F106" s="1294">
        <v>64208</v>
      </c>
      <c r="G106" s="1294">
        <v>35309</v>
      </c>
      <c r="H106" s="1294">
        <v>64208</v>
      </c>
      <c r="I106" s="1294">
        <v>0</v>
      </c>
      <c r="J106" s="1295">
        <v>0</v>
      </c>
    </row>
    <row r="107" spans="1:10">
      <c r="A107" s="1301" t="s">
        <v>635</v>
      </c>
      <c r="B107" s="1302" t="s">
        <v>735</v>
      </c>
      <c r="C107" s="1302" t="s">
        <v>617</v>
      </c>
      <c r="D107" s="1293" t="s">
        <v>737</v>
      </c>
      <c r="E107" s="1294">
        <v>35309</v>
      </c>
      <c r="F107" s="1294">
        <v>64208</v>
      </c>
      <c r="G107" s="1294">
        <v>35309</v>
      </c>
      <c r="H107" s="1294">
        <v>64208</v>
      </c>
      <c r="I107" s="1294">
        <v>0</v>
      </c>
      <c r="J107" s="1295">
        <v>0</v>
      </c>
    </row>
    <row r="108" spans="1:10">
      <c r="A108" s="1301" t="s">
        <v>635</v>
      </c>
      <c r="B108" s="1302" t="s">
        <v>738</v>
      </c>
      <c r="C108" s="1302" t="s">
        <v>612</v>
      </c>
      <c r="D108" s="1293" t="s">
        <v>739</v>
      </c>
      <c r="E108" s="1294">
        <v>1251899</v>
      </c>
      <c r="F108" s="1294">
        <v>5882798</v>
      </c>
      <c r="G108" s="1294">
        <v>1251899</v>
      </c>
      <c r="H108" s="1294">
        <v>5882798</v>
      </c>
      <c r="I108" s="1294">
        <v>0</v>
      </c>
      <c r="J108" s="1295">
        <v>0</v>
      </c>
    </row>
    <row r="109" spans="1:10">
      <c r="A109" s="1301" t="s">
        <v>635</v>
      </c>
      <c r="B109" s="1302" t="s">
        <v>738</v>
      </c>
      <c r="C109" s="1302" t="s">
        <v>617</v>
      </c>
      <c r="D109" s="1293" t="s">
        <v>740</v>
      </c>
      <c r="E109" s="1294">
        <v>1251899</v>
      </c>
      <c r="F109" s="1294">
        <v>5882798</v>
      </c>
      <c r="G109" s="1294">
        <v>1251899</v>
      </c>
      <c r="H109" s="1294">
        <v>5882798</v>
      </c>
      <c r="I109" s="1294">
        <v>0</v>
      </c>
      <c r="J109" s="1295">
        <v>0</v>
      </c>
    </row>
    <row r="110" spans="1:10">
      <c r="A110" s="1301" t="s">
        <v>643</v>
      </c>
      <c r="B110" s="1302" t="s">
        <v>612</v>
      </c>
      <c r="C110" s="1302" t="s">
        <v>612</v>
      </c>
      <c r="D110" s="1293" t="s">
        <v>741</v>
      </c>
      <c r="E110" s="1294">
        <v>1387072</v>
      </c>
      <c r="F110" s="1294">
        <v>13721288</v>
      </c>
      <c r="G110" s="1294">
        <v>1387072</v>
      </c>
      <c r="H110" s="1294">
        <v>13721288</v>
      </c>
      <c r="I110" s="1294">
        <v>0</v>
      </c>
      <c r="J110" s="1295">
        <v>0</v>
      </c>
    </row>
    <row r="111" spans="1:10">
      <c r="A111" s="1301" t="s">
        <v>643</v>
      </c>
      <c r="B111" s="1302" t="s">
        <v>742</v>
      </c>
      <c r="C111" s="1302" t="s">
        <v>612</v>
      </c>
      <c r="D111" s="1293" t="s">
        <v>743</v>
      </c>
      <c r="E111" s="1294">
        <v>931302</v>
      </c>
      <c r="F111" s="1294">
        <v>11969917</v>
      </c>
      <c r="G111" s="1294">
        <v>931302</v>
      </c>
      <c r="H111" s="1294">
        <v>11969917</v>
      </c>
      <c r="I111" s="1294">
        <v>0</v>
      </c>
      <c r="J111" s="1295">
        <v>0</v>
      </c>
    </row>
    <row r="112" spans="1:10">
      <c r="A112" s="1301" t="s">
        <v>643</v>
      </c>
      <c r="B112" s="1302" t="s">
        <v>742</v>
      </c>
      <c r="C112" s="1302" t="s">
        <v>640</v>
      </c>
      <c r="D112" s="1293" t="s">
        <v>744</v>
      </c>
      <c r="E112" s="1294">
        <v>931302</v>
      </c>
      <c r="F112" s="1294">
        <v>11969917</v>
      </c>
      <c r="G112" s="1294">
        <v>931302</v>
      </c>
      <c r="H112" s="1294">
        <v>11969917</v>
      </c>
      <c r="I112" s="1294">
        <v>0</v>
      </c>
      <c r="J112" s="1295">
        <v>0</v>
      </c>
    </row>
    <row r="113" spans="1:10">
      <c r="A113" s="1301" t="s">
        <v>643</v>
      </c>
      <c r="B113" s="1302" t="s">
        <v>745</v>
      </c>
      <c r="C113" s="1302" t="s">
        <v>612</v>
      </c>
      <c r="D113" s="1293" t="s">
        <v>746</v>
      </c>
      <c r="E113" s="1294">
        <v>455770</v>
      </c>
      <c r="F113" s="1294">
        <v>1751371</v>
      </c>
      <c r="G113" s="1294">
        <v>455770</v>
      </c>
      <c r="H113" s="1294">
        <v>1751371</v>
      </c>
      <c r="I113" s="1294">
        <v>0</v>
      </c>
      <c r="J113" s="1295">
        <v>0</v>
      </c>
    </row>
    <row r="114" spans="1:10">
      <c r="A114" s="1301" t="s">
        <v>643</v>
      </c>
      <c r="B114" s="1302" t="s">
        <v>745</v>
      </c>
      <c r="C114" s="1302" t="s">
        <v>617</v>
      </c>
      <c r="D114" s="1293" t="s">
        <v>747</v>
      </c>
      <c r="E114" s="1294">
        <v>455770</v>
      </c>
      <c r="F114" s="1294">
        <v>1751371</v>
      </c>
      <c r="G114" s="1294">
        <v>455770</v>
      </c>
      <c r="H114" s="1294">
        <v>1751371</v>
      </c>
      <c r="I114" s="1294">
        <v>0</v>
      </c>
      <c r="J114" s="1295">
        <v>0</v>
      </c>
    </row>
    <row r="115" spans="1:10">
      <c r="A115" s="1301" t="s">
        <v>650</v>
      </c>
      <c r="B115" s="1302" t="s">
        <v>612</v>
      </c>
      <c r="C115" s="1302" t="s">
        <v>612</v>
      </c>
      <c r="D115" s="1293" t="s">
        <v>748</v>
      </c>
      <c r="E115" s="1294">
        <v>585292</v>
      </c>
      <c r="F115" s="1294">
        <v>9501131</v>
      </c>
      <c r="G115" s="1294">
        <v>585292</v>
      </c>
      <c r="H115" s="1294">
        <v>9501131</v>
      </c>
      <c r="I115" s="1294">
        <v>0</v>
      </c>
      <c r="J115" s="1295">
        <v>0</v>
      </c>
    </row>
    <row r="116" spans="1:10">
      <c r="A116" s="1301" t="s">
        <v>650</v>
      </c>
      <c r="B116" s="1302" t="s">
        <v>749</v>
      </c>
      <c r="C116" s="1302" t="s">
        <v>612</v>
      </c>
      <c r="D116" s="1293" t="s">
        <v>750</v>
      </c>
      <c r="E116" s="1294">
        <v>585292</v>
      </c>
      <c r="F116" s="1294">
        <v>9501131</v>
      </c>
      <c r="G116" s="1294">
        <v>585292</v>
      </c>
      <c r="H116" s="1294">
        <v>9501131</v>
      </c>
      <c r="I116" s="1294">
        <v>0</v>
      </c>
      <c r="J116" s="1295">
        <v>0</v>
      </c>
    </row>
    <row r="117" spans="1:10">
      <c r="A117" s="1301" t="s">
        <v>650</v>
      </c>
      <c r="B117" s="1302" t="s">
        <v>749</v>
      </c>
      <c r="C117" s="1302" t="s">
        <v>615</v>
      </c>
      <c r="D117" s="1293" t="s">
        <v>751</v>
      </c>
      <c r="E117" s="1294">
        <v>585292</v>
      </c>
      <c r="F117" s="1294">
        <v>9501131</v>
      </c>
      <c r="G117" s="1294">
        <v>585292</v>
      </c>
      <c r="H117" s="1294">
        <v>9501131</v>
      </c>
      <c r="I117" s="1294">
        <v>0</v>
      </c>
      <c r="J117" s="1295">
        <v>0</v>
      </c>
    </row>
    <row r="118" spans="1:10">
      <c r="A118" s="1301" t="s">
        <v>652</v>
      </c>
      <c r="B118" s="1302" t="s">
        <v>612</v>
      </c>
      <c r="C118" s="1302" t="s">
        <v>612</v>
      </c>
      <c r="D118" s="1293" t="s">
        <v>752</v>
      </c>
      <c r="E118" s="1294">
        <v>1000</v>
      </c>
      <c r="F118" s="1294">
        <v>167200</v>
      </c>
      <c r="G118" s="1294">
        <v>1000</v>
      </c>
      <c r="H118" s="1294">
        <v>167200</v>
      </c>
      <c r="I118" s="1294">
        <v>0</v>
      </c>
      <c r="J118" s="1295">
        <v>0</v>
      </c>
    </row>
    <row r="119" spans="1:10">
      <c r="A119" s="1301" t="s">
        <v>652</v>
      </c>
      <c r="B119" s="1302" t="s">
        <v>753</v>
      </c>
      <c r="C119" s="1302" t="s">
        <v>612</v>
      </c>
      <c r="D119" s="1293" t="s">
        <v>754</v>
      </c>
      <c r="E119" s="1294">
        <v>1000</v>
      </c>
      <c r="F119" s="1294">
        <v>167200</v>
      </c>
      <c r="G119" s="1294">
        <v>1000</v>
      </c>
      <c r="H119" s="1294">
        <v>167200</v>
      </c>
      <c r="I119" s="1294">
        <v>0</v>
      </c>
      <c r="J119" s="1295">
        <v>0</v>
      </c>
    </row>
    <row r="120" spans="1:10">
      <c r="A120" s="1301" t="s">
        <v>652</v>
      </c>
      <c r="B120" s="1302" t="s">
        <v>753</v>
      </c>
      <c r="C120" s="1302" t="s">
        <v>617</v>
      </c>
      <c r="D120" s="1293" t="s">
        <v>755</v>
      </c>
      <c r="E120" s="1294">
        <v>1000</v>
      </c>
      <c r="F120" s="1294">
        <v>167200</v>
      </c>
      <c r="G120" s="1294">
        <v>1000</v>
      </c>
      <c r="H120" s="1294">
        <v>167200</v>
      </c>
      <c r="I120" s="1294">
        <v>0</v>
      </c>
      <c r="J120" s="1295">
        <v>0</v>
      </c>
    </row>
    <row r="121" spans="1:10">
      <c r="A121" s="1301" t="s">
        <v>612</v>
      </c>
      <c r="B121" s="1302" t="s">
        <v>612</v>
      </c>
      <c r="C121" s="1302" t="s">
        <v>612</v>
      </c>
      <c r="D121" s="1293" t="s">
        <v>679</v>
      </c>
      <c r="E121" s="1294">
        <v>9113762</v>
      </c>
      <c r="F121" s="1294">
        <v>95581596</v>
      </c>
      <c r="G121" s="1294">
        <v>616825</v>
      </c>
      <c r="H121" s="1294">
        <v>4418519</v>
      </c>
      <c r="I121" s="1294">
        <v>8496937</v>
      </c>
      <c r="J121" s="1295">
        <v>91163077</v>
      </c>
    </row>
    <row r="122" spans="1:10">
      <c r="A122" s="1301" t="s">
        <v>615</v>
      </c>
      <c r="B122" s="1302" t="s">
        <v>612</v>
      </c>
      <c r="C122" s="1302" t="s">
        <v>612</v>
      </c>
      <c r="D122" s="1293" t="s">
        <v>687</v>
      </c>
      <c r="E122" s="1294">
        <v>0</v>
      </c>
      <c r="F122" s="1294">
        <v>423810</v>
      </c>
      <c r="G122" s="1294">
        <v>0</v>
      </c>
      <c r="H122" s="1294">
        <v>423810</v>
      </c>
      <c r="I122" s="1294">
        <v>0</v>
      </c>
      <c r="J122" s="1295">
        <v>0</v>
      </c>
    </row>
    <row r="123" spans="1:10">
      <c r="A123" s="1301" t="s">
        <v>615</v>
      </c>
      <c r="B123" s="1302" t="s">
        <v>688</v>
      </c>
      <c r="C123" s="1302" t="s">
        <v>612</v>
      </c>
      <c r="D123" s="1293" t="s">
        <v>689</v>
      </c>
      <c r="E123" s="1294">
        <v>0</v>
      </c>
      <c r="F123" s="1294">
        <v>173810</v>
      </c>
      <c r="G123" s="1294">
        <v>0</v>
      </c>
      <c r="H123" s="1294">
        <v>173810</v>
      </c>
      <c r="I123" s="1294">
        <v>0</v>
      </c>
      <c r="J123" s="1295">
        <v>0</v>
      </c>
    </row>
    <row r="124" spans="1:10">
      <c r="A124" s="1301" t="s">
        <v>615</v>
      </c>
      <c r="B124" s="1302" t="s">
        <v>688</v>
      </c>
      <c r="C124" s="1302" t="s">
        <v>756</v>
      </c>
      <c r="D124" s="1293" t="s">
        <v>757</v>
      </c>
      <c r="E124" s="1294">
        <v>0</v>
      </c>
      <c r="F124" s="1294">
        <v>173810</v>
      </c>
      <c r="G124" s="1294">
        <v>0</v>
      </c>
      <c r="H124" s="1294">
        <v>173810</v>
      </c>
      <c r="I124" s="1294">
        <v>0</v>
      </c>
      <c r="J124" s="1295">
        <v>0</v>
      </c>
    </row>
    <row r="125" spans="1:10">
      <c r="A125" s="1301" t="s">
        <v>615</v>
      </c>
      <c r="B125" s="1302" t="s">
        <v>695</v>
      </c>
      <c r="C125" s="1302" t="s">
        <v>612</v>
      </c>
      <c r="D125" s="1293" t="s">
        <v>696</v>
      </c>
      <c r="E125" s="1294">
        <v>0</v>
      </c>
      <c r="F125" s="1294">
        <v>250000</v>
      </c>
      <c r="G125" s="1294">
        <v>0</v>
      </c>
      <c r="H125" s="1294">
        <v>250000</v>
      </c>
      <c r="I125" s="1294">
        <v>0</v>
      </c>
      <c r="J125" s="1295">
        <v>0</v>
      </c>
    </row>
    <row r="126" spans="1:10">
      <c r="A126" s="1301" t="s">
        <v>615</v>
      </c>
      <c r="B126" s="1302" t="s">
        <v>695</v>
      </c>
      <c r="C126" s="1302" t="s">
        <v>756</v>
      </c>
      <c r="D126" s="1293" t="s">
        <v>757</v>
      </c>
      <c r="E126" s="1294">
        <v>0</v>
      </c>
      <c r="F126" s="1294">
        <v>250000</v>
      </c>
      <c r="G126" s="1294">
        <v>0</v>
      </c>
      <c r="H126" s="1294">
        <v>250000</v>
      </c>
      <c r="I126" s="1294">
        <v>0</v>
      </c>
      <c r="J126" s="1295">
        <v>0</v>
      </c>
    </row>
    <row r="127" spans="1:10">
      <c r="A127" s="1301" t="s">
        <v>617</v>
      </c>
      <c r="B127" s="1302" t="s">
        <v>612</v>
      </c>
      <c r="C127" s="1302" t="s">
        <v>612</v>
      </c>
      <c r="D127" s="1293" t="s">
        <v>709</v>
      </c>
      <c r="E127" s="1294">
        <v>0</v>
      </c>
      <c r="F127" s="1294">
        <v>12440016</v>
      </c>
      <c r="G127" s="1294">
        <v>0</v>
      </c>
      <c r="H127" s="1294">
        <v>166896</v>
      </c>
      <c r="I127" s="1294">
        <v>0</v>
      </c>
      <c r="J127" s="1295">
        <v>12273120</v>
      </c>
    </row>
    <row r="128" spans="1:10">
      <c r="A128" s="1301" t="s">
        <v>617</v>
      </c>
      <c r="B128" s="1302" t="s">
        <v>710</v>
      </c>
      <c r="C128" s="1302" t="s">
        <v>612</v>
      </c>
      <c r="D128" s="1293" t="s">
        <v>711</v>
      </c>
      <c r="E128" s="1294">
        <v>0</v>
      </c>
      <c r="F128" s="1294">
        <v>66984</v>
      </c>
      <c r="G128" s="1294">
        <v>0</v>
      </c>
      <c r="H128" s="1294">
        <v>66984</v>
      </c>
      <c r="I128" s="1294">
        <v>0</v>
      </c>
      <c r="J128" s="1295">
        <v>0</v>
      </c>
    </row>
    <row r="129" spans="1:10">
      <c r="A129" s="1301" t="s">
        <v>617</v>
      </c>
      <c r="B129" s="1302" t="s">
        <v>710</v>
      </c>
      <c r="C129" s="1302" t="s">
        <v>756</v>
      </c>
      <c r="D129" s="1293" t="s">
        <v>757</v>
      </c>
      <c r="E129" s="1294">
        <v>0</v>
      </c>
      <c r="F129" s="1294">
        <v>66984</v>
      </c>
      <c r="G129" s="1294">
        <v>0</v>
      </c>
      <c r="H129" s="1294">
        <v>66984</v>
      </c>
      <c r="I129" s="1294">
        <v>0</v>
      </c>
      <c r="J129" s="1295">
        <v>0</v>
      </c>
    </row>
    <row r="130" spans="1:10">
      <c r="A130" s="1301" t="s">
        <v>617</v>
      </c>
      <c r="B130" s="1302" t="s">
        <v>714</v>
      </c>
      <c r="C130" s="1302" t="s">
        <v>612</v>
      </c>
      <c r="D130" s="1293" t="s">
        <v>715</v>
      </c>
      <c r="E130" s="1294">
        <v>0</v>
      </c>
      <c r="F130" s="1294">
        <v>12373032</v>
      </c>
      <c r="G130" s="1294">
        <v>0</v>
      </c>
      <c r="H130" s="1294">
        <v>99912</v>
      </c>
      <c r="I130" s="1294">
        <v>0</v>
      </c>
      <c r="J130" s="1295">
        <v>12273120</v>
      </c>
    </row>
    <row r="131" spans="1:10">
      <c r="A131" s="1301" t="s">
        <v>617</v>
      </c>
      <c r="B131" s="1302" t="s">
        <v>714</v>
      </c>
      <c r="C131" s="1302" t="s">
        <v>756</v>
      </c>
      <c r="D131" s="1293" t="s">
        <v>757</v>
      </c>
      <c r="E131" s="1294">
        <v>0</v>
      </c>
      <c r="F131" s="1294">
        <v>12373032</v>
      </c>
      <c r="G131" s="1294">
        <v>0</v>
      </c>
      <c r="H131" s="1294">
        <v>99912</v>
      </c>
      <c r="I131" s="1294">
        <v>0</v>
      </c>
      <c r="J131" s="1295">
        <v>12273120</v>
      </c>
    </row>
    <row r="132" spans="1:10">
      <c r="A132" s="1301" t="s">
        <v>640</v>
      </c>
      <c r="B132" s="1302" t="s">
        <v>612</v>
      </c>
      <c r="C132" s="1302" t="s">
        <v>612</v>
      </c>
      <c r="D132" s="1293" t="s">
        <v>717</v>
      </c>
      <c r="E132" s="1294">
        <v>8835095</v>
      </c>
      <c r="F132" s="1294">
        <v>80109841</v>
      </c>
      <c r="G132" s="1294">
        <v>358525</v>
      </c>
      <c r="H132" s="1294">
        <v>3435599</v>
      </c>
      <c r="I132" s="1294">
        <v>8476570</v>
      </c>
      <c r="J132" s="1295">
        <v>76674242</v>
      </c>
    </row>
    <row r="133" spans="1:10">
      <c r="A133" s="1301" t="s">
        <v>640</v>
      </c>
      <c r="B133" s="1302" t="s">
        <v>718</v>
      </c>
      <c r="C133" s="1302" t="s">
        <v>612</v>
      </c>
      <c r="D133" s="1293" t="s">
        <v>719</v>
      </c>
      <c r="E133" s="1294">
        <v>0</v>
      </c>
      <c r="F133" s="1294">
        <v>325045</v>
      </c>
      <c r="G133" s="1294">
        <v>0</v>
      </c>
      <c r="H133" s="1294">
        <v>25045</v>
      </c>
      <c r="I133" s="1294">
        <v>0</v>
      </c>
      <c r="J133" s="1295">
        <v>300000</v>
      </c>
    </row>
    <row r="134" spans="1:10">
      <c r="A134" s="1301" t="s">
        <v>640</v>
      </c>
      <c r="B134" s="1302" t="s">
        <v>718</v>
      </c>
      <c r="C134" s="1302" t="s">
        <v>756</v>
      </c>
      <c r="D134" s="1293" t="s">
        <v>757</v>
      </c>
      <c r="E134" s="1294">
        <v>0</v>
      </c>
      <c r="F134" s="1294">
        <v>325045</v>
      </c>
      <c r="G134" s="1294">
        <v>0</v>
      </c>
      <c r="H134" s="1294">
        <v>25045</v>
      </c>
      <c r="I134" s="1294">
        <v>0</v>
      </c>
      <c r="J134" s="1295">
        <v>300000</v>
      </c>
    </row>
    <row r="135" spans="1:10">
      <c r="A135" s="1301" t="s">
        <v>640</v>
      </c>
      <c r="B135" s="1302" t="s">
        <v>725</v>
      </c>
      <c r="C135" s="1302" t="s">
        <v>612</v>
      </c>
      <c r="D135" s="1293" t="s">
        <v>726</v>
      </c>
      <c r="E135" s="1294">
        <v>8835095</v>
      </c>
      <c r="F135" s="1294">
        <v>79784796</v>
      </c>
      <c r="G135" s="1294">
        <v>358525</v>
      </c>
      <c r="H135" s="1294">
        <v>3410554</v>
      </c>
      <c r="I135" s="1294">
        <v>8476570</v>
      </c>
      <c r="J135" s="1295">
        <v>76374242</v>
      </c>
    </row>
    <row r="136" spans="1:10">
      <c r="A136" s="1301" t="s">
        <v>640</v>
      </c>
      <c r="B136" s="1302" t="s">
        <v>725</v>
      </c>
      <c r="C136" s="1302" t="s">
        <v>654</v>
      </c>
      <c r="D136" s="1293" t="s">
        <v>758</v>
      </c>
      <c r="E136" s="1294">
        <v>8835095</v>
      </c>
      <c r="F136" s="1294">
        <v>78863175</v>
      </c>
      <c r="G136" s="1294">
        <v>358525</v>
      </c>
      <c r="H136" s="1294">
        <v>2488933</v>
      </c>
      <c r="I136" s="1294">
        <v>8476570</v>
      </c>
      <c r="J136" s="1295">
        <v>76374242</v>
      </c>
    </row>
    <row r="137" spans="1:10">
      <c r="A137" s="1301" t="s">
        <v>640</v>
      </c>
      <c r="B137" s="1302" t="s">
        <v>725</v>
      </c>
      <c r="C137" s="1302" t="s">
        <v>756</v>
      </c>
      <c r="D137" s="1293" t="s">
        <v>757</v>
      </c>
      <c r="E137" s="1294">
        <v>0</v>
      </c>
      <c r="F137" s="1294">
        <v>921621</v>
      </c>
      <c r="G137" s="1294">
        <v>0</v>
      </c>
      <c r="H137" s="1294">
        <v>921621</v>
      </c>
      <c r="I137" s="1294">
        <v>0</v>
      </c>
      <c r="J137" s="1295">
        <v>0</v>
      </c>
    </row>
    <row r="138" spans="1:10">
      <c r="A138" s="1301" t="s">
        <v>643</v>
      </c>
      <c r="B138" s="1302" t="s">
        <v>612</v>
      </c>
      <c r="C138" s="1302" t="s">
        <v>612</v>
      </c>
      <c r="D138" s="1293" t="s">
        <v>741</v>
      </c>
      <c r="E138" s="1294">
        <v>278667</v>
      </c>
      <c r="F138" s="1294">
        <v>2277929</v>
      </c>
      <c r="G138" s="1294">
        <v>258300</v>
      </c>
      <c r="H138" s="1294">
        <v>392214</v>
      </c>
      <c r="I138" s="1294">
        <v>20367</v>
      </c>
      <c r="J138" s="1295">
        <v>1885715</v>
      </c>
    </row>
    <row r="139" spans="1:10">
      <c r="A139" s="1301" t="s">
        <v>643</v>
      </c>
      <c r="B139" s="1302" t="s">
        <v>742</v>
      </c>
      <c r="C139" s="1302" t="s">
        <v>612</v>
      </c>
      <c r="D139" s="1293" t="s">
        <v>743</v>
      </c>
      <c r="E139" s="1294">
        <v>20367</v>
      </c>
      <c r="F139" s="1294">
        <v>1885715</v>
      </c>
      <c r="G139" s="1294">
        <v>0</v>
      </c>
      <c r="H139" s="1294">
        <v>0</v>
      </c>
      <c r="I139" s="1294">
        <v>20367</v>
      </c>
      <c r="J139" s="1295">
        <v>1885715</v>
      </c>
    </row>
    <row r="140" spans="1:10">
      <c r="A140" s="1301" t="s">
        <v>643</v>
      </c>
      <c r="B140" s="1302" t="s">
        <v>742</v>
      </c>
      <c r="C140" s="1302" t="s">
        <v>756</v>
      </c>
      <c r="D140" s="1293" t="s">
        <v>757</v>
      </c>
      <c r="E140" s="1294">
        <v>20367</v>
      </c>
      <c r="F140" s="1294">
        <v>1885715</v>
      </c>
      <c r="G140" s="1294">
        <v>0</v>
      </c>
      <c r="H140" s="1294">
        <v>0</v>
      </c>
      <c r="I140" s="1294">
        <v>20367</v>
      </c>
      <c r="J140" s="1295">
        <v>1885715</v>
      </c>
    </row>
    <row r="141" spans="1:10">
      <c r="A141" s="1301" t="s">
        <v>643</v>
      </c>
      <c r="B141" s="1302" t="s">
        <v>745</v>
      </c>
      <c r="C141" s="1302" t="s">
        <v>612</v>
      </c>
      <c r="D141" s="1293" t="s">
        <v>746</v>
      </c>
      <c r="E141" s="1294">
        <v>258300</v>
      </c>
      <c r="F141" s="1294">
        <v>392214</v>
      </c>
      <c r="G141" s="1294">
        <v>258300</v>
      </c>
      <c r="H141" s="1294">
        <v>392214</v>
      </c>
      <c r="I141" s="1294">
        <v>0</v>
      </c>
      <c r="J141" s="1295">
        <v>0</v>
      </c>
    </row>
    <row r="142" spans="1:10">
      <c r="A142" s="1301" t="s">
        <v>643</v>
      </c>
      <c r="B142" s="1302" t="s">
        <v>745</v>
      </c>
      <c r="C142" s="1302" t="s">
        <v>756</v>
      </c>
      <c r="D142" s="1293" t="s">
        <v>757</v>
      </c>
      <c r="E142" s="1294">
        <v>258300</v>
      </c>
      <c r="F142" s="1294">
        <v>392214</v>
      </c>
      <c r="G142" s="1294">
        <v>258300</v>
      </c>
      <c r="H142" s="1294">
        <v>392214</v>
      </c>
      <c r="I142" s="1294">
        <v>0</v>
      </c>
      <c r="J142" s="1295">
        <v>0</v>
      </c>
    </row>
    <row r="143" spans="1:10">
      <c r="A143" s="1301" t="s">
        <v>652</v>
      </c>
      <c r="B143" s="1302" t="s">
        <v>612</v>
      </c>
      <c r="C143" s="1302" t="s">
        <v>612</v>
      </c>
      <c r="D143" s="1293" t="s">
        <v>752</v>
      </c>
      <c r="E143" s="1294">
        <v>0</v>
      </c>
      <c r="F143" s="1294">
        <v>330000</v>
      </c>
      <c r="G143" s="1294">
        <v>0</v>
      </c>
      <c r="H143" s="1294">
        <v>0</v>
      </c>
      <c r="I143" s="1294">
        <v>0</v>
      </c>
      <c r="J143" s="1295">
        <v>330000</v>
      </c>
    </row>
    <row r="144" spans="1:10">
      <c r="A144" s="1301" t="s">
        <v>652</v>
      </c>
      <c r="B144" s="1302" t="s">
        <v>753</v>
      </c>
      <c r="C144" s="1302" t="s">
        <v>612</v>
      </c>
      <c r="D144" s="1293" t="s">
        <v>754</v>
      </c>
      <c r="E144" s="1294">
        <v>0</v>
      </c>
      <c r="F144" s="1294">
        <v>330000</v>
      </c>
      <c r="G144" s="1294">
        <v>0</v>
      </c>
      <c r="H144" s="1294">
        <v>0</v>
      </c>
      <c r="I144" s="1294">
        <v>0</v>
      </c>
      <c r="J144" s="1295">
        <v>330000</v>
      </c>
    </row>
    <row r="145" spans="1:10">
      <c r="A145" s="1301" t="s">
        <v>652</v>
      </c>
      <c r="B145" s="1302" t="s">
        <v>753</v>
      </c>
      <c r="C145" s="1302" t="s">
        <v>640</v>
      </c>
      <c r="D145" s="1293" t="s">
        <v>759</v>
      </c>
      <c r="E145" s="1294">
        <v>0</v>
      </c>
      <c r="F145" s="1294">
        <v>330000</v>
      </c>
      <c r="G145" s="1294">
        <v>0</v>
      </c>
      <c r="H145" s="1294">
        <v>0</v>
      </c>
      <c r="I145" s="1294">
        <v>0</v>
      </c>
      <c r="J145" s="1295">
        <v>330000</v>
      </c>
    </row>
    <row r="146" spans="1:10">
      <c r="A146" s="1301" t="s">
        <v>612</v>
      </c>
      <c r="B146" s="1302" t="s">
        <v>612</v>
      </c>
      <c r="C146" s="1302" t="s">
        <v>612</v>
      </c>
      <c r="D146" s="1293" t="s">
        <v>760</v>
      </c>
      <c r="E146" s="1294">
        <v>3283742</v>
      </c>
      <c r="F146" s="1294">
        <v>23918133</v>
      </c>
      <c r="G146" s="1294">
        <v>3283742</v>
      </c>
      <c r="H146" s="1294">
        <v>23918133</v>
      </c>
      <c r="I146" s="1294">
        <v>0</v>
      </c>
      <c r="J146" s="1295">
        <v>0</v>
      </c>
    </row>
    <row r="147" spans="1:10">
      <c r="A147" s="1301" t="s">
        <v>612</v>
      </c>
      <c r="B147" s="1302" t="s">
        <v>612</v>
      </c>
      <c r="C147" s="1302" t="s">
        <v>612</v>
      </c>
      <c r="D147" s="1293" t="s">
        <v>761</v>
      </c>
      <c r="E147" s="1294">
        <v>3283742</v>
      </c>
      <c r="F147" s="1294">
        <v>23699607</v>
      </c>
      <c r="G147" s="1294">
        <v>3283742</v>
      </c>
      <c r="H147" s="1294">
        <v>23699607</v>
      </c>
      <c r="I147" s="1294">
        <v>0</v>
      </c>
      <c r="J147" s="1295">
        <v>0</v>
      </c>
    </row>
    <row r="148" spans="1:10">
      <c r="A148" s="1301" t="s">
        <v>612</v>
      </c>
      <c r="B148" s="1302" t="s">
        <v>612</v>
      </c>
      <c r="C148" s="1302" t="s">
        <v>612</v>
      </c>
      <c r="D148" s="1293" t="s">
        <v>762</v>
      </c>
      <c r="E148" s="1294">
        <v>0</v>
      </c>
      <c r="F148" s="1294">
        <v>218526</v>
      </c>
      <c r="G148" s="1294">
        <v>0</v>
      </c>
      <c r="H148" s="1294">
        <v>218526</v>
      </c>
      <c r="I148" s="1294">
        <v>0</v>
      </c>
      <c r="J148" s="1295">
        <v>0</v>
      </c>
    </row>
    <row r="149" spans="1:10">
      <c r="A149" s="1301" t="s">
        <v>612</v>
      </c>
      <c r="B149" s="1302" t="s">
        <v>612</v>
      </c>
      <c r="C149" s="1302" t="s">
        <v>612</v>
      </c>
      <c r="D149" s="1293" t="s">
        <v>763</v>
      </c>
      <c r="E149" s="1294">
        <v>23252554</v>
      </c>
      <c r="F149" s="1294">
        <v>233310332</v>
      </c>
      <c r="G149" s="1294" t="s">
        <v>612</v>
      </c>
      <c r="H149" s="1294" t="s">
        <v>612</v>
      </c>
      <c r="I149" s="1294" t="s">
        <v>612</v>
      </c>
      <c r="J149" s="1295" t="s">
        <v>612</v>
      </c>
    </row>
    <row r="150" spans="1:10">
      <c r="A150" s="1301" t="s">
        <v>612</v>
      </c>
      <c r="B150" s="1302" t="s">
        <v>612</v>
      </c>
      <c r="C150" s="1302" t="s">
        <v>612</v>
      </c>
      <c r="D150" s="1293" t="s">
        <v>612</v>
      </c>
      <c r="E150" s="1294" t="s">
        <v>612</v>
      </c>
      <c r="F150" s="1294" t="s">
        <v>612</v>
      </c>
      <c r="G150" s="1294" t="s">
        <v>612</v>
      </c>
      <c r="H150" s="1294" t="s">
        <v>612</v>
      </c>
      <c r="I150" s="1294" t="s">
        <v>612</v>
      </c>
      <c r="J150" s="1295" t="s">
        <v>612</v>
      </c>
    </row>
    <row r="151" spans="1:10">
      <c r="A151" s="1301" t="s">
        <v>612</v>
      </c>
      <c r="B151" s="1302" t="s">
        <v>612</v>
      </c>
      <c r="C151" s="1302" t="s">
        <v>612</v>
      </c>
      <c r="D151" s="1293" t="s">
        <v>764</v>
      </c>
      <c r="E151" s="1294">
        <v>200295819</v>
      </c>
      <c r="F151" s="1294" t="s">
        <v>612</v>
      </c>
      <c r="G151" s="1294" t="s">
        <v>612</v>
      </c>
      <c r="H151" s="1294" t="s">
        <v>612</v>
      </c>
      <c r="I151" s="1294" t="s">
        <v>612</v>
      </c>
      <c r="J151" s="1295" t="s">
        <v>612</v>
      </c>
    </row>
    <row r="152" spans="1:10">
      <c r="A152" s="1301" t="s">
        <v>612</v>
      </c>
      <c r="B152" s="1302" t="s">
        <v>612</v>
      </c>
      <c r="C152" s="1302" t="s">
        <v>612</v>
      </c>
      <c r="D152" s="1293" t="s">
        <v>765</v>
      </c>
      <c r="E152" s="1294">
        <v>185433263</v>
      </c>
      <c r="F152" s="1294" t="s">
        <v>612</v>
      </c>
      <c r="G152" s="1294" t="s">
        <v>612</v>
      </c>
      <c r="H152" s="1294" t="s">
        <v>612</v>
      </c>
      <c r="I152" s="1294" t="s">
        <v>612</v>
      </c>
      <c r="J152" s="1295" t="s">
        <v>612</v>
      </c>
    </row>
    <row r="153" spans="1:10">
      <c r="A153" s="1301" t="s">
        <v>612</v>
      </c>
      <c r="B153" s="1302" t="s">
        <v>612</v>
      </c>
      <c r="C153" s="1302" t="s">
        <v>612</v>
      </c>
      <c r="D153" s="1293" t="s">
        <v>766</v>
      </c>
      <c r="E153" s="1294">
        <v>4752380</v>
      </c>
      <c r="F153" s="1294" t="s">
        <v>612</v>
      </c>
      <c r="G153" s="1294" t="s">
        <v>612</v>
      </c>
      <c r="H153" s="1294" t="s">
        <v>612</v>
      </c>
      <c r="I153" s="1294" t="s">
        <v>612</v>
      </c>
      <c r="J153" s="1295" t="s">
        <v>612</v>
      </c>
    </row>
    <row r="154" spans="1:10" ht="27.6">
      <c r="A154" s="1301" t="s">
        <v>612</v>
      </c>
      <c r="B154" s="1302" t="s">
        <v>612</v>
      </c>
      <c r="C154" s="1302" t="s">
        <v>612</v>
      </c>
      <c r="D154" s="1303" t="s">
        <v>767</v>
      </c>
      <c r="E154" s="1294">
        <v>190185643</v>
      </c>
      <c r="F154" s="1294" t="s">
        <v>612</v>
      </c>
      <c r="G154" s="1294" t="s">
        <v>612</v>
      </c>
      <c r="H154" s="1294" t="s">
        <v>612</v>
      </c>
      <c r="I154" s="1294" t="s">
        <v>612</v>
      </c>
      <c r="J154" s="1295" t="s">
        <v>612</v>
      </c>
    </row>
    <row r="155" spans="1:10" ht="17.399999999999999">
      <c r="A155" s="1132"/>
      <c r="B155" s="1132"/>
      <c r="C155" s="1132"/>
      <c r="D155" s="1132"/>
      <c r="E155" s="1132"/>
      <c r="F155" s="1383"/>
      <c r="G155" s="1384"/>
      <c r="H155" s="1182"/>
      <c r="I155" s="1385" t="s">
        <v>1809</v>
      </c>
      <c r="J155" s="1385"/>
    </row>
    <row r="156" spans="1:10" ht="17.399999999999999">
      <c r="A156" s="1132" t="s">
        <v>1785</v>
      </c>
      <c r="B156" s="1136"/>
      <c r="C156" s="1136"/>
      <c r="D156" s="1136"/>
      <c r="E156" s="1136"/>
      <c r="F156" s="1183"/>
      <c r="G156" s="1183"/>
      <c r="H156" s="1183"/>
      <c r="I156" s="1183"/>
      <c r="J156" s="1183"/>
    </row>
    <row r="157" spans="1:10" ht="17.399999999999999">
      <c r="A157" s="1132" t="s">
        <v>1786</v>
      </c>
      <c r="B157" s="1136"/>
      <c r="C157" s="1136"/>
      <c r="D157" s="1136"/>
      <c r="E157" s="1136"/>
      <c r="F157" s="1183"/>
      <c r="G157" s="1183"/>
      <c r="H157" s="1183"/>
      <c r="I157" s="1183"/>
      <c r="J157" s="1183"/>
    </row>
  </sheetData>
  <mergeCells count="14">
    <mergeCell ref="F155:G155"/>
    <mergeCell ref="I155:J155"/>
    <mergeCell ref="A64:D64"/>
    <mergeCell ref="E64:F64"/>
    <mergeCell ref="G64:H64"/>
    <mergeCell ref="I64:J64"/>
    <mergeCell ref="K1:L1"/>
    <mergeCell ref="A1:D1"/>
    <mergeCell ref="A2:D2"/>
    <mergeCell ref="A3:J3"/>
    <mergeCell ref="A5:D5"/>
    <mergeCell ref="E5:F5"/>
    <mergeCell ref="G5:H5"/>
    <mergeCell ref="I5:J5"/>
  </mergeCells>
  <phoneticPr fontId="18" type="noConversion"/>
  <hyperlinks>
    <hyperlink ref="K1" location="預告統計資料發布時間表!A1" display="回發布時間表" xr:uid="{AC416473-7E54-4A14-A056-230E043C498F}"/>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74966-43B2-4E5E-A00C-686A98B01869}">
  <dimension ref="A1:J380"/>
  <sheetViews>
    <sheetView workbookViewId="0">
      <selection activeCell="I1" sqref="I1:J1"/>
    </sheetView>
  </sheetViews>
  <sheetFormatPr defaultColWidth="9" defaultRowHeight="16.2"/>
  <cols>
    <col min="1" max="1" width="4.88671875" style="1137" customWidth="1"/>
    <col min="2" max="2" width="3.88671875" style="1137" customWidth="1"/>
    <col min="3" max="3" width="3.6640625" style="1137" customWidth="1"/>
    <col min="4" max="4" width="26.77734375" style="1137" customWidth="1"/>
    <col min="5" max="5" width="22.109375" style="1184" customWidth="1"/>
    <col min="6" max="6" width="18" style="1184" customWidth="1"/>
    <col min="7" max="7" width="22.109375" style="1184" customWidth="1"/>
    <col min="8" max="8" width="20.88671875" style="1184" customWidth="1"/>
    <col min="9" max="256" width="9" style="1137"/>
    <col min="257" max="257" width="4.88671875" style="1137" customWidth="1"/>
    <col min="258" max="258" width="3.88671875" style="1137" customWidth="1"/>
    <col min="259" max="259" width="3.6640625" style="1137" customWidth="1"/>
    <col min="260" max="260" width="26.77734375" style="1137" customWidth="1"/>
    <col min="261" max="261" width="22.109375" style="1137" customWidth="1"/>
    <col min="262" max="262" width="18" style="1137" customWidth="1"/>
    <col min="263" max="263" width="22.109375" style="1137" customWidth="1"/>
    <col min="264" max="264" width="19.21875" style="1137" customWidth="1"/>
    <col min="265" max="512" width="9" style="1137"/>
    <col min="513" max="513" width="4.88671875" style="1137" customWidth="1"/>
    <col min="514" max="514" width="3.88671875" style="1137" customWidth="1"/>
    <col min="515" max="515" width="3.6640625" style="1137" customWidth="1"/>
    <col min="516" max="516" width="26.77734375" style="1137" customWidth="1"/>
    <col min="517" max="517" width="22.109375" style="1137" customWidth="1"/>
    <col min="518" max="518" width="18" style="1137" customWidth="1"/>
    <col min="519" max="519" width="22.109375" style="1137" customWidth="1"/>
    <col min="520" max="520" width="19.21875" style="1137" customWidth="1"/>
    <col min="521" max="768" width="9" style="1137"/>
    <col min="769" max="769" width="4.88671875" style="1137" customWidth="1"/>
    <col min="770" max="770" width="3.88671875" style="1137" customWidth="1"/>
    <col min="771" max="771" width="3.6640625" style="1137" customWidth="1"/>
    <col min="772" max="772" width="26.77734375" style="1137" customWidth="1"/>
    <col min="773" max="773" width="22.109375" style="1137" customWidth="1"/>
    <col min="774" max="774" width="18" style="1137" customWidth="1"/>
    <col min="775" max="775" width="22.109375" style="1137" customWidth="1"/>
    <col min="776" max="776" width="19.21875" style="1137" customWidth="1"/>
    <col min="777" max="1024" width="9" style="1137"/>
    <col min="1025" max="1025" width="4.88671875" style="1137" customWidth="1"/>
    <col min="1026" max="1026" width="3.88671875" style="1137" customWidth="1"/>
    <col min="1027" max="1027" width="3.6640625" style="1137" customWidth="1"/>
    <col min="1028" max="1028" width="26.77734375" style="1137" customWidth="1"/>
    <col min="1029" max="1029" width="22.109375" style="1137" customWidth="1"/>
    <col min="1030" max="1030" width="18" style="1137" customWidth="1"/>
    <col min="1031" max="1031" width="22.109375" style="1137" customWidth="1"/>
    <col min="1032" max="1032" width="19.21875" style="1137" customWidth="1"/>
    <col min="1033" max="1280" width="9" style="1137"/>
    <col min="1281" max="1281" width="4.88671875" style="1137" customWidth="1"/>
    <col min="1282" max="1282" width="3.88671875" style="1137" customWidth="1"/>
    <col min="1283" max="1283" width="3.6640625" style="1137" customWidth="1"/>
    <col min="1284" max="1284" width="26.77734375" style="1137" customWidth="1"/>
    <col min="1285" max="1285" width="22.109375" style="1137" customWidth="1"/>
    <col min="1286" max="1286" width="18" style="1137" customWidth="1"/>
    <col min="1287" max="1287" width="22.109375" style="1137" customWidth="1"/>
    <col min="1288" max="1288" width="19.21875" style="1137" customWidth="1"/>
    <col min="1289" max="1536" width="9" style="1137"/>
    <col min="1537" max="1537" width="4.88671875" style="1137" customWidth="1"/>
    <col min="1538" max="1538" width="3.88671875" style="1137" customWidth="1"/>
    <col min="1539" max="1539" width="3.6640625" style="1137" customWidth="1"/>
    <col min="1540" max="1540" width="26.77734375" style="1137" customWidth="1"/>
    <col min="1541" max="1541" width="22.109375" style="1137" customWidth="1"/>
    <col min="1542" max="1542" width="18" style="1137" customWidth="1"/>
    <col min="1543" max="1543" width="22.109375" style="1137" customWidth="1"/>
    <col min="1544" max="1544" width="19.21875" style="1137" customWidth="1"/>
    <col min="1545" max="1792" width="9" style="1137"/>
    <col min="1793" max="1793" width="4.88671875" style="1137" customWidth="1"/>
    <col min="1794" max="1794" width="3.88671875" style="1137" customWidth="1"/>
    <col min="1795" max="1795" width="3.6640625" style="1137" customWidth="1"/>
    <col min="1796" max="1796" width="26.77734375" style="1137" customWidth="1"/>
    <col min="1797" max="1797" width="22.109375" style="1137" customWidth="1"/>
    <col min="1798" max="1798" width="18" style="1137" customWidth="1"/>
    <col min="1799" max="1799" width="22.109375" style="1137" customWidth="1"/>
    <col min="1800" max="1800" width="19.21875" style="1137" customWidth="1"/>
    <col min="1801" max="2048" width="9" style="1137"/>
    <col min="2049" max="2049" width="4.88671875" style="1137" customWidth="1"/>
    <col min="2050" max="2050" width="3.88671875" style="1137" customWidth="1"/>
    <col min="2051" max="2051" width="3.6640625" style="1137" customWidth="1"/>
    <col min="2052" max="2052" width="26.77734375" style="1137" customWidth="1"/>
    <col min="2053" max="2053" width="22.109375" style="1137" customWidth="1"/>
    <col min="2054" max="2054" width="18" style="1137" customWidth="1"/>
    <col min="2055" max="2055" width="22.109375" style="1137" customWidth="1"/>
    <col min="2056" max="2056" width="19.21875" style="1137" customWidth="1"/>
    <col min="2057" max="2304" width="9" style="1137"/>
    <col min="2305" max="2305" width="4.88671875" style="1137" customWidth="1"/>
    <col min="2306" max="2306" width="3.88671875" style="1137" customWidth="1"/>
    <col min="2307" max="2307" width="3.6640625" style="1137" customWidth="1"/>
    <col min="2308" max="2308" width="26.77734375" style="1137" customWidth="1"/>
    <col min="2309" max="2309" width="22.109375" style="1137" customWidth="1"/>
    <col min="2310" max="2310" width="18" style="1137" customWidth="1"/>
    <col min="2311" max="2311" width="22.109375" style="1137" customWidth="1"/>
    <col min="2312" max="2312" width="19.21875" style="1137" customWidth="1"/>
    <col min="2313" max="2560" width="9" style="1137"/>
    <col min="2561" max="2561" width="4.88671875" style="1137" customWidth="1"/>
    <col min="2562" max="2562" width="3.88671875" style="1137" customWidth="1"/>
    <col min="2563" max="2563" width="3.6640625" style="1137" customWidth="1"/>
    <col min="2564" max="2564" width="26.77734375" style="1137" customWidth="1"/>
    <col min="2565" max="2565" width="22.109375" style="1137" customWidth="1"/>
    <col min="2566" max="2566" width="18" style="1137" customWidth="1"/>
    <col min="2567" max="2567" width="22.109375" style="1137" customWidth="1"/>
    <col min="2568" max="2568" width="19.21875" style="1137" customWidth="1"/>
    <col min="2569" max="2816" width="9" style="1137"/>
    <col min="2817" max="2817" width="4.88671875" style="1137" customWidth="1"/>
    <col min="2818" max="2818" width="3.88671875" style="1137" customWidth="1"/>
    <col min="2819" max="2819" width="3.6640625" style="1137" customWidth="1"/>
    <col min="2820" max="2820" width="26.77734375" style="1137" customWidth="1"/>
    <col min="2821" max="2821" width="22.109375" style="1137" customWidth="1"/>
    <col min="2822" max="2822" width="18" style="1137" customWidth="1"/>
    <col min="2823" max="2823" width="22.109375" style="1137" customWidth="1"/>
    <col min="2824" max="2824" width="19.21875" style="1137" customWidth="1"/>
    <col min="2825" max="3072" width="9" style="1137"/>
    <col min="3073" max="3073" width="4.88671875" style="1137" customWidth="1"/>
    <col min="3074" max="3074" width="3.88671875" style="1137" customWidth="1"/>
    <col min="3075" max="3075" width="3.6640625" style="1137" customWidth="1"/>
    <col min="3076" max="3076" width="26.77734375" style="1137" customWidth="1"/>
    <col min="3077" max="3077" width="22.109375" style="1137" customWidth="1"/>
    <col min="3078" max="3078" width="18" style="1137" customWidth="1"/>
    <col min="3079" max="3079" width="22.109375" style="1137" customWidth="1"/>
    <col min="3080" max="3080" width="19.21875" style="1137" customWidth="1"/>
    <col min="3081" max="3328" width="9" style="1137"/>
    <col min="3329" max="3329" width="4.88671875" style="1137" customWidth="1"/>
    <col min="3330" max="3330" width="3.88671875" style="1137" customWidth="1"/>
    <col min="3331" max="3331" width="3.6640625" style="1137" customWidth="1"/>
    <col min="3332" max="3332" width="26.77734375" style="1137" customWidth="1"/>
    <col min="3333" max="3333" width="22.109375" style="1137" customWidth="1"/>
    <col min="3334" max="3334" width="18" style="1137" customWidth="1"/>
    <col min="3335" max="3335" width="22.109375" style="1137" customWidth="1"/>
    <col min="3336" max="3336" width="19.21875" style="1137" customWidth="1"/>
    <col min="3337" max="3584" width="9" style="1137"/>
    <col min="3585" max="3585" width="4.88671875" style="1137" customWidth="1"/>
    <col min="3586" max="3586" width="3.88671875" style="1137" customWidth="1"/>
    <col min="3587" max="3587" width="3.6640625" style="1137" customWidth="1"/>
    <col min="3588" max="3588" width="26.77734375" style="1137" customWidth="1"/>
    <col min="3589" max="3589" width="22.109375" style="1137" customWidth="1"/>
    <col min="3590" max="3590" width="18" style="1137" customWidth="1"/>
    <col min="3591" max="3591" width="22.109375" style="1137" customWidth="1"/>
    <col min="3592" max="3592" width="19.21875" style="1137" customWidth="1"/>
    <col min="3593" max="3840" width="9" style="1137"/>
    <col min="3841" max="3841" width="4.88671875" style="1137" customWidth="1"/>
    <col min="3842" max="3842" width="3.88671875" style="1137" customWidth="1"/>
    <col min="3843" max="3843" width="3.6640625" style="1137" customWidth="1"/>
    <col min="3844" max="3844" width="26.77734375" style="1137" customWidth="1"/>
    <col min="3845" max="3845" width="22.109375" style="1137" customWidth="1"/>
    <col min="3846" max="3846" width="18" style="1137" customWidth="1"/>
    <col min="3847" max="3847" width="22.109375" style="1137" customWidth="1"/>
    <col min="3848" max="3848" width="19.21875" style="1137" customWidth="1"/>
    <col min="3849" max="4096" width="9" style="1137"/>
    <col min="4097" max="4097" width="4.88671875" style="1137" customWidth="1"/>
    <col min="4098" max="4098" width="3.88671875" style="1137" customWidth="1"/>
    <col min="4099" max="4099" width="3.6640625" style="1137" customWidth="1"/>
    <col min="4100" max="4100" width="26.77734375" style="1137" customWidth="1"/>
    <col min="4101" max="4101" width="22.109375" style="1137" customWidth="1"/>
    <col min="4102" max="4102" width="18" style="1137" customWidth="1"/>
    <col min="4103" max="4103" width="22.109375" style="1137" customWidth="1"/>
    <col min="4104" max="4104" width="19.21875" style="1137" customWidth="1"/>
    <col min="4105" max="4352" width="9" style="1137"/>
    <col min="4353" max="4353" width="4.88671875" style="1137" customWidth="1"/>
    <col min="4354" max="4354" width="3.88671875" style="1137" customWidth="1"/>
    <col min="4355" max="4355" width="3.6640625" style="1137" customWidth="1"/>
    <col min="4356" max="4356" width="26.77734375" style="1137" customWidth="1"/>
    <col min="4357" max="4357" width="22.109375" style="1137" customWidth="1"/>
    <col min="4358" max="4358" width="18" style="1137" customWidth="1"/>
    <col min="4359" max="4359" width="22.109375" style="1137" customWidth="1"/>
    <col min="4360" max="4360" width="19.21875" style="1137" customWidth="1"/>
    <col min="4361" max="4608" width="9" style="1137"/>
    <col min="4609" max="4609" width="4.88671875" style="1137" customWidth="1"/>
    <col min="4610" max="4610" width="3.88671875" style="1137" customWidth="1"/>
    <col min="4611" max="4611" width="3.6640625" style="1137" customWidth="1"/>
    <col min="4612" max="4612" width="26.77734375" style="1137" customWidth="1"/>
    <col min="4613" max="4613" width="22.109375" style="1137" customWidth="1"/>
    <col min="4614" max="4614" width="18" style="1137" customWidth="1"/>
    <col min="4615" max="4615" width="22.109375" style="1137" customWidth="1"/>
    <col min="4616" max="4616" width="19.21875" style="1137" customWidth="1"/>
    <col min="4617" max="4864" width="9" style="1137"/>
    <col min="4865" max="4865" width="4.88671875" style="1137" customWidth="1"/>
    <col min="4866" max="4866" width="3.88671875" style="1137" customWidth="1"/>
    <col min="4867" max="4867" width="3.6640625" style="1137" customWidth="1"/>
    <col min="4868" max="4868" width="26.77734375" style="1137" customWidth="1"/>
    <col min="4869" max="4869" width="22.109375" style="1137" customWidth="1"/>
    <col min="4870" max="4870" width="18" style="1137" customWidth="1"/>
    <col min="4871" max="4871" width="22.109375" style="1137" customWidth="1"/>
    <col min="4872" max="4872" width="19.21875" style="1137" customWidth="1"/>
    <col min="4873" max="5120" width="9" style="1137"/>
    <col min="5121" max="5121" width="4.88671875" style="1137" customWidth="1"/>
    <col min="5122" max="5122" width="3.88671875" style="1137" customWidth="1"/>
    <col min="5123" max="5123" width="3.6640625" style="1137" customWidth="1"/>
    <col min="5124" max="5124" width="26.77734375" style="1137" customWidth="1"/>
    <col min="5125" max="5125" width="22.109375" style="1137" customWidth="1"/>
    <col min="5126" max="5126" width="18" style="1137" customWidth="1"/>
    <col min="5127" max="5127" width="22.109375" style="1137" customWidth="1"/>
    <col min="5128" max="5128" width="19.21875" style="1137" customWidth="1"/>
    <col min="5129" max="5376" width="9" style="1137"/>
    <col min="5377" max="5377" width="4.88671875" style="1137" customWidth="1"/>
    <col min="5378" max="5378" width="3.88671875" style="1137" customWidth="1"/>
    <col min="5379" max="5379" width="3.6640625" style="1137" customWidth="1"/>
    <col min="5380" max="5380" width="26.77734375" style="1137" customWidth="1"/>
    <col min="5381" max="5381" width="22.109375" style="1137" customWidth="1"/>
    <col min="5382" max="5382" width="18" style="1137" customWidth="1"/>
    <col min="5383" max="5383" width="22.109375" style="1137" customWidth="1"/>
    <col min="5384" max="5384" width="19.21875" style="1137" customWidth="1"/>
    <col min="5385" max="5632" width="9" style="1137"/>
    <col min="5633" max="5633" width="4.88671875" style="1137" customWidth="1"/>
    <col min="5634" max="5634" width="3.88671875" style="1137" customWidth="1"/>
    <col min="5635" max="5635" width="3.6640625" style="1137" customWidth="1"/>
    <col min="5636" max="5636" width="26.77734375" style="1137" customWidth="1"/>
    <col min="5637" max="5637" width="22.109375" style="1137" customWidth="1"/>
    <col min="5638" max="5638" width="18" style="1137" customWidth="1"/>
    <col min="5639" max="5639" width="22.109375" style="1137" customWidth="1"/>
    <col min="5640" max="5640" width="19.21875" style="1137" customWidth="1"/>
    <col min="5641" max="5888" width="9" style="1137"/>
    <col min="5889" max="5889" width="4.88671875" style="1137" customWidth="1"/>
    <col min="5890" max="5890" width="3.88671875" style="1137" customWidth="1"/>
    <col min="5891" max="5891" width="3.6640625" style="1137" customWidth="1"/>
    <col min="5892" max="5892" width="26.77734375" style="1137" customWidth="1"/>
    <col min="5893" max="5893" width="22.109375" style="1137" customWidth="1"/>
    <col min="5894" max="5894" width="18" style="1137" customWidth="1"/>
    <col min="5895" max="5895" width="22.109375" style="1137" customWidth="1"/>
    <col min="5896" max="5896" width="19.21875" style="1137" customWidth="1"/>
    <col min="5897" max="6144" width="9" style="1137"/>
    <col min="6145" max="6145" width="4.88671875" style="1137" customWidth="1"/>
    <col min="6146" max="6146" width="3.88671875" style="1137" customWidth="1"/>
    <col min="6147" max="6147" width="3.6640625" style="1137" customWidth="1"/>
    <col min="6148" max="6148" width="26.77734375" style="1137" customWidth="1"/>
    <col min="6149" max="6149" width="22.109375" style="1137" customWidth="1"/>
    <col min="6150" max="6150" width="18" style="1137" customWidth="1"/>
    <col min="6151" max="6151" width="22.109375" style="1137" customWidth="1"/>
    <col min="6152" max="6152" width="19.21875" style="1137" customWidth="1"/>
    <col min="6153" max="6400" width="9" style="1137"/>
    <col min="6401" max="6401" width="4.88671875" style="1137" customWidth="1"/>
    <col min="6402" max="6402" width="3.88671875" style="1137" customWidth="1"/>
    <col min="6403" max="6403" width="3.6640625" style="1137" customWidth="1"/>
    <col min="6404" max="6404" width="26.77734375" style="1137" customWidth="1"/>
    <col min="6405" max="6405" width="22.109375" style="1137" customWidth="1"/>
    <col min="6406" max="6406" width="18" style="1137" customWidth="1"/>
    <col min="6407" max="6407" width="22.109375" style="1137" customWidth="1"/>
    <col min="6408" max="6408" width="19.21875" style="1137" customWidth="1"/>
    <col min="6409" max="6656" width="9" style="1137"/>
    <col min="6657" max="6657" width="4.88671875" style="1137" customWidth="1"/>
    <col min="6658" max="6658" width="3.88671875" style="1137" customWidth="1"/>
    <col min="6659" max="6659" width="3.6640625" style="1137" customWidth="1"/>
    <col min="6660" max="6660" width="26.77734375" style="1137" customWidth="1"/>
    <col min="6661" max="6661" width="22.109375" style="1137" customWidth="1"/>
    <col min="6662" max="6662" width="18" style="1137" customWidth="1"/>
    <col min="6663" max="6663" width="22.109375" style="1137" customWidth="1"/>
    <col min="6664" max="6664" width="19.21875" style="1137" customWidth="1"/>
    <col min="6665" max="6912" width="9" style="1137"/>
    <col min="6913" max="6913" width="4.88671875" style="1137" customWidth="1"/>
    <col min="6914" max="6914" width="3.88671875" style="1137" customWidth="1"/>
    <col min="6915" max="6915" width="3.6640625" style="1137" customWidth="1"/>
    <col min="6916" max="6916" width="26.77734375" style="1137" customWidth="1"/>
    <col min="6917" max="6917" width="22.109375" style="1137" customWidth="1"/>
    <col min="6918" max="6918" width="18" style="1137" customWidth="1"/>
    <col min="6919" max="6919" width="22.109375" style="1137" customWidth="1"/>
    <col min="6920" max="6920" width="19.21875" style="1137" customWidth="1"/>
    <col min="6921" max="7168" width="9" style="1137"/>
    <col min="7169" max="7169" width="4.88671875" style="1137" customWidth="1"/>
    <col min="7170" max="7170" width="3.88671875" style="1137" customWidth="1"/>
    <col min="7171" max="7171" width="3.6640625" style="1137" customWidth="1"/>
    <col min="7172" max="7172" width="26.77734375" style="1137" customWidth="1"/>
    <col min="7173" max="7173" width="22.109375" style="1137" customWidth="1"/>
    <col min="7174" max="7174" width="18" style="1137" customWidth="1"/>
    <col min="7175" max="7175" width="22.109375" style="1137" customWidth="1"/>
    <col min="7176" max="7176" width="19.21875" style="1137" customWidth="1"/>
    <col min="7177" max="7424" width="9" style="1137"/>
    <col min="7425" max="7425" width="4.88671875" style="1137" customWidth="1"/>
    <col min="7426" max="7426" width="3.88671875" style="1137" customWidth="1"/>
    <col min="7427" max="7427" width="3.6640625" style="1137" customWidth="1"/>
    <col min="7428" max="7428" width="26.77734375" style="1137" customWidth="1"/>
    <col min="7429" max="7429" width="22.109375" style="1137" customWidth="1"/>
    <col min="7430" max="7430" width="18" style="1137" customWidth="1"/>
    <col min="7431" max="7431" width="22.109375" style="1137" customWidth="1"/>
    <col min="7432" max="7432" width="19.21875" style="1137" customWidth="1"/>
    <col min="7433" max="7680" width="9" style="1137"/>
    <col min="7681" max="7681" width="4.88671875" style="1137" customWidth="1"/>
    <col min="7682" max="7682" width="3.88671875" style="1137" customWidth="1"/>
    <col min="7683" max="7683" width="3.6640625" style="1137" customWidth="1"/>
    <col min="7684" max="7684" width="26.77734375" style="1137" customWidth="1"/>
    <col min="7685" max="7685" width="22.109375" style="1137" customWidth="1"/>
    <col min="7686" max="7686" width="18" style="1137" customWidth="1"/>
    <col min="7687" max="7687" width="22.109375" style="1137" customWidth="1"/>
    <col min="7688" max="7688" width="19.21875" style="1137" customWidth="1"/>
    <col min="7689" max="7936" width="9" style="1137"/>
    <col min="7937" max="7937" width="4.88671875" style="1137" customWidth="1"/>
    <col min="7938" max="7938" width="3.88671875" style="1137" customWidth="1"/>
    <col min="7939" max="7939" width="3.6640625" style="1137" customWidth="1"/>
    <col min="7940" max="7940" width="26.77734375" style="1137" customWidth="1"/>
    <col min="7941" max="7941" width="22.109375" style="1137" customWidth="1"/>
    <col min="7942" max="7942" width="18" style="1137" customWidth="1"/>
    <col min="7943" max="7943" width="22.109375" style="1137" customWidth="1"/>
    <col min="7944" max="7944" width="19.21875" style="1137" customWidth="1"/>
    <col min="7945" max="8192" width="9" style="1137"/>
    <col min="8193" max="8193" width="4.88671875" style="1137" customWidth="1"/>
    <col min="8194" max="8194" width="3.88671875" style="1137" customWidth="1"/>
    <col min="8195" max="8195" width="3.6640625" style="1137" customWidth="1"/>
    <col min="8196" max="8196" width="26.77734375" style="1137" customWidth="1"/>
    <col min="8197" max="8197" width="22.109375" style="1137" customWidth="1"/>
    <col min="8198" max="8198" width="18" style="1137" customWidth="1"/>
    <col min="8199" max="8199" width="22.109375" style="1137" customWidth="1"/>
    <col min="8200" max="8200" width="19.21875" style="1137" customWidth="1"/>
    <col min="8201" max="8448" width="9" style="1137"/>
    <col min="8449" max="8449" width="4.88671875" style="1137" customWidth="1"/>
    <col min="8450" max="8450" width="3.88671875" style="1137" customWidth="1"/>
    <col min="8451" max="8451" width="3.6640625" style="1137" customWidth="1"/>
    <col min="8452" max="8452" width="26.77734375" style="1137" customWidth="1"/>
    <col min="8453" max="8453" width="22.109375" style="1137" customWidth="1"/>
    <col min="8454" max="8454" width="18" style="1137" customWidth="1"/>
    <col min="8455" max="8455" width="22.109375" style="1137" customWidth="1"/>
    <col min="8456" max="8456" width="19.21875" style="1137" customWidth="1"/>
    <col min="8457" max="8704" width="9" style="1137"/>
    <col min="8705" max="8705" width="4.88671875" style="1137" customWidth="1"/>
    <col min="8706" max="8706" width="3.88671875" style="1137" customWidth="1"/>
    <col min="8707" max="8707" width="3.6640625" style="1137" customWidth="1"/>
    <col min="8708" max="8708" width="26.77734375" style="1137" customWidth="1"/>
    <col min="8709" max="8709" width="22.109375" style="1137" customWidth="1"/>
    <col min="8710" max="8710" width="18" style="1137" customWidth="1"/>
    <col min="8711" max="8711" width="22.109375" style="1137" customWidth="1"/>
    <col min="8712" max="8712" width="19.21875" style="1137" customWidth="1"/>
    <col min="8713" max="8960" width="9" style="1137"/>
    <col min="8961" max="8961" width="4.88671875" style="1137" customWidth="1"/>
    <col min="8962" max="8962" width="3.88671875" style="1137" customWidth="1"/>
    <col min="8963" max="8963" width="3.6640625" style="1137" customWidth="1"/>
    <col min="8964" max="8964" width="26.77734375" style="1137" customWidth="1"/>
    <col min="8965" max="8965" width="22.109375" style="1137" customWidth="1"/>
    <col min="8966" max="8966" width="18" style="1137" customWidth="1"/>
    <col min="8967" max="8967" width="22.109375" style="1137" customWidth="1"/>
    <col min="8968" max="8968" width="19.21875" style="1137" customWidth="1"/>
    <col min="8969" max="9216" width="9" style="1137"/>
    <col min="9217" max="9217" width="4.88671875" style="1137" customWidth="1"/>
    <col min="9218" max="9218" width="3.88671875" style="1137" customWidth="1"/>
    <col min="9219" max="9219" width="3.6640625" style="1137" customWidth="1"/>
    <col min="9220" max="9220" width="26.77734375" style="1137" customWidth="1"/>
    <col min="9221" max="9221" width="22.109375" style="1137" customWidth="1"/>
    <col min="9222" max="9222" width="18" style="1137" customWidth="1"/>
    <col min="9223" max="9223" width="22.109375" style="1137" customWidth="1"/>
    <col min="9224" max="9224" width="19.21875" style="1137" customWidth="1"/>
    <col min="9225" max="9472" width="9" style="1137"/>
    <col min="9473" max="9473" width="4.88671875" style="1137" customWidth="1"/>
    <col min="9474" max="9474" width="3.88671875" style="1137" customWidth="1"/>
    <col min="9475" max="9475" width="3.6640625" style="1137" customWidth="1"/>
    <col min="9476" max="9476" width="26.77734375" style="1137" customWidth="1"/>
    <col min="9477" max="9477" width="22.109375" style="1137" customWidth="1"/>
    <col min="9478" max="9478" width="18" style="1137" customWidth="1"/>
    <col min="9479" max="9479" width="22.109375" style="1137" customWidth="1"/>
    <col min="9480" max="9480" width="19.21875" style="1137" customWidth="1"/>
    <col min="9481" max="9728" width="9" style="1137"/>
    <col min="9729" max="9729" width="4.88671875" style="1137" customWidth="1"/>
    <col min="9730" max="9730" width="3.88671875" style="1137" customWidth="1"/>
    <col min="9731" max="9731" width="3.6640625" style="1137" customWidth="1"/>
    <col min="9732" max="9732" width="26.77734375" style="1137" customWidth="1"/>
    <col min="9733" max="9733" width="22.109375" style="1137" customWidth="1"/>
    <col min="9734" max="9734" width="18" style="1137" customWidth="1"/>
    <col min="9735" max="9735" width="22.109375" style="1137" customWidth="1"/>
    <col min="9736" max="9736" width="19.21875" style="1137" customWidth="1"/>
    <col min="9737" max="9984" width="9" style="1137"/>
    <col min="9985" max="9985" width="4.88671875" style="1137" customWidth="1"/>
    <col min="9986" max="9986" width="3.88671875" style="1137" customWidth="1"/>
    <col min="9987" max="9987" width="3.6640625" style="1137" customWidth="1"/>
    <col min="9988" max="9988" width="26.77734375" style="1137" customWidth="1"/>
    <col min="9989" max="9989" width="22.109375" style="1137" customWidth="1"/>
    <col min="9990" max="9990" width="18" style="1137" customWidth="1"/>
    <col min="9991" max="9991" width="22.109375" style="1137" customWidth="1"/>
    <col min="9992" max="9992" width="19.21875" style="1137" customWidth="1"/>
    <col min="9993" max="10240" width="9" style="1137"/>
    <col min="10241" max="10241" width="4.88671875" style="1137" customWidth="1"/>
    <col min="10242" max="10242" width="3.88671875" style="1137" customWidth="1"/>
    <col min="10243" max="10243" width="3.6640625" style="1137" customWidth="1"/>
    <col min="10244" max="10244" width="26.77734375" style="1137" customWidth="1"/>
    <col min="10245" max="10245" width="22.109375" style="1137" customWidth="1"/>
    <col min="10246" max="10246" width="18" style="1137" customWidth="1"/>
    <col min="10247" max="10247" width="22.109375" style="1137" customWidth="1"/>
    <col min="10248" max="10248" width="19.21875" style="1137" customWidth="1"/>
    <col min="10249" max="10496" width="9" style="1137"/>
    <col min="10497" max="10497" width="4.88671875" style="1137" customWidth="1"/>
    <col min="10498" max="10498" width="3.88671875" style="1137" customWidth="1"/>
    <col min="10499" max="10499" width="3.6640625" style="1137" customWidth="1"/>
    <col min="10500" max="10500" width="26.77734375" style="1137" customWidth="1"/>
    <col min="10501" max="10501" width="22.109375" style="1137" customWidth="1"/>
    <col min="10502" max="10502" width="18" style="1137" customWidth="1"/>
    <col min="10503" max="10503" width="22.109375" style="1137" customWidth="1"/>
    <col min="10504" max="10504" width="19.21875" style="1137" customWidth="1"/>
    <col min="10505" max="10752" width="9" style="1137"/>
    <col min="10753" max="10753" width="4.88671875" style="1137" customWidth="1"/>
    <col min="10754" max="10754" width="3.88671875" style="1137" customWidth="1"/>
    <col min="10755" max="10755" width="3.6640625" style="1137" customWidth="1"/>
    <col min="10756" max="10756" width="26.77734375" style="1137" customWidth="1"/>
    <col min="10757" max="10757" width="22.109375" style="1137" customWidth="1"/>
    <col min="10758" max="10758" width="18" style="1137" customWidth="1"/>
    <col min="10759" max="10759" width="22.109375" style="1137" customWidth="1"/>
    <col min="10760" max="10760" width="19.21875" style="1137" customWidth="1"/>
    <col min="10761" max="11008" width="9" style="1137"/>
    <col min="11009" max="11009" width="4.88671875" style="1137" customWidth="1"/>
    <col min="11010" max="11010" width="3.88671875" style="1137" customWidth="1"/>
    <col min="11011" max="11011" width="3.6640625" style="1137" customWidth="1"/>
    <col min="11012" max="11012" width="26.77734375" style="1137" customWidth="1"/>
    <col min="11013" max="11013" width="22.109375" style="1137" customWidth="1"/>
    <col min="11014" max="11014" width="18" style="1137" customWidth="1"/>
    <col min="11015" max="11015" width="22.109375" style="1137" customWidth="1"/>
    <col min="11016" max="11016" width="19.21875" style="1137" customWidth="1"/>
    <col min="11017" max="11264" width="9" style="1137"/>
    <col min="11265" max="11265" width="4.88671875" style="1137" customWidth="1"/>
    <col min="11266" max="11266" width="3.88671875" style="1137" customWidth="1"/>
    <col min="11267" max="11267" width="3.6640625" style="1137" customWidth="1"/>
    <col min="11268" max="11268" width="26.77734375" style="1137" customWidth="1"/>
    <col min="11269" max="11269" width="22.109375" style="1137" customWidth="1"/>
    <col min="11270" max="11270" width="18" style="1137" customWidth="1"/>
    <col min="11271" max="11271" width="22.109375" style="1137" customWidth="1"/>
    <col min="11272" max="11272" width="19.21875" style="1137" customWidth="1"/>
    <col min="11273" max="11520" width="9" style="1137"/>
    <col min="11521" max="11521" width="4.88671875" style="1137" customWidth="1"/>
    <col min="11522" max="11522" width="3.88671875" style="1137" customWidth="1"/>
    <col min="11523" max="11523" width="3.6640625" style="1137" customWidth="1"/>
    <col min="11524" max="11524" width="26.77734375" style="1137" customWidth="1"/>
    <col min="11525" max="11525" width="22.109375" style="1137" customWidth="1"/>
    <col min="11526" max="11526" width="18" style="1137" customWidth="1"/>
    <col min="11527" max="11527" width="22.109375" style="1137" customWidth="1"/>
    <col min="11528" max="11528" width="19.21875" style="1137" customWidth="1"/>
    <col min="11529" max="11776" width="9" style="1137"/>
    <col min="11777" max="11777" width="4.88671875" style="1137" customWidth="1"/>
    <col min="11778" max="11778" width="3.88671875" style="1137" customWidth="1"/>
    <col min="11779" max="11779" width="3.6640625" style="1137" customWidth="1"/>
    <col min="11780" max="11780" width="26.77734375" style="1137" customWidth="1"/>
    <col min="11781" max="11781" width="22.109375" style="1137" customWidth="1"/>
    <col min="11782" max="11782" width="18" style="1137" customWidth="1"/>
    <col min="11783" max="11783" width="22.109375" style="1137" customWidth="1"/>
    <col min="11784" max="11784" width="19.21875" style="1137" customWidth="1"/>
    <col min="11785" max="12032" width="9" style="1137"/>
    <col min="12033" max="12033" width="4.88671875" style="1137" customWidth="1"/>
    <col min="12034" max="12034" width="3.88671875" style="1137" customWidth="1"/>
    <col min="12035" max="12035" width="3.6640625" style="1137" customWidth="1"/>
    <col min="12036" max="12036" width="26.77734375" style="1137" customWidth="1"/>
    <col min="12037" max="12037" width="22.109375" style="1137" customWidth="1"/>
    <col min="12038" max="12038" width="18" style="1137" customWidth="1"/>
    <col min="12039" max="12039" width="22.109375" style="1137" customWidth="1"/>
    <col min="12040" max="12040" width="19.21875" style="1137" customWidth="1"/>
    <col min="12041" max="12288" width="9" style="1137"/>
    <col min="12289" max="12289" width="4.88671875" style="1137" customWidth="1"/>
    <col min="12290" max="12290" width="3.88671875" style="1137" customWidth="1"/>
    <col min="12291" max="12291" width="3.6640625" style="1137" customWidth="1"/>
    <col min="12292" max="12292" width="26.77734375" style="1137" customWidth="1"/>
    <col min="12293" max="12293" width="22.109375" style="1137" customWidth="1"/>
    <col min="12294" max="12294" width="18" style="1137" customWidth="1"/>
    <col min="12295" max="12295" width="22.109375" style="1137" customWidth="1"/>
    <col min="12296" max="12296" width="19.21875" style="1137" customWidth="1"/>
    <col min="12297" max="12544" width="9" style="1137"/>
    <col min="12545" max="12545" width="4.88671875" style="1137" customWidth="1"/>
    <col min="12546" max="12546" width="3.88671875" style="1137" customWidth="1"/>
    <col min="12547" max="12547" width="3.6640625" style="1137" customWidth="1"/>
    <col min="12548" max="12548" width="26.77734375" style="1137" customWidth="1"/>
    <col min="12549" max="12549" width="22.109375" style="1137" customWidth="1"/>
    <col min="12550" max="12550" width="18" style="1137" customWidth="1"/>
    <col min="12551" max="12551" width="22.109375" style="1137" customWidth="1"/>
    <col min="12552" max="12552" width="19.21875" style="1137" customWidth="1"/>
    <col min="12553" max="12800" width="9" style="1137"/>
    <col min="12801" max="12801" width="4.88671875" style="1137" customWidth="1"/>
    <col min="12802" max="12802" width="3.88671875" style="1137" customWidth="1"/>
    <col min="12803" max="12803" width="3.6640625" style="1137" customWidth="1"/>
    <col min="12804" max="12804" width="26.77734375" style="1137" customWidth="1"/>
    <col min="12805" max="12805" width="22.109375" style="1137" customWidth="1"/>
    <col min="12806" max="12806" width="18" style="1137" customWidth="1"/>
    <col min="12807" max="12807" width="22.109375" style="1137" customWidth="1"/>
    <col min="12808" max="12808" width="19.21875" style="1137" customWidth="1"/>
    <col min="12809" max="13056" width="9" style="1137"/>
    <col min="13057" max="13057" width="4.88671875" style="1137" customWidth="1"/>
    <col min="13058" max="13058" width="3.88671875" style="1137" customWidth="1"/>
    <col min="13059" max="13059" width="3.6640625" style="1137" customWidth="1"/>
    <col min="13060" max="13060" width="26.77734375" style="1137" customWidth="1"/>
    <col min="13061" max="13061" width="22.109375" style="1137" customWidth="1"/>
    <col min="13062" max="13062" width="18" style="1137" customWidth="1"/>
    <col min="13063" max="13063" width="22.109375" style="1137" customWidth="1"/>
    <col min="13064" max="13064" width="19.21875" style="1137" customWidth="1"/>
    <col min="13065" max="13312" width="9" style="1137"/>
    <col min="13313" max="13313" width="4.88671875" style="1137" customWidth="1"/>
    <col min="13314" max="13314" width="3.88671875" style="1137" customWidth="1"/>
    <col min="13315" max="13315" width="3.6640625" style="1137" customWidth="1"/>
    <col min="13316" max="13316" width="26.77734375" style="1137" customWidth="1"/>
    <col min="13317" max="13317" width="22.109375" style="1137" customWidth="1"/>
    <col min="13318" max="13318" width="18" style="1137" customWidth="1"/>
    <col min="13319" max="13319" width="22.109375" style="1137" customWidth="1"/>
    <col min="13320" max="13320" width="19.21875" style="1137" customWidth="1"/>
    <col min="13321" max="13568" width="9" style="1137"/>
    <col min="13569" max="13569" width="4.88671875" style="1137" customWidth="1"/>
    <col min="13570" max="13570" width="3.88671875" style="1137" customWidth="1"/>
    <col min="13571" max="13571" width="3.6640625" style="1137" customWidth="1"/>
    <col min="13572" max="13572" width="26.77734375" style="1137" customWidth="1"/>
    <col min="13573" max="13573" width="22.109375" style="1137" customWidth="1"/>
    <col min="13574" max="13574" width="18" style="1137" customWidth="1"/>
    <col min="13575" max="13575" width="22.109375" style="1137" customWidth="1"/>
    <col min="13576" max="13576" width="19.21875" style="1137" customWidth="1"/>
    <col min="13577" max="13824" width="9" style="1137"/>
    <col min="13825" max="13825" width="4.88671875" style="1137" customWidth="1"/>
    <col min="13826" max="13826" width="3.88671875" style="1137" customWidth="1"/>
    <col min="13827" max="13827" width="3.6640625" style="1137" customWidth="1"/>
    <col min="13828" max="13828" width="26.77734375" style="1137" customWidth="1"/>
    <col min="13829" max="13829" width="22.109375" style="1137" customWidth="1"/>
    <col min="13830" max="13830" width="18" style="1137" customWidth="1"/>
    <col min="13831" max="13831" width="22.109375" style="1137" customWidth="1"/>
    <col min="13832" max="13832" width="19.21875" style="1137" customWidth="1"/>
    <col min="13833" max="14080" width="9" style="1137"/>
    <col min="14081" max="14081" width="4.88671875" style="1137" customWidth="1"/>
    <col min="14082" max="14082" width="3.88671875" style="1137" customWidth="1"/>
    <col min="14083" max="14083" width="3.6640625" style="1137" customWidth="1"/>
    <col min="14084" max="14084" width="26.77734375" style="1137" customWidth="1"/>
    <col min="14085" max="14085" width="22.109375" style="1137" customWidth="1"/>
    <col min="14086" max="14086" width="18" style="1137" customWidth="1"/>
    <col min="14087" max="14087" width="22.109375" style="1137" customWidth="1"/>
    <col min="14088" max="14088" width="19.21875" style="1137" customWidth="1"/>
    <col min="14089" max="14336" width="9" style="1137"/>
    <col min="14337" max="14337" width="4.88671875" style="1137" customWidth="1"/>
    <col min="14338" max="14338" width="3.88671875" style="1137" customWidth="1"/>
    <col min="14339" max="14339" width="3.6640625" style="1137" customWidth="1"/>
    <col min="14340" max="14340" width="26.77734375" style="1137" customWidth="1"/>
    <col min="14341" max="14341" width="22.109375" style="1137" customWidth="1"/>
    <col min="14342" max="14342" width="18" style="1137" customWidth="1"/>
    <col min="14343" max="14343" width="22.109375" style="1137" customWidth="1"/>
    <col min="14344" max="14344" width="19.21875" style="1137" customWidth="1"/>
    <col min="14345" max="14592" width="9" style="1137"/>
    <col min="14593" max="14593" width="4.88671875" style="1137" customWidth="1"/>
    <col min="14594" max="14594" width="3.88671875" style="1137" customWidth="1"/>
    <col min="14595" max="14595" width="3.6640625" style="1137" customWidth="1"/>
    <col min="14596" max="14596" width="26.77734375" style="1137" customWidth="1"/>
    <col min="14597" max="14597" width="22.109375" style="1137" customWidth="1"/>
    <col min="14598" max="14598" width="18" style="1137" customWidth="1"/>
    <col min="14599" max="14599" width="22.109375" style="1137" customWidth="1"/>
    <col min="14600" max="14600" width="19.21875" style="1137" customWidth="1"/>
    <col min="14601" max="14848" width="9" style="1137"/>
    <col min="14849" max="14849" width="4.88671875" style="1137" customWidth="1"/>
    <col min="14850" max="14850" width="3.88671875" style="1137" customWidth="1"/>
    <col min="14851" max="14851" width="3.6640625" style="1137" customWidth="1"/>
    <col min="14852" max="14852" width="26.77734375" style="1137" customWidth="1"/>
    <col min="14853" max="14853" width="22.109375" style="1137" customWidth="1"/>
    <col min="14854" max="14854" width="18" style="1137" customWidth="1"/>
    <col min="14855" max="14855" width="22.109375" style="1137" customWidth="1"/>
    <col min="14856" max="14856" width="19.21875" style="1137" customWidth="1"/>
    <col min="14857" max="15104" width="9" style="1137"/>
    <col min="15105" max="15105" width="4.88671875" style="1137" customWidth="1"/>
    <col min="15106" max="15106" width="3.88671875" style="1137" customWidth="1"/>
    <col min="15107" max="15107" width="3.6640625" style="1137" customWidth="1"/>
    <col min="15108" max="15108" width="26.77734375" style="1137" customWidth="1"/>
    <col min="15109" max="15109" width="22.109375" style="1137" customWidth="1"/>
    <col min="15110" max="15110" width="18" style="1137" customWidth="1"/>
    <col min="15111" max="15111" width="22.109375" style="1137" customWidth="1"/>
    <col min="15112" max="15112" width="19.21875" style="1137" customWidth="1"/>
    <col min="15113" max="15360" width="9" style="1137"/>
    <col min="15361" max="15361" width="4.88671875" style="1137" customWidth="1"/>
    <col min="15362" max="15362" width="3.88671875" style="1137" customWidth="1"/>
    <col min="15363" max="15363" width="3.6640625" style="1137" customWidth="1"/>
    <col min="15364" max="15364" width="26.77734375" style="1137" customWidth="1"/>
    <col min="15365" max="15365" width="22.109375" style="1137" customWidth="1"/>
    <col min="15366" max="15366" width="18" style="1137" customWidth="1"/>
    <col min="15367" max="15367" width="22.109375" style="1137" customWidth="1"/>
    <col min="15368" max="15368" width="19.21875" style="1137" customWidth="1"/>
    <col min="15369" max="15616" width="9" style="1137"/>
    <col min="15617" max="15617" width="4.88671875" style="1137" customWidth="1"/>
    <col min="15618" max="15618" width="3.88671875" style="1137" customWidth="1"/>
    <col min="15619" max="15619" width="3.6640625" style="1137" customWidth="1"/>
    <col min="15620" max="15620" width="26.77734375" style="1137" customWidth="1"/>
    <col min="15621" max="15621" width="22.109375" style="1137" customWidth="1"/>
    <col min="15622" max="15622" width="18" style="1137" customWidth="1"/>
    <col min="15623" max="15623" width="22.109375" style="1137" customWidth="1"/>
    <col min="15624" max="15624" width="19.21875" style="1137" customWidth="1"/>
    <col min="15625" max="15872" width="9" style="1137"/>
    <col min="15873" max="15873" width="4.88671875" style="1137" customWidth="1"/>
    <col min="15874" max="15874" width="3.88671875" style="1137" customWidth="1"/>
    <col min="15875" max="15875" width="3.6640625" style="1137" customWidth="1"/>
    <col min="15876" max="15876" width="26.77734375" style="1137" customWidth="1"/>
    <col min="15877" max="15877" width="22.109375" style="1137" customWidth="1"/>
    <col min="15878" max="15878" width="18" style="1137" customWidth="1"/>
    <col min="15879" max="15879" width="22.109375" style="1137" customWidth="1"/>
    <col min="15880" max="15880" width="19.21875" style="1137" customWidth="1"/>
    <col min="15881" max="16128" width="9" style="1137"/>
    <col min="16129" max="16129" width="4.88671875" style="1137" customWidth="1"/>
    <col min="16130" max="16130" width="3.88671875" style="1137" customWidth="1"/>
    <col min="16131" max="16131" width="3.6640625" style="1137" customWidth="1"/>
    <col min="16132" max="16132" width="26.77734375" style="1137" customWidth="1"/>
    <col min="16133" max="16133" width="22.109375" style="1137" customWidth="1"/>
    <col min="16134" max="16134" width="18" style="1137" customWidth="1"/>
    <col min="16135" max="16135" width="22.109375" style="1137" customWidth="1"/>
    <col min="16136" max="16136" width="19.21875" style="1137" customWidth="1"/>
    <col min="16137" max="16384" width="9" style="1137"/>
  </cols>
  <sheetData>
    <row r="1" spans="1:10" ht="21.15" customHeight="1">
      <c r="A1" s="1394" t="s">
        <v>1165</v>
      </c>
      <c r="B1" s="1394"/>
      <c r="C1" s="1394"/>
      <c r="D1" s="1394"/>
      <c r="E1" s="1133"/>
      <c r="F1" s="1133"/>
      <c r="G1" s="1134" t="s">
        <v>770</v>
      </c>
      <c r="H1" s="1135" t="s">
        <v>1676</v>
      </c>
      <c r="I1" s="1372" t="s">
        <v>86</v>
      </c>
      <c r="J1" s="1372"/>
    </row>
    <row r="2" spans="1:10" ht="21.15" customHeight="1">
      <c r="A2" s="1395" t="s">
        <v>1677</v>
      </c>
      <c r="B2" s="1395"/>
      <c r="C2" s="1395"/>
      <c r="D2" s="1395"/>
      <c r="E2" s="1139"/>
      <c r="F2" s="1139"/>
      <c r="G2" s="1134" t="s">
        <v>1679</v>
      </c>
      <c r="H2" s="1140" t="s">
        <v>1680</v>
      </c>
      <c r="I2" s="1136"/>
    </row>
    <row r="3" spans="1:10" ht="33">
      <c r="A3" s="1401" t="s">
        <v>1681</v>
      </c>
      <c r="B3" s="1401"/>
      <c r="C3" s="1401"/>
      <c r="D3" s="1401"/>
      <c r="E3" s="1401"/>
      <c r="F3" s="1401"/>
      <c r="G3" s="1401"/>
      <c r="H3" s="1401"/>
      <c r="I3" s="1136"/>
    </row>
    <row r="4" spans="1:10" ht="27" customHeight="1">
      <c r="A4" s="1141"/>
      <c r="B4" s="1141"/>
      <c r="C4" s="1141"/>
      <c r="D4" s="1141"/>
      <c r="E4" s="1287"/>
      <c r="F4" s="1287"/>
      <c r="G4" s="1287"/>
      <c r="H4" s="1142" t="s">
        <v>1684</v>
      </c>
      <c r="I4" s="1136"/>
    </row>
    <row r="5" spans="1:10" ht="23.25" customHeight="1">
      <c r="A5" s="1402" t="s">
        <v>602</v>
      </c>
      <c r="B5" s="1403"/>
      <c r="C5" s="1403"/>
      <c r="D5" s="1404"/>
      <c r="E5" s="1402" t="s">
        <v>604</v>
      </c>
      <c r="F5" s="1404"/>
      <c r="G5" s="1402" t="s">
        <v>605</v>
      </c>
      <c r="H5" s="1404"/>
      <c r="I5" s="1136"/>
    </row>
    <row r="6" spans="1:10" ht="23.25" customHeight="1">
      <c r="A6" s="1288" t="s">
        <v>606</v>
      </c>
      <c r="B6" s="1289" t="s">
        <v>607</v>
      </c>
      <c r="C6" s="1289" t="s">
        <v>608</v>
      </c>
      <c r="D6" s="1290" t="s">
        <v>609</v>
      </c>
      <c r="E6" s="1291" t="s">
        <v>610</v>
      </c>
      <c r="F6" s="1291" t="s">
        <v>611</v>
      </c>
      <c r="G6" s="1291" t="s">
        <v>610</v>
      </c>
      <c r="H6" s="1291" t="s">
        <v>611</v>
      </c>
      <c r="I6" s="1136"/>
    </row>
    <row r="7" spans="1:10" ht="19.5" customHeight="1">
      <c r="A7" s="1329" t="s">
        <v>612</v>
      </c>
      <c r="B7" s="1330" t="s">
        <v>612</v>
      </c>
      <c r="C7" s="1330" t="s">
        <v>612</v>
      </c>
      <c r="D7" s="1331" t="s">
        <v>613</v>
      </c>
      <c r="E7" s="1332">
        <v>33570443</v>
      </c>
      <c r="F7" s="1332">
        <v>206708571</v>
      </c>
      <c r="G7" s="1332">
        <v>2826063</v>
      </c>
      <c r="H7" s="1333">
        <v>64009415</v>
      </c>
      <c r="I7" s="1136"/>
    </row>
    <row r="8" spans="1:10" ht="19.5" customHeight="1">
      <c r="A8" s="1329" t="s">
        <v>612</v>
      </c>
      <c r="B8" s="1334" t="s">
        <v>612</v>
      </c>
      <c r="C8" s="1334" t="s">
        <v>612</v>
      </c>
      <c r="D8" s="1331" t="s">
        <v>614</v>
      </c>
      <c r="E8" s="1332">
        <v>33570443</v>
      </c>
      <c r="F8" s="1332">
        <v>206708571</v>
      </c>
      <c r="G8" s="1332">
        <v>2826063</v>
      </c>
      <c r="H8" s="1333">
        <v>64009415</v>
      </c>
      <c r="I8" s="1136"/>
    </row>
    <row r="9" spans="1:10" ht="19.5" customHeight="1">
      <c r="A9" s="1329" t="s">
        <v>615</v>
      </c>
      <c r="B9" s="1334" t="s">
        <v>612</v>
      </c>
      <c r="C9" s="1334" t="s">
        <v>612</v>
      </c>
      <c r="D9" s="1331" t="s">
        <v>616</v>
      </c>
      <c r="E9" s="1332">
        <v>20153416</v>
      </c>
      <c r="F9" s="1332">
        <v>140991973</v>
      </c>
      <c r="G9" s="1332">
        <v>0</v>
      </c>
      <c r="H9" s="1333">
        <v>0</v>
      </c>
      <c r="I9" s="1136"/>
    </row>
    <row r="10" spans="1:10" ht="19.5" customHeight="1">
      <c r="A10" s="1329" t="s">
        <v>615</v>
      </c>
      <c r="B10" s="1334" t="s">
        <v>617</v>
      </c>
      <c r="C10" s="1334" t="s">
        <v>612</v>
      </c>
      <c r="D10" s="1331" t="s">
        <v>618</v>
      </c>
      <c r="E10" s="1332">
        <v>0</v>
      </c>
      <c r="F10" s="1332">
        <v>327781</v>
      </c>
      <c r="G10" s="1332">
        <v>0</v>
      </c>
      <c r="H10" s="1333">
        <v>0</v>
      </c>
      <c r="I10" s="1136"/>
    </row>
    <row r="11" spans="1:10" ht="19.5" customHeight="1">
      <c r="A11" s="1329" t="s">
        <v>615</v>
      </c>
      <c r="B11" s="1334" t="s">
        <v>617</v>
      </c>
      <c r="C11" s="1334" t="s">
        <v>615</v>
      </c>
      <c r="D11" s="1331" t="s">
        <v>1459</v>
      </c>
      <c r="E11" s="1332">
        <v>0</v>
      </c>
      <c r="F11" s="1332">
        <v>98276</v>
      </c>
      <c r="G11" s="1332">
        <v>0</v>
      </c>
      <c r="H11" s="1333">
        <v>0</v>
      </c>
      <c r="I11" s="1136"/>
    </row>
    <row r="12" spans="1:10" ht="19.5" customHeight="1">
      <c r="A12" s="1329" t="s">
        <v>615</v>
      </c>
      <c r="B12" s="1334" t="s">
        <v>617</v>
      </c>
      <c r="C12" s="1334" t="s">
        <v>617</v>
      </c>
      <c r="D12" s="1331" t="s">
        <v>619</v>
      </c>
      <c r="E12" s="1332">
        <v>0</v>
      </c>
      <c r="F12" s="1332">
        <v>229505</v>
      </c>
      <c r="G12" s="1332">
        <v>0</v>
      </c>
      <c r="H12" s="1333">
        <v>0</v>
      </c>
      <c r="I12" s="1136"/>
    </row>
    <row r="13" spans="1:10" ht="19.5" customHeight="1">
      <c r="A13" s="1329" t="s">
        <v>615</v>
      </c>
      <c r="B13" s="1334" t="s">
        <v>620</v>
      </c>
      <c r="C13" s="1334" t="s">
        <v>612</v>
      </c>
      <c r="D13" s="1331" t="s">
        <v>621</v>
      </c>
      <c r="E13" s="1332">
        <v>755507</v>
      </c>
      <c r="F13" s="1332">
        <v>856700</v>
      </c>
      <c r="G13" s="1332">
        <v>0</v>
      </c>
      <c r="H13" s="1333">
        <v>0</v>
      </c>
      <c r="I13" s="1136"/>
    </row>
    <row r="14" spans="1:10" ht="19.5" customHeight="1">
      <c r="A14" s="1329" t="s">
        <v>615</v>
      </c>
      <c r="B14" s="1334" t="s">
        <v>620</v>
      </c>
      <c r="C14" s="1334" t="s">
        <v>615</v>
      </c>
      <c r="D14" s="1331" t="s">
        <v>622</v>
      </c>
      <c r="E14" s="1332">
        <v>755507</v>
      </c>
      <c r="F14" s="1332">
        <v>856700</v>
      </c>
      <c r="G14" s="1332">
        <v>0</v>
      </c>
      <c r="H14" s="1333">
        <v>0</v>
      </c>
      <c r="I14" s="1136"/>
    </row>
    <row r="15" spans="1:10" ht="19.5" customHeight="1">
      <c r="A15" s="1329" t="s">
        <v>615</v>
      </c>
      <c r="B15" s="1334" t="s">
        <v>623</v>
      </c>
      <c r="C15" s="1334" t="s">
        <v>612</v>
      </c>
      <c r="D15" s="1331" t="s">
        <v>624</v>
      </c>
      <c r="E15" s="1332">
        <v>7000</v>
      </c>
      <c r="F15" s="1332">
        <v>4273168</v>
      </c>
      <c r="G15" s="1332">
        <v>0</v>
      </c>
      <c r="H15" s="1333">
        <v>0</v>
      </c>
      <c r="I15" s="1136"/>
    </row>
    <row r="16" spans="1:10" ht="19.5" customHeight="1">
      <c r="A16" s="1329" t="s">
        <v>615</v>
      </c>
      <c r="B16" s="1334" t="s">
        <v>623</v>
      </c>
      <c r="C16" s="1334" t="s">
        <v>615</v>
      </c>
      <c r="D16" s="1331" t="s">
        <v>625</v>
      </c>
      <c r="E16" s="1332">
        <v>7000</v>
      </c>
      <c r="F16" s="1332">
        <v>4273168</v>
      </c>
      <c r="G16" s="1332">
        <v>0</v>
      </c>
      <c r="H16" s="1333">
        <v>0</v>
      </c>
      <c r="I16" s="1136"/>
    </row>
    <row r="17" spans="1:9" ht="19.5" customHeight="1">
      <c r="A17" s="1329" t="s">
        <v>615</v>
      </c>
      <c r="B17" s="1334" t="s">
        <v>626</v>
      </c>
      <c r="C17" s="1334" t="s">
        <v>612</v>
      </c>
      <c r="D17" s="1331" t="s">
        <v>627</v>
      </c>
      <c r="E17" s="1332">
        <v>139069</v>
      </c>
      <c r="F17" s="1332">
        <v>509525</v>
      </c>
      <c r="G17" s="1332">
        <v>0</v>
      </c>
      <c r="H17" s="1333">
        <v>0</v>
      </c>
      <c r="I17" s="1136"/>
    </row>
    <row r="18" spans="1:9" ht="19.5" customHeight="1">
      <c r="A18" s="1329" t="s">
        <v>615</v>
      </c>
      <c r="B18" s="1334" t="s">
        <v>626</v>
      </c>
      <c r="C18" s="1334" t="s">
        <v>615</v>
      </c>
      <c r="D18" s="1331" t="s">
        <v>628</v>
      </c>
      <c r="E18" s="1332">
        <v>139069</v>
      </c>
      <c r="F18" s="1332">
        <v>509525</v>
      </c>
      <c r="G18" s="1332">
        <v>0</v>
      </c>
      <c r="H18" s="1333">
        <v>0</v>
      </c>
      <c r="I18" s="1136"/>
    </row>
    <row r="19" spans="1:9" ht="19.5" customHeight="1">
      <c r="A19" s="1329" t="s">
        <v>615</v>
      </c>
      <c r="B19" s="1334" t="s">
        <v>629</v>
      </c>
      <c r="C19" s="1334" t="s">
        <v>612</v>
      </c>
      <c r="D19" s="1331" t="s">
        <v>630</v>
      </c>
      <c r="E19" s="1332">
        <v>11840</v>
      </c>
      <c r="F19" s="1332">
        <v>132491</v>
      </c>
      <c r="G19" s="1332">
        <v>0</v>
      </c>
      <c r="H19" s="1333">
        <v>0</v>
      </c>
      <c r="I19" s="1136"/>
    </row>
    <row r="20" spans="1:9" ht="19.5" customHeight="1">
      <c r="A20" s="1329" t="s">
        <v>615</v>
      </c>
      <c r="B20" s="1334" t="s">
        <v>629</v>
      </c>
      <c r="C20" s="1334" t="s">
        <v>615</v>
      </c>
      <c r="D20" s="1331" t="s">
        <v>631</v>
      </c>
      <c r="E20" s="1332">
        <v>11840</v>
      </c>
      <c r="F20" s="1332">
        <v>132491</v>
      </c>
      <c r="G20" s="1332">
        <v>0</v>
      </c>
      <c r="H20" s="1333">
        <v>0</v>
      </c>
      <c r="I20" s="1136"/>
    </row>
    <row r="21" spans="1:9" ht="19.5" customHeight="1">
      <c r="A21" s="1329" t="s">
        <v>615</v>
      </c>
      <c r="B21" s="1334" t="s">
        <v>632</v>
      </c>
      <c r="C21" s="1334" t="s">
        <v>612</v>
      </c>
      <c r="D21" s="1331" t="s">
        <v>633</v>
      </c>
      <c r="E21" s="1332">
        <v>19240000</v>
      </c>
      <c r="F21" s="1332">
        <v>134892308</v>
      </c>
      <c r="G21" s="1332">
        <v>0</v>
      </c>
      <c r="H21" s="1333">
        <v>0</v>
      </c>
      <c r="I21" s="1136"/>
    </row>
    <row r="22" spans="1:9" ht="19.5" customHeight="1">
      <c r="A22" s="1329" t="s">
        <v>615</v>
      </c>
      <c r="B22" s="1334" t="s">
        <v>632</v>
      </c>
      <c r="C22" s="1334" t="s">
        <v>615</v>
      </c>
      <c r="D22" s="1331" t="s">
        <v>634</v>
      </c>
      <c r="E22" s="1332">
        <v>19240000</v>
      </c>
      <c r="F22" s="1332">
        <v>134892308</v>
      </c>
      <c r="G22" s="1332">
        <v>0</v>
      </c>
      <c r="H22" s="1333">
        <v>0</v>
      </c>
      <c r="I22" s="1136"/>
    </row>
    <row r="23" spans="1:9" ht="19.5" customHeight="1">
      <c r="A23" s="1329" t="s">
        <v>635</v>
      </c>
      <c r="B23" s="1334" t="s">
        <v>612</v>
      </c>
      <c r="C23" s="1334" t="s">
        <v>612</v>
      </c>
      <c r="D23" s="1331" t="s">
        <v>636</v>
      </c>
      <c r="E23" s="1332">
        <v>90221</v>
      </c>
      <c r="F23" s="1332">
        <v>1133365</v>
      </c>
      <c r="G23" s="1332">
        <v>0</v>
      </c>
      <c r="H23" s="1333">
        <v>0</v>
      </c>
      <c r="I23" s="1136"/>
    </row>
    <row r="24" spans="1:9" ht="19.5" customHeight="1">
      <c r="A24" s="1329" t="s">
        <v>635</v>
      </c>
      <c r="B24" s="1334" t="s">
        <v>615</v>
      </c>
      <c r="C24" s="1334" t="s">
        <v>612</v>
      </c>
      <c r="D24" s="1331" t="s">
        <v>637</v>
      </c>
      <c r="E24" s="1332">
        <v>90221</v>
      </c>
      <c r="F24" s="1332">
        <v>1132785</v>
      </c>
      <c r="G24" s="1332">
        <v>0</v>
      </c>
      <c r="H24" s="1333">
        <v>0</v>
      </c>
      <c r="I24" s="1136"/>
    </row>
    <row r="25" spans="1:9" ht="19.5" customHeight="1">
      <c r="A25" s="1329" t="s">
        <v>635</v>
      </c>
      <c r="B25" s="1334" t="s">
        <v>615</v>
      </c>
      <c r="C25" s="1334" t="s">
        <v>615</v>
      </c>
      <c r="D25" s="1331" t="s">
        <v>638</v>
      </c>
      <c r="E25" s="1332">
        <v>89898</v>
      </c>
      <c r="F25" s="1332">
        <v>1124749</v>
      </c>
      <c r="G25" s="1332">
        <v>0</v>
      </c>
      <c r="H25" s="1333">
        <v>0</v>
      </c>
      <c r="I25" s="1136"/>
    </row>
    <row r="26" spans="1:9" ht="19.5" customHeight="1">
      <c r="A26" s="1329" t="s">
        <v>635</v>
      </c>
      <c r="B26" s="1334" t="s">
        <v>615</v>
      </c>
      <c r="C26" s="1334" t="s">
        <v>617</v>
      </c>
      <c r="D26" s="1331" t="s">
        <v>639</v>
      </c>
      <c r="E26" s="1332">
        <v>323</v>
      </c>
      <c r="F26" s="1332">
        <v>8036</v>
      </c>
      <c r="G26" s="1332">
        <v>0</v>
      </c>
      <c r="H26" s="1333">
        <v>0</v>
      </c>
      <c r="I26" s="1136"/>
    </row>
    <row r="27" spans="1:9" ht="19.5" customHeight="1">
      <c r="A27" s="1329" t="s">
        <v>635</v>
      </c>
      <c r="B27" s="1334" t="s">
        <v>640</v>
      </c>
      <c r="C27" s="1334" t="s">
        <v>612</v>
      </c>
      <c r="D27" s="1331" t="s">
        <v>641</v>
      </c>
      <c r="E27" s="1332">
        <v>0</v>
      </c>
      <c r="F27" s="1332">
        <v>580</v>
      </c>
      <c r="G27" s="1332">
        <v>0</v>
      </c>
      <c r="H27" s="1333">
        <v>0</v>
      </c>
      <c r="I27" s="1136"/>
    </row>
    <row r="28" spans="1:9" ht="19.5" customHeight="1">
      <c r="A28" s="1329" t="s">
        <v>635</v>
      </c>
      <c r="B28" s="1334" t="s">
        <v>640</v>
      </c>
      <c r="C28" s="1334" t="s">
        <v>615</v>
      </c>
      <c r="D28" s="1331" t="s">
        <v>642</v>
      </c>
      <c r="E28" s="1332">
        <v>0</v>
      </c>
      <c r="F28" s="1332">
        <v>580</v>
      </c>
      <c r="G28" s="1332">
        <v>0</v>
      </c>
      <c r="H28" s="1333">
        <v>0</v>
      </c>
      <c r="I28" s="1136"/>
    </row>
    <row r="29" spans="1:9" ht="23.25" customHeight="1">
      <c r="A29" s="1329" t="s">
        <v>643</v>
      </c>
      <c r="B29" s="1334" t="s">
        <v>612</v>
      </c>
      <c r="C29" s="1334" t="s">
        <v>612</v>
      </c>
      <c r="D29" s="1331" t="s">
        <v>644</v>
      </c>
      <c r="E29" s="1332">
        <v>468772</v>
      </c>
      <c r="F29" s="1332">
        <v>9852380</v>
      </c>
      <c r="G29" s="1332">
        <v>0</v>
      </c>
      <c r="H29" s="1333">
        <v>0</v>
      </c>
      <c r="I29" s="1136"/>
    </row>
    <row r="30" spans="1:9" ht="23.25" customHeight="1">
      <c r="A30" s="1329" t="s">
        <v>643</v>
      </c>
      <c r="B30" s="1334" t="s">
        <v>615</v>
      </c>
      <c r="C30" s="1334" t="s">
        <v>612</v>
      </c>
      <c r="D30" s="1331" t="s">
        <v>645</v>
      </c>
      <c r="E30" s="1332">
        <v>312742</v>
      </c>
      <c r="F30" s="1332">
        <v>2105665</v>
      </c>
      <c r="G30" s="1332">
        <v>0</v>
      </c>
      <c r="H30" s="1333">
        <v>0</v>
      </c>
      <c r="I30" s="1136"/>
    </row>
    <row r="31" spans="1:9" ht="19.5" customHeight="1">
      <c r="A31" s="1329" t="s">
        <v>643</v>
      </c>
      <c r="B31" s="1334" t="s">
        <v>615</v>
      </c>
      <c r="C31" s="1334" t="s">
        <v>615</v>
      </c>
      <c r="D31" s="1331" t="s">
        <v>646</v>
      </c>
      <c r="E31" s="1332">
        <v>305642</v>
      </c>
      <c r="F31" s="1332">
        <v>1982015</v>
      </c>
      <c r="G31" s="1332">
        <v>0</v>
      </c>
      <c r="H31" s="1333">
        <v>0</v>
      </c>
      <c r="I31" s="1136"/>
    </row>
    <row r="32" spans="1:9" ht="19.5" customHeight="1">
      <c r="A32" s="1329" t="s">
        <v>643</v>
      </c>
      <c r="B32" s="1334" t="s">
        <v>615</v>
      </c>
      <c r="C32" s="1334" t="s">
        <v>617</v>
      </c>
      <c r="D32" s="1331" t="s">
        <v>647</v>
      </c>
      <c r="E32" s="1332">
        <v>7100</v>
      </c>
      <c r="F32" s="1332">
        <v>123650</v>
      </c>
      <c r="G32" s="1332">
        <v>0</v>
      </c>
      <c r="H32" s="1333">
        <v>0</v>
      </c>
      <c r="I32" s="1136"/>
    </row>
    <row r="33" spans="1:9" ht="19.5" customHeight="1">
      <c r="A33" s="1329" t="s">
        <v>643</v>
      </c>
      <c r="B33" s="1334" t="s">
        <v>640</v>
      </c>
      <c r="C33" s="1334" t="s">
        <v>612</v>
      </c>
      <c r="D33" s="1331" t="s">
        <v>648</v>
      </c>
      <c r="E33" s="1332">
        <v>156030</v>
      </c>
      <c r="F33" s="1332">
        <v>7746715</v>
      </c>
      <c r="G33" s="1332">
        <v>0</v>
      </c>
      <c r="H33" s="1333">
        <v>0</v>
      </c>
      <c r="I33" s="1136"/>
    </row>
    <row r="34" spans="1:9" ht="19.5" customHeight="1">
      <c r="A34" s="1329" t="s">
        <v>643</v>
      </c>
      <c r="B34" s="1334" t="s">
        <v>640</v>
      </c>
      <c r="C34" s="1334" t="s">
        <v>640</v>
      </c>
      <c r="D34" s="1331" t="s">
        <v>649</v>
      </c>
      <c r="E34" s="1332">
        <v>0</v>
      </c>
      <c r="F34" s="1332">
        <v>21000</v>
      </c>
      <c r="G34" s="1332">
        <v>0</v>
      </c>
      <c r="H34" s="1333">
        <v>0</v>
      </c>
      <c r="I34" s="1136"/>
    </row>
    <row r="35" spans="1:9" ht="19.5" customHeight="1">
      <c r="A35" s="1329" t="s">
        <v>643</v>
      </c>
      <c r="B35" s="1334" t="s">
        <v>640</v>
      </c>
      <c r="C35" s="1334" t="s">
        <v>650</v>
      </c>
      <c r="D35" s="1331" t="s">
        <v>651</v>
      </c>
      <c r="E35" s="1332">
        <v>156030</v>
      </c>
      <c r="F35" s="1332">
        <v>1888896</v>
      </c>
      <c r="G35" s="1332">
        <v>0</v>
      </c>
      <c r="H35" s="1333">
        <v>0</v>
      </c>
      <c r="I35" s="1136"/>
    </row>
    <row r="36" spans="1:9" ht="19.5" customHeight="1">
      <c r="A36" s="1329" t="s">
        <v>643</v>
      </c>
      <c r="B36" s="1334" t="s">
        <v>640</v>
      </c>
      <c r="C36" s="1334" t="s">
        <v>652</v>
      </c>
      <c r="D36" s="1331" t="s">
        <v>653</v>
      </c>
      <c r="E36" s="1332">
        <v>0</v>
      </c>
      <c r="F36" s="1332">
        <v>5836819</v>
      </c>
      <c r="G36" s="1332">
        <v>0</v>
      </c>
      <c r="H36" s="1333">
        <v>0</v>
      </c>
      <c r="I36" s="1136"/>
    </row>
    <row r="37" spans="1:9" ht="19.5" customHeight="1">
      <c r="A37" s="1329" t="s">
        <v>654</v>
      </c>
      <c r="B37" s="1334" t="s">
        <v>612</v>
      </c>
      <c r="C37" s="1334" t="s">
        <v>612</v>
      </c>
      <c r="D37" s="1331" t="s">
        <v>655</v>
      </c>
      <c r="E37" s="1332">
        <v>15000</v>
      </c>
      <c r="F37" s="1332">
        <v>433303</v>
      </c>
      <c r="G37" s="1332">
        <v>0</v>
      </c>
      <c r="H37" s="1333">
        <v>0</v>
      </c>
      <c r="I37" s="1136"/>
    </row>
    <row r="38" spans="1:9" ht="19.5" customHeight="1">
      <c r="A38" s="1329" t="s">
        <v>654</v>
      </c>
      <c r="B38" s="1334" t="s">
        <v>615</v>
      </c>
      <c r="C38" s="1334" t="s">
        <v>612</v>
      </c>
      <c r="D38" s="1331" t="s">
        <v>656</v>
      </c>
      <c r="E38" s="1332">
        <v>15000</v>
      </c>
      <c r="F38" s="1332">
        <v>433303</v>
      </c>
      <c r="G38" s="1332">
        <v>0</v>
      </c>
      <c r="H38" s="1333">
        <v>0</v>
      </c>
      <c r="I38" s="1136"/>
    </row>
    <row r="39" spans="1:9" ht="19.5" customHeight="1">
      <c r="A39" s="1329" t="s">
        <v>654</v>
      </c>
      <c r="B39" s="1334" t="s">
        <v>615</v>
      </c>
      <c r="C39" s="1334" t="s">
        <v>615</v>
      </c>
      <c r="D39" s="1331" t="s">
        <v>657</v>
      </c>
      <c r="E39" s="1332">
        <v>15000</v>
      </c>
      <c r="F39" s="1332">
        <v>250156</v>
      </c>
      <c r="G39" s="1332">
        <v>0</v>
      </c>
      <c r="H39" s="1333">
        <v>0</v>
      </c>
      <c r="I39" s="1136"/>
    </row>
    <row r="40" spans="1:9" ht="19.5" customHeight="1">
      <c r="A40" s="1329" t="s">
        <v>654</v>
      </c>
      <c r="B40" s="1334" t="s">
        <v>615</v>
      </c>
      <c r="C40" s="1334" t="s">
        <v>640</v>
      </c>
      <c r="D40" s="1331" t="s">
        <v>658</v>
      </c>
      <c r="E40" s="1332">
        <v>0</v>
      </c>
      <c r="F40" s="1332">
        <v>183147</v>
      </c>
      <c r="G40" s="1332">
        <v>0</v>
      </c>
      <c r="H40" s="1333">
        <v>0</v>
      </c>
      <c r="I40" s="1136"/>
    </row>
    <row r="41" spans="1:9" ht="19.5" customHeight="1">
      <c r="A41" s="1329" t="s">
        <v>652</v>
      </c>
      <c r="B41" s="1334" t="s">
        <v>612</v>
      </c>
      <c r="C41" s="1334" t="s">
        <v>612</v>
      </c>
      <c r="D41" s="1331" t="s">
        <v>659</v>
      </c>
      <c r="E41" s="1332">
        <v>0</v>
      </c>
      <c r="F41" s="1332">
        <v>2000000</v>
      </c>
      <c r="G41" s="1332">
        <v>0</v>
      </c>
      <c r="H41" s="1333">
        <v>0</v>
      </c>
      <c r="I41" s="1136"/>
    </row>
    <row r="42" spans="1:9" ht="19.5" customHeight="1">
      <c r="A42" s="1329" t="s">
        <v>652</v>
      </c>
      <c r="B42" s="1334" t="s">
        <v>617</v>
      </c>
      <c r="C42" s="1334" t="s">
        <v>612</v>
      </c>
      <c r="D42" s="1331" t="s">
        <v>660</v>
      </c>
      <c r="E42" s="1332">
        <v>0</v>
      </c>
      <c r="F42" s="1332">
        <v>2000000</v>
      </c>
      <c r="G42" s="1332">
        <v>0</v>
      </c>
      <c r="H42" s="1333">
        <v>0</v>
      </c>
      <c r="I42" s="1136"/>
    </row>
    <row r="43" spans="1:9" ht="19.5" customHeight="1">
      <c r="A43" s="1329" t="s">
        <v>652</v>
      </c>
      <c r="B43" s="1334" t="s">
        <v>617</v>
      </c>
      <c r="C43" s="1334" t="s">
        <v>615</v>
      </c>
      <c r="D43" s="1331" t="s">
        <v>661</v>
      </c>
      <c r="E43" s="1332">
        <v>0</v>
      </c>
      <c r="F43" s="1332">
        <v>2000000</v>
      </c>
      <c r="G43" s="1332">
        <v>0</v>
      </c>
      <c r="H43" s="1333">
        <v>0</v>
      </c>
      <c r="I43" s="1136"/>
    </row>
    <row r="44" spans="1:9" ht="19.5" customHeight="1">
      <c r="A44" s="1329" t="s">
        <v>662</v>
      </c>
      <c r="B44" s="1334" t="s">
        <v>612</v>
      </c>
      <c r="C44" s="1334" t="s">
        <v>612</v>
      </c>
      <c r="D44" s="1331" t="s">
        <v>663</v>
      </c>
      <c r="E44" s="1332">
        <v>12531857</v>
      </c>
      <c r="F44" s="1332">
        <v>49186740</v>
      </c>
      <c r="G44" s="1332">
        <v>2824935</v>
      </c>
      <c r="H44" s="1333">
        <v>64008287</v>
      </c>
      <c r="I44" s="1136"/>
    </row>
    <row r="45" spans="1:9" ht="19.5" customHeight="1">
      <c r="A45" s="1329" t="s">
        <v>662</v>
      </c>
      <c r="B45" s="1334" t="s">
        <v>615</v>
      </c>
      <c r="C45" s="1334" t="s">
        <v>612</v>
      </c>
      <c r="D45" s="1331" t="s">
        <v>664</v>
      </c>
      <c r="E45" s="1332">
        <v>12531857</v>
      </c>
      <c r="F45" s="1332">
        <v>49186740</v>
      </c>
      <c r="G45" s="1332">
        <v>2824935</v>
      </c>
      <c r="H45" s="1333">
        <v>64008287</v>
      </c>
      <c r="I45" s="1136"/>
    </row>
    <row r="46" spans="1:9" ht="19.5" customHeight="1">
      <c r="A46" s="1329" t="s">
        <v>662</v>
      </c>
      <c r="B46" s="1334" t="s">
        <v>615</v>
      </c>
      <c r="C46" s="1334" t="s">
        <v>615</v>
      </c>
      <c r="D46" s="1331" t="s">
        <v>665</v>
      </c>
      <c r="E46" s="1332">
        <v>1003871</v>
      </c>
      <c r="F46" s="1332">
        <v>4652598</v>
      </c>
      <c r="G46" s="1332">
        <v>0</v>
      </c>
      <c r="H46" s="1333">
        <v>0</v>
      </c>
      <c r="I46" s="1136"/>
    </row>
    <row r="47" spans="1:9" ht="19.5" customHeight="1">
      <c r="A47" s="1329" t="s">
        <v>662</v>
      </c>
      <c r="B47" s="1334" t="s">
        <v>615</v>
      </c>
      <c r="C47" s="1334" t="s">
        <v>617</v>
      </c>
      <c r="D47" s="1331" t="s">
        <v>666</v>
      </c>
      <c r="E47" s="1332">
        <v>11527986</v>
      </c>
      <c r="F47" s="1332">
        <v>44534142</v>
      </c>
      <c r="G47" s="1332">
        <v>2824935</v>
      </c>
      <c r="H47" s="1333">
        <v>64008287</v>
      </c>
      <c r="I47" s="1136"/>
    </row>
    <row r="48" spans="1:9" ht="19.5" customHeight="1">
      <c r="A48" s="1329" t="s">
        <v>667</v>
      </c>
      <c r="B48" s="1334" t="s">
        <v>612</v>
      </c>
      <c r="C48" s="1334" t="s">
        <v>612</v>
      </c>
      <c r="D48" s="1331" t="s">
        <v>668</v>
      </c>
      <c r="E48" s="1332">
        <v>200000</v>
      </c>
      <c r="F48" s="1332">
        <v>710000</v>
      </c>
      <c r="G48" s="1332">
        <v>0</v>
      </c>
      <c r="H48" s="1333">
        <v>0</v>
      </c>
      <c r="I48" s="1136"/>
    </row>
    <row r="49" spans="1:9" ht="19.5" customHeight="1">
      <c r="A49" s="1329" t="s">
        <v>667</v>
      </c>
      <c r="B49" s="1334" t="s">
        <v>615</v>
      </c>
      <c r="C49" s="1334" t="s">
        <v>612</v>
      </c>
      <c r="D49" s="1331" t="s">
        <v>669</v>
      </c>
      <c r="E49" s="1332">
        <v>200000</v>
      </c>
      <c r="F49" s="1332">
        <v>710000</v>
      </c>
      <c r="G49" s="1332">
        <v>0</v>
      </c>
      <c r="H49" s="1333">
        <v>0</v>
      </c>
      <c r="I49" s="1136"/>
    </row>
    <row r="50" spans="1:9" ht="19.5" customHeight="1">
      <c r="A50" s="1329" t="s">
        <v>667</v>
      </c>
      <c r="B50" s="1334" t="s">
        <v>615</v>
      </c>
      <c r="C50" s="1334" t="s">
        <v>615</v>
      </c>
      <c r="D50" s="1331" t="s">
        <v>670</v>
      </c>
      <c r="E50" s="1332">
        <v>200000</v>
      </c>
      <c r="F50" s="1332">
        <v>710000</v>
      </c>
      <c r="G50" s="1332">
        <v>0</v>
      </c>
      <c r="H50" s="1333">
        <v>0</v>
      </c>
      <c r="I50" s="1136"/>
    </row>
    <row r="51" spans="1:9" ht="19.5" customHeight="1">
      <c r="A51" s="1329" t="s">
        <v>671</v>
      </c>
      <c r="B51" s="1334" t="s">
        <v>612</v>
      </c>
      <c r="C51" s="1334" t="s">
        <v>612</v>
      </c>
      <c r="D51" s="1331" t="s">
        <v>672</v>
      </c>
      <c r="E51" s="1332">
        <v>111177</v>
      </c>
      <c r="F51" s="1332">
        <v>2400810</v>
      </c>
      <c r="G51" s="1332">
        <v>1128</v>
      </c>
      <c r="H51" s="1333">
        <v>1128</v>
      </c>
      <c r="I51" s="1136"/>
    </row>
    <row r="52" spans="1:9" ht="19.5" customHeight="1">
      <c r="A52" s="1329" t="s">
        <v>671</v>
      </c>
      <c r="B52" s="1334" t="s">
        <v>615</v>
      </c>
      <c r="C52" s="1334" t="s">
        <v>612</v>
      </c>
      <c r="D52" s="1331" t="s">
        <v>673</v>
      </c>
      <c r="E52" s="1332">
        <v>0</v>
      </c>
      <c r="F52" s="1332">
        <v>176840</v>
      </c>
      <c r="G52" s="1332">
        <v>0</v>
      </c>
      <c r="H52" s="1333">
        <v>0</v>
      </c>
      <c r="I52" s="1136"/>
    </row>
    <row r="53" spans="1:9" ht="19.5" customHeight="1">
      <c r="A53" s="1329" t="s">
        <v>671</v>
      </c>
      <c r="B53" s="1334" t="s">
        <v>615</v>
      </c>
      <c r="C53" s="1334" t="s">
        <v>615</v>
      </c>
      <c r="D53" s="1331" t="s">
        <v>674</v>
      </c>
      <c r="E53" s="1332">
        <v>0</v>
      </c>
      <c r="F53" s="1332">
        <v>176840</v>
      </c>
      <c r="G53" s="1332">
        <v>0</v>
      </c>
      <c r="H53" s="1333">
        <v>0</v>
      </c>
      <c r="I53" s="1136"/>
    </row>
    <row r="54" spans="1:9" ht="23.25" customHeight="1">
      <c r="A54" s="1329" t="s">
        <v>671</v>
      </c>
      <c r="B54" s="1334" t="s">
        <v>617</v>
      </c>
      <c r="C54" s="1334" t="s">
        <v>612</v>
      </c>
      <c r="D54" s="1331" t="s">
        <v>675</v>
      </c>
      <c r="E54" s="1332">
        <v>111177</v>
      </c>
      <c r="F54" s="1332">
        <v>2223970</v>
      </c>
      <c r="G54" s="1332">
        <v>1128</v>
      </c>
      <c r="H54" s="1333">
        <v>1128</v>
      </c>
      <c r="I54" s="1136"/>
    </row>
    <row r="55" spans="1:9" ht="23.25" customHeight="1">
      <c r="A55" s="1329" t="s">
        <v>671</v>
      </c>
      <c r="B55" s="1334" t="s">
        <v>617</v>
      </c>
      <c r="C55" s="1334" t="s">
        <v>615</v>
      </c>
      <c r="D55" s="1331" t="s">
        <v>676</v>
      </c>
      <c r="E55" s="1332">
        <v>0</v>
      </c>
      <c r="F55" s="1332">
        <v>12757</v>
      </c>
      <c r="G55" s="1332">
        <v>0</v>
      </c>
      <c r="H55" s="1333">
        <v>0</v>
      </c>
      <c r="I55" s="1136"/>
    </row>
    <row r="56" spans="1:9" ht="19.5" customHeight="1">
      <c r="A56" s="1329" t="s">
        <v>671</v>
      </c>
      <c r="B56" s="1334" t="s">
        <v>617</v>
      </c>
      <c r="C56" s="1334" t="s">
        <v>635</v>
      </c>
      <c r="D56" s="1331" t="s">
        <v>677</v>
      </c>
      <c r="E56" s="1332">
        <v>32371</v>
      </c>
      <c r="F56" s="1332">
        <v>1103298</v>
      </c>
      <c r="G56" s="1332">
        <v>1128</v>
      </c>
      <c r="H56" s="1333">
        <v>1128</v>
      </c>
      <c r="I56" s="497"/>
    </row>
    <row r="57" spans="1:9" ht="19.5" customHeight="1">
      <c r="A57" s="1329" t="s">
        <v>671</v>
      </c>
      <c r="B57" s="1334" t="s">
        <v>617</v>
      </c>
      <c r="C57" s="1334" t="s">
        <v>667</v>
      </c>
      <c r="D57" s="1331" t="s">
        <v>678</v>
      </c>
      <c r="E57" s="1332">
        <v>78806</v>
      </c>
      <c r="F57" s="1332">
        <v>1107915</v>
      </c>
      <c r="G57" s="1332">
        <v>0</v>
      </c>
      <c r="H57" s="1333">
        <v>0</v>
      </c>
      <c r="I57" s="1136"/>
    </row>
    <row r="58" spans="1:9" ht="19.5" customHeight="1">
      <c r="A58" s="1329" t="s">
        <v>612</v>
      </c>
      <c r="B58" s="1334" t="s">
        <v>612</v>
      </c>
      <c r="C58" s="1334" t="s">
        <v>612</v>
      </c>
      <c r="D58" s="1331" t="s">
        <v>679</v>
      </c>
      <c r="E58" s="1332">
        <v>0</v>
      </c>
      <c r="F58" s="1332">
        <v>0</v>
      </c>
      <c r="G58" s="1332">
        <v>0</v>
      </c>
      <c r="H58" s="1333">
        <v>0</v>
      </c>
      <c r="I58" s="1136"/>
    </row>
    <row r="59" spans="1:9" ht="19.5" customHeight="1">
      <c r="A59" s="1329" t="s">
        <v>612</v>
      </c>
      <c r="B59" s="1334" t="s">
        <v>612</v>
      </c>
      <c r="C59" s="1334" t="s">
        <v>612</v>
      </c>
      <c r="D59" s="1331" t="s">
        <v>683</v>
      </c>
      <c r="E59" s="1332">
        <v>0</v>
      </c>
      <c r="F59" s="1332">
        <v>0</v>
      </c>
      <c r="G59" s="1332">
        <v>0</v>
      </c>
      <c r="H59" s="1333">
        <v>0</v>
      </c>
      <c r="I59" s="1136"/>
    </row>
    <row r="60" spans="1:9" ht="19.5" customHeight="1">
      <c r="A60" s="1329" t="s">
        <v>612</v>
      </c>
      <c r="B60" s="1334" t="s">
        <v>612</v>
      </c>
      <c r="C60" s="1334" t="s">
        <v>612</v>
      </c>
      <c r="D60" s="1331" t="s">
        <v>684</v>
      </c>
      <c r="E60" s="1332" t="s">
        <v>612</v>
      </c>
      <c r="F60" s="1332" t="s">
        <v>612</v>
      </c>
      <c r="G60" s="1332" t="s">
        <v>612</v>
      </c>
      <c r="H60" s="1333" t="s">
        <v>612</v>
      </c>
      <c r="I60" s="1136"/>
    </row>
    <row r="61" spans="1:9" ht="19.5" customHeight="1">
      <c r="A61" s="1136"/>
      <c r="E61" s="1137"/>
      <c r="F61" s="1137"/>
      <c r="G61" s="1137"/>
      <c r="H61" s="1137"/>
    </row>
    <row r="62" spans="1:9" ht="19.5" customHeight="1">
      <c r="A62" s="1136"/>
      <c r="E62" s="1137"/>
      <c r="F62" s="1137"/>
      <c r="G62" s="1137"/>
      <c r="H62" s="1137"/>
    </row>
    <row r="63" spans="1:9" ht="19.5" customHeight="1">
      <c r="A63" s="1136"/>
      <c r="E63" s="1137"/>
      <c r="F63" s="1137"/>
      <c r="G63" s="1137"/>
      <c r="H63" s="1137"/>
    </row>
    <row r="64" spans="1:9" ht="19.5" customHeight="1">
      <c r="A64" s="1136"/>
      <c r="E64" s="1137"/>
      <c r="F64" s="1137"/>
      <c r="G64" s="1137"/>
      <c r="H64" s="1137"/>
    </row>
    <row r="65" spans="1:8" ht="19.5" customHeight="1">
      <c r="A65" s="1405" t="s">
        <v>602</v>
      </c>
      <c r="B65" s="1406"/>
      <c r="C65" s="1406"/>
      <c r="D65" s="1407"/>
      <c r="E65" s="1408" t="s">
        <v>685</v>
      </c>
      <c r="F65" s="1409"/>
      <c r="G65" s="1408" t="s">
        <v>686</v>
      </c>
      <c r="H65" s="1409"/>
    </row>
    <row r="66" spans="1:8" ht="19.5" customHeight="1">
      <c r="A66" s="1297" t="s">
        <v>606</v>
      </c>
      <c r="B66" s="1298" t="s">
        <v>607</v>
      </c>
      <c r="C66" s="1298" t="s">
        <v>608</v>
      </c>
      <c r="D66" s="1299" t="s">
        <v>609</v>
      </c>
      <c r="E66" s="1300" t="s">
        <v>610</v>
      </c>
      <c r="F66" s="1300" t="s">
        <v>611</v>
      </c>
      <c r="G66" s="1300" t="s">
        <v>610</v>
      </c>
      <c r="H66" s="1300" t="s">
        <v>611</v>
      </c>
    </row>
    <row r="67" spans="1:8" ht="19.5" customHeight="1">
      <c r="A67" s="1329" t="s">
        <v>612</v>
      </c>
      <c r="B67" s="1330" t="s">
        <v>612</v>
      </c>
      <c r="C67" s="1330" t="s">
        <v>612</v>
      </c>
      <c r="D67" s="1331" t="s">
        <v>613</v>
      </c>
      <c r="E67" s="1332">
        <v>8640332</v>
      </c>
      <c r="F67" s="1332">
        <v>119871157</v>
      </c>
      <c r="G67" s="1332">
        <v>2270240</v>
      </c>
      <c r="H67" s="1333">
        <v>100431614</v>
      </c>
    </row>
    <row r="68" spans="1:8" ht="19.5" customHeight="1">
      <c r="A68" s="1329" t="s">
        <v>612</v>
      </c>
      <c r="B68" s="1334" t="s">
        <v>612</v>
      </c>
      <c r="C68" s="1334" t="s">
        <v>612</v>
      </c>
      <c r="D68" s="1331" t="s">
        <v>614</v>
      </c>
      <c r="E68" s="1332">
        <v>8143504</v>
      </c>
      <c r="F68" s="1332">
        <v>114955810</v>
      </c>
      <c r="G68" s="1332">
        <v>0</v>
      </c>
      <c r="H68" s="1333">
        <v>6998297</v>
      </c>
    </row>
    <row r="69" spans="1:8" ht="19.5" customHeight="1">
      <c r="A69" s="1329" t="s">
        <v>615</v>
      </c>
      <c r="B69" s="1334" t="s">
        <v>612</v>
      </c>
      <c r="C69" s="1334" t="s">
        <v>612</v>
      </c>
      <c r="D69" s="1331" t="s">
        <v>687</v>
      </c>
      <c r="E69" s="1332">
        <v>3739560</v>
      </c>
      <c r="F69" s="1332">
        <v>49143494</v>
      </c>
      <c r="G69" s="1332">
        <v>0</v>
      </c>
      <c r="H69" s="1333">
        <v>962083</v>
      </c>
    </row>
    <row r="70" spans="1:8" ht="19.5" customHeight="1">
      <c r="A70" s="1329" t="s">
        <v>615</v>
      </c>
      <c r="B70" s="1334" t="s">
        <v>688</v>
      </c>
      <c r="C70" s="1334" t="s">
        <v>612</v>
      </c>
      <c r="D70" s="1331" t="s">
        <v>689</v>
      </c>
      <c r="E70" s="1332">
        <v>1021436</v>
      </c>
      <c r="F70" s="1332">
        <v>14233820</v>
      </c>
      <c r="G70" s="1332">
        <v>0</v>
      </c>
      <c r="H70" s="1333">
        <v>762083</v>
      </c>
    </row>
    <row r="71" spans="1:8" ht="19.5" customHeight="1">
      <c r="A71" s="1329" t="s">
        <v>615</v>
      </c>
      <c r="B71" s="1334" t="s">
        <v>688</v>
      </c>
      <c r="C71" s="1334" t="s">
        <v>615</v>
      </c>
      <c r="D71" s="1331" t="s">
        <v>690</v>
      </c>
      <c r="E71" s="1332">
        <v>922375</v>
      </c>
      <c r="F71" s="1332">
        <v>12390143</v>
      </c>
      <c r="G71" s="1332">
        <v>0</v>
      </c>
      <c r="H71" s="1333">
        <v>0</v>
      </c>
    </row>
    <row r="72" spans="1:8" ht="19.5" customHeight="1">
      <c r="A72" s="1329" t="s">
        <v>615</v>
      </c>
      <c r="B72" s="1334" t="s">
        <v>688</v>
      </c>
      <c r="C72" s="1334" t="s">
        <v>617</v>
      </c>
      <c r="D72" s="1331" t="s">
        <v>691</v>
      </c>
      <c r="E72" s="1332">
        <v>34284</v>
      </c>
      <c r="F72" s="1332">
        <v>504212</v>
      </c>
      <c r="G72" s="1332">
        <v>0</v>
      </c>
      <c r="H72" s="1333">
        <v>0</v>
      </c>
    </row>
    <row r="73" spans="1:8" ht="19.5" customHeight="1">
      <c r="A73" s="1329" t="s">
        <v>615</v>
      </c>
      <c r="B73" s="1334" t="s">
        <v>688</v>
      </c>
      <c r="C73" s="1334" t="s">
        <v>640</v>
      </c>
      <c r="D73" s="1331" t="s">
        <v>692</v>
      </c>
      <c r="E73" s="1332">
        <v>45487</v>
      </c>
      <c r="F73" s="1332">
        <v>835874</v>
      </c>
      <c r="G73" s="1332">
        <v>0</v>
      </c>
      <c r="H73" s="1333">
        <v>0</v>
      </c>
    </row>
    <row r="74" spans="1:8" ht="19.5" customHeight="1">
      <c r="A74" s="1329" t="s">
        <v>615</v>
      </c>
      <c r="B74" s="1334" t="s">
        <v>688</v>
      </c>
      <c r="C74" s="1334" t="s">
        <v>635</v>
      </c>
      <c r="D74" s="1331" t="s">
        <v>693</v>
      </c>
      <c r="E74" s="1332">
        <v>3000</v>
      </c>
      <c r="F74" s="1332">
        <v>3000</v>
      </c>
      <c r="G74" s="1332">
        <v>0</v>
      </c>
      <c r="H74" s="1333">
        <v>0</v>
      </c>
    </row>
    <row r="75" spans="1:8" ht="19.5" customHeight="1">
      <c r="A75" s="1329" t="s">
        <v>615</v>
      </c>
      <c r="B75" s="1334" t="s">
        <v>688</v>
      </c>
      <c r="C75" s="1334" t="s">
        <v>643</v>
      </c>
      <c r="D75" s="1331" t="s">
        <v>694</v>
      </c>
      <c r="E75" s="1332">
        <v>16290</v>
      </c>
      <c r="F75" s="1332">
        <v>500591</v>
      </c>
      <c r="G75" s="1332">
        <v>0</v>
      </c>
      <c r="H75" s="1333">
        <v>762083</v>
      </c>
    </row>
    <row r="76" spans="1:8" ht="19.5" customHeight="1">
      <c r="A76" s="1329" t="s">
        <v>615</v>
      </c>
      <c r="B76" s="1334" t="s">
        <v>695</v>
      </c>
      <c r="C76" s="1334" t="s">
        <v>612</v>
      </c>
      <c r="D76" s="1331" t="s">
        <v>696</v>
      </c>
      <c r="E76" s="1332">
        <v>1277000</v>
      </c>
      <c r="F76" s="1332">
        <v>15820000</v>
      </c>
      <c r="G76" s="1332">
        <v>0</v>
      </c>
      <c r="H76" s="1333">
        <v>0</v>
      </c>
    </row>
    <row r="77" spans="1:8" ht="19.5" customHeight="1">
      <c r="A77" s="1329" t="s">
        <v>615</v>
      </c>
      <c r="B77" s="1334" t="s">
        <v>695</v>
      </c>
      <c r="C77" s="1334" t="s">
        <v>615</v>
      </c>
      <c r="D77" s="1331" t="s">
        <v>690</v>
      </c>
      <c r="E77" s="1332">
        <v>488000</v>
      </c>
      <c r="F77" s="1332">
        <v>7165000</v>
      </c>
      <c r="G77" s="1332">
        <v>0</v>
      </c>
      <c r="H77" s="1333">
        <v>0</v>
      </c>
    </row>
    <row r="78" spans="1:8" ht="19.5" customHeight="1">
      <c r="A78" s="1329" t="s">
        <v>615</v>
      </c>
      <c r="B78" s="1334" t="s">
        <v>695</v>
      </c>
      <c r="C78" s="1334" t="s">
        <v>617</v>
      </c>
      <c r="D78" s="1331" t="s">
        <v>697</v>
      </c>
      <c r="E78" s="1332">
        <v>789000</v>
      </c>
      <c r="F78" s="1332">
        <v>8655000</v>
      </c>
      <c r="G78" s="1332">
        <v>0</v>
      </c>
      <c r="H78" s="1333">
        <v>0</v>
      </c>
    </row>
    <row r="79" spans="1:8" ht="19.5" customHeight="1">
      <c r="A79" s="1329" t="s">
        <v>615</v>
      </c>
      <c r="B79" s="1334" t="s">
        <v>698</v>
      </c>
      <c r="C79" s="1334" t="s">
        <v>612</v>
      </c>
      <c r="D79" s="1331" t="s">
        <v>699</v>
      </c>
      <c r="E79" s="1332">
        <v>1394095</v>
      </c>
      <c r="F79" s="1332">
        <v>18874696</v>
      </c>
      <c r="G79" s="1332">
        <v>0</v>
      </c>
      <c r="H79" s="1333">
        <v>200000</v>
      </c>
    </row>
    <row r="80" spans="1:8" ht="23.25" customHeight="1">
      <c r="A80" s="1329" t="s">
        <v>615</v>
      </c>
      <c r="B80" s="1334" t="s">
        <v>698</v>
      </c>
      <c r="C80" s="1334" t="s">
        <v>617</v>
      </c>
      <c r="D80" s="1331" t="s">
        <v>700</v>
      </c>
      <c r="E80" s="1332">
        <v>1029477</v>
      </c>
      <c r="F80" s="1332">
        <v>13983924</v>
      </c>
      <c r="G80" s="1332">
        <v>0</v>
      </c>
      <c r="H80" s="1333">
        <v>0</v>
      </c>
    </row>
    <row r="81" spans="1:8" ht="23.25" customHeight="1">
      <c r="A81" s="1329" t="s">
        <v>615</v>
      </c>
      <c r="B81" s="1334" t="s">
        <v>698</v>
      </c>
      <c r="C81" s="1334" t="s">
        <v>640</v>
      </c>
      <c r="D81" s="1331" t="s">
        <v>701</v>
      </c>
      <c r="E81" s="1332">
        <v>10367</v>
      </c>
      <c r="F81" s="1332">
        <v>81544</v>
      </c>
      <c r="G81" s="1332">
        <v>0</v>
      </c>
      <c r="H81" s="1333">
        <v>0</v>
      </c>
    </row>
    <row r="82" spans="1:8" ht="19.5" customHeight="1">
      <c r="A82" s="1329" t="s">
        <v>615</v>
      </c>
      <c r="B82" s="1334" t="s">
        <v>698</v>
      </c>
      <c r="C82" s="1334" t="s">
        <v>635</v>
      </c>
      <c r="D82" s="1331" t="s">
        <v>702</v>
      </c>
      <c r="E82" s="1332">
        <v>0</v>
      </c>
      <c r="F82" s="1332">
        <v>3669</v>
      </c>
      <c r="G82" s="1332">
        <v>0</v>
      </c>
      <c r="H82" s="1333">
        <v>0</v>
      </c>
    </row>
    <row r="83" spans="1:8" ht="19.5" customHeight="1">
      <c r="A83" s="1329" t="s">
        <v>615</v>
      </c>
      <c r="B83" s="1334" t="s">
        <v>698</v>
      </c>
      <c r="C83" s="1334" t="s">
        <v>643</v>
      </c>
      <c r="D83" s="1331" t="s">
        <v>703</v>
      </c>
      <c r="E83" s="1332">
        <v>211657</v>
      </c>
      <c r="F83" s="1332">
        <v>2522533</v>
      </c>
      <c r="G83" s="1332">
        <v>0</v>
      </c>
      <c r="H83" s="1333">
        <v>200000</v>
      </c>
    </row>
    <row r="84" spans="1:8" ht="19.5" customHeight="1">
      <c r="A84" s="1329" t="s">
        <v>615</v>
      </c>
      <c r="B84" s="1334" t="s">
        <v>698</v>
      </c>
      <c r="C84" s="1334" t="s">
        <v>650</v>
      </c>
      <c r="D84" s="1331" t="s">
        <v>704</v>
      </c>
      <c r="E84" s="1332">
        <v>1161</v>
      </c>
      <c r="F84" s="1332">
        <v>458374</v>
      </c>
      <c r="G84" s="1332">
        <v>0</v>
      </c>
      <c r="H84" s="1333">
        <v>0</v>
      </c>
    </row>
    <row r="85" spans="1:8" ht="19.5" customHeight="1">
      <c r="A85" s="1329" t="s">
        <v>615</v>
      </c>
      <c r="B85" s="1334" t="s">
        <v>698</v>
      </c>
      <c r="C85" s="1334" t="s">
        <v>652</v>
      </c>
      <c r="D85" s="1331" t="s">
        <v>705</v>
      </c>
      <c r="E85" s="1332">
        <v>141433</v>
      </c>
      <c r="F85" s="1332">
        <v>1824652</v>
      </c>
      <c r="G85" s="1332">
        <v>0</v>
      </c>
      <c r="H85" s="1333">
        <v>0</v>
      </c>
    </row>
    <row r="86" spans="1:8" ht="19.5" customHeight="1">
      <c r="A86" s="1329" t="s">
        <v>615</v>
      </c>
      <c r="B86" s="1334" t="s">
        <v>706</v>
      </c>
      <c r="C86" s="1334" t="s">
        <v>612</v>
      </c>
      <c r="D86" s="1331" t="s">
        <v>707</v>
      </c>
      <c r="E86" s="1332">
        <v>47029</v>
      </c>
      <c r="F86" s="1332">
        <v>214978</v>
      </c>
      <c r="G86" s="1332">
        <v>0</v>
      </c>
      <c r="H86" s="1333">
        <v>0</v>
      </c>
    </row>
    <row r="87" spans="1:8" ht="19.5" customHeight="1">
      <c r="A87" s="1329" t="s">
        <v>615</v>
      </c>
      <c r="B87" s="1334" t="s">
        <v>706</v>
      </c>
      <c r="C87" s="1334" t="s">
        <v>617</v>
      </c>
      <c r="D87" s="1331" t="s">
        <v>708</v>
      </c>
      <c r="E87" s="1332">
        <v>47029</v>
      </c>
      <c r="F87" s="1332">
        <v>214978</v>
      </c>
      <c r="G87" s="1332">
        <v>0</v>
      </c>
      <c r="H87" s="1333">
        <v>0</v>
      </c>
    </row>
    <row r="88" spans="1:8" ht="19.5" customHeight="1">
      <c r="A88" s="1329" t="s">
        <v>617</v>
      </c>
      <c r="B88" s="1334" t="s">
        <v>612</v>
      </c>
      <c r="C88" s="1334" t="s">
        <v>612</v>
      </c>
      <c r="D88" s="1331" t="s">
        <v>709</v>
      </c>
      <c r="E88" s="1332">
        <v>412104</v>
      </c>
      <c r="F88" s="1332">
        <v>4797272</v>
      </c>
      <c r="G88" s="1332">
        <v>0</v>
      </c>
      <c r="H88" s="1333">
        <v>0</v>
      </c>
    </row>
    <row r="89" spans="1:8" ht="19.5" customHeight="1">
      <c r="A89" s="1329" t="s">
        <v>617</v>
      </c>
      <c r="B89" s="1334" t="s">
        <v>710</v>
      </c>
      <c r="C89" s="1334" t="s">
        <v>612</v>
      </c>
      <c r="D89" s="1331" t="s">
        <v>711</v>
      </c>
      <c r="E89" s="1332">
        <v>159027</v>
      </c>
      <c r="F89" s="1332">
        <v>2081394</v>
      </c>
      <c r="G89" s="1332">
        <v>0</v>
      </c>
      <c r="H89" s="1333">
        <v>0</v>
      </c>
    </row>
    <row r="90" spans="1:8" ht="19.5" customHeight="1">
      <c r="A90" s="1329" t="s">
        <v>617</v>
      </c>
      <c r="B90" s="1334" t="s">
        <v>710</v>
      </c>
      <c r="C90" s="1334" t="s">
        <v>617</v>
      </c>
      <c r="D90" s="1331" t="s">
        <v>712</v>
      </c>
      <c r="E90" s="1332">
        <v>61000</v>
      </c>
      <c r="F90" s="1332">
        <v>320104</v>
      </c>
      <c r="G90" s="1332">
        <v>0</v>
      </c>
      <c r="H90" s="1333">
        <v>0</v>
      </c>
    </row>
    <row r="91" spans="1:8" ht="19.5" customHeight="1">
      <c r="A91" s="1329" t="s">
        <v>617</v>
      </c>
      <c r="B91" s="1334" t="s">
        <v>710</v>
      </c>
      <c r="C91" s="1334" t="s">
        <v>640</v>
      </c>
      <c r="D91" s="1331" t="s">
        <v>713</v>
      </c>
      <c r="E91" s="1332">
        <v>98027</v>
      </c>
      <c r="F91" s="1332">
        <v>1761290</v>
      </c>
      <c r="G91" s="1332">
        <v>0</v>
      </c>
      <c r="H91" s="1333">
        <v>0</v>
      </c>
    </row>
    <row r="92" spans="1:8" ht="19.5" customHeight="1">
      <c r="A92" s="1329" t="s">
        <v>617</v>
      </c>
      <c r="B92" s="1334" t="s">
        <v>714</v>
      </c>
      <c r="C92" s="1334" t="s">
        <v>612</v>
      </c>
      <c r="D92" s="1331" t="s">
        <v>715</v>
      </c>
      <c r="E92" s="1332">
        <v>253077</v>
      </c>
      <c r="F92" s="1332">
        <v>2715878</v>
      </c>
      <c r="G92" s="1332">
        <v>0</v>
      </c>
      <c r="H92" s="1333">
        <v>0</v>
      </c>
    </row>
    <row r="93" spans="1:8" ht="19.5" customHeight="1">
      <c r="A93" s="1329" t="s">
        <v>617</v>
      </c>
      <c r="B93" s="1334" t="s">
        <v>714</v>
      </c>
      <c r="C93" s="1334" t="s">
        <v>617</v>
      </c>
      <c r="D93" s="1331" t="s">
        <v>716</v>
      </c>
      <c r="E93" s="1332">
        <v>178398</v>
      </c>
      <c r="F93" s="1332">
        <v>1764393</v>
      </c>
      <c r="G93" s="1332">
        <v>0</v>
      </c>
      <c r="H93" s="1333">
        <v>0</v>
      </c>
    </row>
    <row r="94" spans="1:8" ht="19.5" customHeight="1">
      <c r="A94" s="1329" t="s">
        <v>617</v>
      </c>
      <c r="B94" s="1334" t="s">
        <v>714</v>
      </c>
      <c r="C94" s="1334" t="s">
        <v>640</v>
      </c>
      <c r="D94" s="1331" t="s">
        <v>705</v>
      </c>
      <c r="E94" s="1332">
        <v>74679</v>
      </c>
      <c r="F94" s="1332">
        <v>951485</v>
      </c>
      <c r="G94" s="1332">
        <v>0</v>
      </c>
      <c r="H94" s="1333">
        <v>0</v>
      </c>
    </row>
    <row r="95" spans="1:8" ht="19.5" customHeight="1">
      <c r="A95" s="1329" t="s">
        <v>640</v>
      </c>
      <c r="B95" s="1334" t="s">
        <v>612</v>
      </c>
      <c r="C95" s="1334" t="s">
        <v>612</v>
      </c>
      <c r="D95" s="1331" t="s">
        <v>717</v>
      </c>
      <c r="E95" s="1332">
        <v>1679780</v>
      </c>
      <c r="F95" s="1332">
        <v>29020147</v>
      </c>
      <c r="G95" s="1332">
        <v>0</v>
      </c>
      <c r="H95" s="1333">
        <v>6036214</v>
      </c>
    </row>
    <row r="96" spans="1:8" ht="23.25" customHeight="1">
      <c r="A96" s="1329" t="s">
        <v>640</v>
      </c>
      <c r="B96" s="1334" t="s">
        <v>718</v>
      </c>
      <c r="C96" s="1334" t="s">
        <v>612</v>
      </c>
      <c r="D96" s="1331" t="s">
        <v>719</v>
      </c>
      <c r="E96" s="1332">
        <v>497529</v>
      </c>
      <c r="F96" s="1332">
        <v>10444036</v>
      </c>
      <c r="G96" s="1332">
        <v>0</v>
      </c>
      <c r="H96" s="1333">
        <v>4119280</v>
      </c>
    </row>
    <row r="97" spans="1:8">
      <c r="A97" s="1329" t="s">
        <v>640</v>
      </c>
      <c r="B97" s="1334" t="s">
        <v>718</v>
      </c>
      <c r="C97" s="1334" t="s">
        <v>617</v>
      </c>
      <c r="D97" s="1331" t="s">
        <v>720</v>
      </c>
      <c r="E97" s="1332">
        <v>497529</v>
      </c>
      <c r="F97" s="1332">
        <v>10444036</v>
      </c>
      <c r="G97" s="1332">
        <v>0</v>
      </c>
      <c r="H97" s="1333">
        <v>4119280</v>
      </c>
    </row>
    <row r="98" spans="1:8">
      <c r="A98" s="1329" t="s">
        <v>640</v>
      </c>
      <c r="B98" s="1334" t="s">
        <v>722</v>
      </c>
      <c r="C98" s="1334" t="s">
        <v>612</v>
      </c>
      <c r="D98" s="1331" t="s">
        <v>723</v>
      </c>
      <c r="E98" s="1332">
        <v>25718</v>
      </c>
      <c r="F98" s="1332">
        <v>91623</v>
      </c>
      <c r="G98" s="1332">
        <v>0</v>
      </c>
      <c r="H98" s="1333">
        <v>0</v>
      </c>
    </row>
    <row r="99" spans="1:8">
      <c r="A99" s="1329" t="s">
        <v>640</v>
      </c>
      <c r="B99" s="1334" t="s">
        <v>722</v>
      </c>
      <c r="C99" s="1334" t="s">
        <v>640</v>
      </c>
      <c r="D99" s="1331" t="s">
        <v>724</v>
      </c>
      <c r="E99" s="1332">
        <v>25718</v>
      </c>
      <c r="F99" s="1332">
        <v>91623</v>
      </c>
      <c r="G99" s="1332">
        <v>0</v>
      </c>
      <c r="H99" s="1333">
        <v>0</v>
      </c>
    </row>
    <row r="100" spans="1:8">
      <c r="A100" s="1329" t="s">
        <v>640</v>
      </c>
      <c r="B100" s="1334" t="s">
        <v>725</v>
      </c>
      <c r="C100" s="1334" t="s">
        <v>612</v>
      </c>
      <c r="D100" s="1331" t="s">
        <v>726</v>
      </c>
      <c r="E100" s="1332">
        <v>1156533</v>
      </c>
      <c r="F100" s="1332">
        <v>18484488</v>
      </c>
      <c r="G100" s="1332">
        <v>0</v>
      </c>
      <c r="H100" s="1333">
        <v>1916934</v>
      </c>
    </row>
    <row r="101" spans="1:8">
      <c r="A101" s="1329" t="s">
        <v>640</v>
      </c>
      <c r="B101" s="1334" t="s">
        <v>725</v>
      </c>
      <c r="C101" s="1334" t="s">
        <v>617</v>
      </c>
      <c r="D101" s="1331" t="s">
        <v>727</v>
      </c>
      <c r="E101" s="1332">
        <v>403499</v>
      </c>
      <c r="F101" s="1332">
        <v>5505180</v>
      </c>
      <c r="G101" s="1332">
        <v>0</v>
      </c>
      <c r="H101" s="1333">
        <v>816934</v>
      </c>
    </row>
    <row r="102" spans="1:8">
      <c r="A102" s="1329" t="s">
        <v>640</v>
      </c>
      <c r="B102" s="1334" t="s">
        <v>725</v>
      </c>
      <c r="C102" s="1334" t="s">
        <v>640</v>
      </c>
      <c r="D102" s="1331" t="s">
        <v>728</v>
      </c>
      <c r="E102" s="1332">
        <v>24756</v>
      </c>
      <c r="F102" s="1332">
        <v>820000</v>
      </c>
      <c r="G102" s="1332">
        <v>0</v>
      </c>
      <c r="H102" s="1333">
        <v>0</v>
      </c>
    </row>
    <row r="103" spans="1:8">
      <c r="A103" s="1329" t="s">
        <v>640</v>
      </c>
      <c r="B103" s="1334" t="s">
        <v>725</v>
      </c>
      <c r="C103" s="1334" t="s">
        <v>643</v>
      </c>
      <c r="D103" s="1331" t="s">
        <v>729</v>
      </c>
      <c r="E103" s="1332">
        <v>478697</v>
      </c>
      <c r="F103" s="1332">
        <v>9543165</v>
      </c>
      <c r="G103" s="1332">
        <v>0</v>
      </c>
      <c r="H103" s="1333">
        <v>1100000</v>
      </c>
    </row>
    <row r="104" spans="1:8">
      <c r="A104" s="1329" t="s">
        <v>640</v>
      </c>
      <c r="B104" s="1334" t="s">
        <v>725</v>
      </c>
      <c r="C104" s="1334" t="s">
        <v>650</v>
      </c>
      <c r="D104" s="1331" t="s">
        <v>730</v>
      </c>
      <c r="E104" s="1332">
        <v>249581</v>
      </c>
      <c r="F104" s="1332">
        <v>2616143</v>
      </c>
      <c r="G104" s="1332">
        <v>0</v>
      </c>
      <c r="H104" s="1333">
        <v>0</v>
      </c>
    </row>
    <row r="105" spans="1:8">
      <c r="A105" s="1329" t="s">
        <v>635</v>
      </c>
      <c r="B105" s="1334" t="s">
        <v>612</v>
      </c>
      <c r="C105" s="1334" t="s">
        <v>612</v>
      </c>
      <c r="D105" s="1331" t="s">
        <v>731</v>
      </c>
      <c r="E105" s="1332">
        <v>498767</v>
      </c>
      <c r="F105" s="1332">
        <v>6791985</v>
      </c>
      <c r="G105" s="1332">
        <v>0</v>
      </c>
      <c r="H105" s="1333">
        <v>0</v>
      </c>
    </row>
    <row r="106" spans="1:8">
      <c r="A106" s="1329" t="s">
        <v>635</v>
      </c>
      <c r="B106" s="1334" t="s">
        <v>732</v>
      </c>
      <c r="C106" s="1334" t="s">
        <v>612</v>
      </c>
      <c r="D106" s="1331" t="s">
        <v>733</v>
      </c>
      <c r="E106" s="1332">
        <v>33882</v>
      </c>
      <c r="F106" s="1332">
        <v>380094</v>
      </c>
      <c r="G106" s="1332">
        <v>0</v>
      </c>
      <c r="H106" s="1333">
        <v>0</v>
      </c>
    </row>
    <row r="107" spans="1:8">
      <c r="A107" s="1329" t="s">
        <v>635</v>
      </c>
      <c r="B107" s="1334" t="s">
        <v>732</v>
      </c>
      <c r="C107" s="1334" t="s">
        <v>617</v>
      </c>
      <c r="D107" s="1331" t="s">
        <v>734</v>
      </c>
      <c r="E107" s="1332">
        <v>33882</v>
      </c>
      <c r="F107" s="1332">
        <v>380094</v>
      </c>
      <c r="G107" s="1332">
        <v>0</v>
      </c>
      <c r="H107" s="1333">
        <v>0</v>
      </c>
    </row>
    <row r="108" spans="1:8">
      <c r="A108" s="1329" t="s">
        <v>635</v>
      </c>
      <c r="B108" s="1334" t="s">
        <v>735</v>
      </c>
      <c r="C108" s="1334" t="s">
        <v>612</v>
      </c>
      <c r="D108" s="1331" t="s">
        <v>736</v>
      </c>
      <c r="E108" s="1332">
        <v>331</v>
      </c>
      <c r="F108" s="1332">
        <v>64539</v>
      </c>
      <c r="G108" s="1332">
        <v>0</v>
      </c>
      <c r="H108" s="1333">
        <v>0</v>
      </c>
    </row>
    <row r="109" spans="1:8">
      <c r="A109" s="1329" t="s">
        <v>635</v>
      </c>
      <c r="B109" s="1334" t="s">
        <v>735</v>
      </c>
      <c r="C109" s="1334" t="s">
        <v>617</v>
      </c>
      <c r="D109" s="1331" t="s">
        <v>737</v>
      </c>
      <c r="E109" s="1332">
        <v>331</v>
      </c>
      <c r="F109" s="1332">
        <v>64539</v>
      </c>
      <c r="G109" s="1332">
        <v>0</v>
      </c>
      <c r="H109" s="1333">
        <v>0</v>
      </c>
    </row>
    <row r="110" spans="1:8">
      <c r="A110" s="1329" t="s">
        <v>635</v>
      </c>
      <c r="B110" s="1334" t="s">
        <v>738</v>
      </c>
      <c r="C110" s="1334" t="s">
        <v>612</v>
      </c>
      <c r="D110" s="1331" t="s">
        <v>739</v>
      </c>
      <c r="E110" s="1332">
        <v>464554</v>
      </c>
      <c r="F110" s="1332">
        <v>6347352</v>
      </c>
      <c r="G110" s="1332">
        <v>0</v>
      </c>
      <c r="H110" s="1333">
        <v>0</v>
      </c>
    </row>
    <row r="111" spans="1:8">
      <c r="A111" s="1329" t="s">
        <v>635</v>
      </c>
      <c r="B111" s="1334" t="s">
        <v>738</v>
      </c>
      <c r="C111" s="1334" t="s">
        <v>617</v>
      </c>
      <c r="D111" s="1331" t="s">
        <v>740</v>
      </c>
      <c r="E111" s="1332">
        <v>464554</v>
      </c>
      <c r="F111" s="1332">
        <v>6347352</v>
      </c>
      <c r="G111" s="1332">
        <v>0</v>
      </c>
      <c r="H111" s="1333">
        <v>0</v>
      </c>
    </row>
    <row r="112" spans="1:8">
      <c r="A112" s="1329" t="s">
        <v>643</v>
      </c>
      <c r="B112" s="1334" t="s">
        <v>612</v>
      </c>
      <c r="C112" s="1334" t="s">
        <v>612</v>
      </c>
      <c r="D112" s="1331" t="s">
        <v>741</v>
      </c>
      <c r="E112" s="1332">
        <v>1228001</v>
      </c>
      <c r="F112" s="1332">
        <v>14949289</v>
      </c>
      <c r="G112" s="1332">
        <v>0</v>
      </c>
      <c r="H112" s="1333">
        <v>0</v>
      </c>
    </row>
    <row r="113" spans="1:8">
      <c r="A113" s="1329" t="s">
        <v>643</v>
      </c>
      <c r="B113" s="1334" t="s">
        <v>742</v>
      </c>
      <c r="C113" s="1334" t="s">
        <v>612</v>
      </c>
      <c r="D113" s="1331" t="s">
        <v>743</v>
      </c>
      <c r="E113" s="1332">
        <v>948658</v>
      </c>
      <c r="F113" s="1332">
        <v>12918575</v>
      </c>
      <c r="G113" s="1332">
        <v>0</v>
      </c>
      <c r="H113" s="1333">
        <v>0</v>
      </c>
    </row>
    <row r="114" spans="1:8">
      <c r="A114" s="1329" t="s">
        <v>643</v>
      </c>
      <c r="B114" s="1334" t="s">
        <v>742</v>
      </c>
      <c r="C114" s="1334" t="s">
        <v>640</v>
      </c>
      <c r="D114" s="1331" t="s">
        <v>744</v>
      </c>
      <c r="E114" s="1332">
        <v>948658</v>
      </c>
      <c r="F114" s="1332">
        <v>12918575</v>
      </c>
      <c r="G114" s="1332">
        <v>0</v>
      </c>
      <c r="H114" s="1333">
        <v>0</v>
      </c>
    </row>
    <row r="115" spans="1:8">
      <c r="A115" s="1329" t="s">
        <v>643</v>
      </c>
      <c r="B115" s="1334" t="s">
        <v>745</v>
      </c>
      <c r="C115" s="1334" t="s">
        <v>612</v>
      </c>
      <c r="D115" s="1331" t="s">
        <v>746</v>
      </c>
      <c r="E115" s="1332">
        <v>279343</v>
      </c>
      <c r="F115" s="1332">
        <v>2030714</v>
      </c>
      <c r="G115" s="1332">
        <v>0</v>
      </c>
      <c r="H115" s="1333">
        <v>0</v>
      </c>
    </row>
    <row r="116" spans="1:8">
      <c r="A116" s="1329" t="s">
        <v>643</v>
      </c>
      <c r="B116" s="1334" t="s">
        <v>745</v>
      </c>
      <c r="C116" s="1334" t="s">
        <v>617</v>
      </c>
      <c r="D116" s="1331" t="s">
        <v>747</v>
      </c>
      <c r="E116" s="1332">
        <v>279343</v>
      </c>
      <c r="F116" s="1332">
        <v>2030714</v>
      </c>
      <c r="G116" s="1332">
        <v>0</v>
      </c>
      <c r="H116" s="1333">
        <v>0</v>
      </c>
    </row>
    <row r="117" spans="1:8">
      <c r="A117" s="1329" t="s">
        <v>650</v>
      </c>
      <c r="B117" s="1334" t="s">
        <v>612</v>
      </c>
      <c r="C117" s="1334" t="s">
        <v>612</v>
      </c>
      <c r="D117" s="1331" t="s">
        <v>748</v>
      </c>
      <c r="E117" s="1332">
        <v>585292</v>
      </c>
      <c r="F117" s="1332">
        <v>10086423</v>
      </c>
      <c r="G117" s="1332">
        <v>0</v>
      </c>
      <c r="H117" s="1333">
        <v>0</v>
      </c>
    </row>
    <row r="118" spans="1:8">
      <c r="A118" s="1329" t="s">
        <v>650</v>
      </c>
      <c r="B118" s="1334" t="s">
        <v>749</v>
      </c>
      <c r="C118" s="1334" t="s">
        <v>612</v>
      </c>
      <c r="D118" s="1331" t="s">
        <v>750</v>
      </c>
      <c r="E118" s="1332">
        <v>585292</v>
      </c>
      <c r="F118" s="1332">
        <v>10086423</v>
      </c>
      <c r="G118" s="1332">
        <v>0</v>
      </c>
      <c r="H118" s="1333">
        <v>0</v>
      </c>
    </row>
    <row r="119" spans="1:8">
      <c r="A119" s="1329" t="s">
        <v>650</v>
      </c>
      <c r="B119" s="1334" t="s">
        <v>749</v>
      </c>
      <c r="C119" s="1334" t="s">
        <v>615</v>
      </c>
      <c r="D119" s="1331" t="s">
        <v>751</v>
      </c>
      <c r="E119" s="1332">
        <v>585292</v>
      </c>
      <c r="F119" s="1332">
        <v>10086423</v>
      </c>
      <c r="G119" s="1332">
        <v>0</v>
      </c>
      <c r="H119" s="1333">
        <v>0</v>
      </c>
    </row>
    <row r="120" spans="1:8">
      <c r="A120" s="1329" t="s">
        <v>652</v>
      </c>
      <c r="B120" s="1334" t="s">
        <v>612</v>
      </c>
      <c r="C120" s="1334" t="s">
        <v>612</v>
      </c>
      <c r="D120" s="1331" t="s">
        <v>752</v>
      </c>
      <c r="E120" s="1332">
        <v>0</v>
      </c>
      <c r="F120" s="1332">
        <v>167200</v>
      </c>
      <c r="G120" s="1332">
        <v>0</v>
      </c>
      <c r="H120" s="1333">
        <v>0</v>
      </c>
    </row>
    <row r="121" spans="1:8">
      <c r="A121" s="1329" t="s">
        <v>652</v>
      </c>
      <c r="B121" s="1334" t="s">
        <v>753</v>
      </c>
      <c r="C121" s="1334" t="s">
        <v>612</v>
      </c>
      <c r="D121" s="1331" t="s">
        <v>754</v>
      </c>
      <c r="E121" s="1332">
        <v>0</v>
      </c>
      <c r="F121" s="1332">
        <v>167200</v>
      </c>
      <c r="G121" s="1332">
        <v>0</v>
      </c>
      <c r="H121" s="1333">
        <v>0</v>
      </c>
    </row>
    <row r="122" spans="1:8">
      <c r="A122" s="1329" t="s">
        <v>652</v>
      </c>
      <c r="B122" s="1334" t="s">
        <v>753</v>
      </c>
      <c r="C122" s="1334" t="s">
        <v>617</v>
      </c>
      <c r="D122" s="1331" t="s">
        <v>755</v>
      </c>
      <c r="E122" s="1332">
        <v>0</v>
      </c>
      <c r="F122" s="1332">
        <v>167200</v>
      </c>
      <c r="G122" s="1332">
        <v>0</v>
      </c>
      <c r="H122" s="1333">
        <v>0</v>
      </c>
    </row>
    <row r="123" spans="1:8">
      <c r="A123" s="1329" t="s">
        <v>612</v>
      </c>
      <c r="B123" s="1334" t="s">
        <v>612</v>
      </c>
      <c r="C123" s="1334" t="s">
        <v>612</v>
      </c>
      <c r="D123" s="1331" t="s">
        <v>679</v>
      </c>
      <c r="E123" s="1332">
        <v>496828</v>
      </c>
      <c r="F123" s="1332">
        <v>4915347</v>
      </c>
      <c r="G123" s="1332">
        <v>2270240</v>
      </c>
      <c r="H123" s="1333">
        <v>93433317</v>
      </c>
    </row>
    <row r="124" spans="1:8">
      <c r="A124" s="1329" t="s">
        <v>615</v>
      </c>
      <c r="B124" s="1334" t="s">
        <v>612</v>
      </c>
      <c r="C124" s="1334" t="s">
        <v>612</v>
      </c>
      <c r="D124" s="1331" t="s">
        <v>687</v>
      </c>
      <c r="E124" s="1332">
        <v>65488</v>
      </c>
      <c r="F124" s="1332">
        <v>489298</v>
      </c>
      <c r="G124" s="1332">
        <v>0</v>
      </c>
      <c r="H124" s="1333">
        <v>0</v>
      </c>
    </row>
    <row r="125" spans="1:8">
      <c r="A125" s="1329" t="s">
        <v>615</v>
      </c>
      <c r="B125" s="1334" t="s">
        <v>688</v>
      </c>
      <c r="C125" s="1334" t="s">
        <v>612</v>
      </c>
      <c r="D125" s="1331" t="s">
        <v>689</v>
      </c>
      <c r="E125" s="1332">
        <v>65488</v>
      </c>
      <c r="F125" s="1332">
        <v>239298</v>
      </c>
      <c r="G125" s="1332">
        <v>0</v>
      </c>
      <c r="H125" s="1333">
        <v>0</v>
      </c>
    </row>
    <row r="126" spans="1:8">
      <c r="A126" s="1329" t="s">
        <v>615</v>
      </c>
      <c r="B126" s="1334" t="s">
        <v>688</v>
      </c>
      <c r="C126" s="1334" t="s">
        <v>756</v>
      </c>
      <c r="D126" s="1331" t="s">
        <v>757</v>
      </c>
      <c r="E126" s="1332">
        <v>65488</v>
      </c>
      <c r="F126" s="1332">
        <v>239298</v>
      </c>
      <c r="G126" s="1332">
        <v>0</v>
      </c>
      <c r="H126" s="1333">
        <v>0</v>
      </c>
    </row>
    <row r="127" spans="1:8">
      <c r="A127" s="1329" t="s">
        <v>615</v>
      </c>
      <c r="B127" s="1334" t="s">
        <v>695</v>
      </c>
      <c r="C127" s="1334" t="s">
        <v>612</v>
      </c>
      <c r="D127" s="1331" t="s">
        <v>696</v>
      </c>
      <c r="E127" s="1332">
        <v>0</v>
      </c>
      <c r="F127" s="1332">
        <v>250000</v>
      </c>
      <c r="G127" s="1332">
        <v>0</v>
      </c>
      <c r="H127" s="1333">
        <v>0</v>
      </c>
    </row>
    <row r="128" spans="1:8">
      <c r="A128" s="1329" t="s">
        <v>615</v>
      </c>
      <c r="B128" s="1334" t="s">
        <v>695</v>
      </c>
      <c r="C128" s="1334" t="s">
        <v>756</v>
      </c>
      <c r="D128" s="1331" t="s">
        <v>757</v>
      </c>
      <c r="E128" s="1332">
        <v>0</v>
      </c>
      <c r="F128" s="1332">
        <v>250000</v>
      </c>
      <c r="G128" s="1332">
        <v>0</v>
      </c>
      <c r="H128" s="1333">
        <v>0</v>
      </c>
    </row>
    <row r="129" spans="1:8">
      <c r="A129" s="1329" t="s">
        <v>617</v>
      </c>
      <c r="B129" s="1334" t="s">
        <v>612</v>
      </c>
      <c r="C129" s="1334" t="s">
        <v>612</v>
      </c>
      <c r="D129" s="1331" t="s">
        <v>709</v>
      </c>
      <c r="E129" s="1332">
        <v>28115</v>
      </c>
      <c r="F129" s="1332">
        <v>195011</v>
      </c>
      <c r="G129" s="1332">
        <v>780000</v>
      </c>
      <c r="H129" s="1333">
        <v>13053120</v>
      </c>
    </row>
    <row r="130" spans="1:8">
      <c r="A130" s="1329" t="s">
        <v>617</v>
      </c>
      <c r="B130" s="1334" t="s">
        <v>710</v>
      </c>
      <c r="C130" s="1334" t="s">
        <v>612</v>
      </c>
      <c r="D130" s="1331" t="s">
        <v>711</v>
      </c>
      <c r="E130" s="1332">
        <v>0</v>
      </c>
      <c r="F130" s="1332">
        <v>66984</v>
      </c>
      <c r="G130" s="1332">
        <v>0</v>
      </c>
      <c r="H130" s="1333">
        <v>0</v>
      </c>
    </row>
    <row r="131" spans="1:8">
      <c r="A131" s="1329" t="s">
        <v>617</v>
      </c>
      <c r="B131" s="1334" t="s">
        <v>710</v>
      </c>
      <c r="C131" s="1334" t="s">
        <v>756</v>
      </c>
      <c r="D131" s="1331" t="s">
        <v>757</v>
      </c>
      <c r="E131" s="1332">
        <v>0</v>
      </c>
      <c r="F131" s="1332">
        <v>66984</v>
      </c>
      <c r="G131" s="1332">
        <v>0</v>
      </c>
      <c r="H131" s="1333">
        <v>0</v>
      </c>
    </row>
    <row r="132" spans="1:8">
      <c r="A132" s="1329" t="s">
        <v>617</v>
      </c>
      <c r="B132" s="1334" t="s">
        <v>714</v>
      </c>
      <c r="C132" s="1334" t="s">
        <v>612</v>
      </c>
      <c r="D132" s="1331" t="s">
        <v>715</v>
      </c>
      <c r="E132" s="1332">
        <v>28115</v>
      </c>
      <c r="F132" s="1332">
        <v>128027</v>
      </c>
      <c r="G132" s="1332">
        <v>780000</v>
      </c>
      <c r="H132" s="1333">
        <v>13053120</v>
      </c>
    </row>
    <row r="133" spans="1:8">
      <c r="A133" s="1329" t="s">
        <v>617</v>
      </c>
      <c r="B133" s="1334" t="s">
        <v>714</v>
      </c>
      <c r="C133" s="1334" t="s">
        <v>756</v>
      </c>
      <c r="D133" s="1331" t="s">
        <v>757</v>
      </c>
      <c r="E133" s="1332">
        <v>28115</v>
      </c>
      <c r="F133" s="1332">
        <v>128027</v>
      </c>
      <c r="G133" s="1332">
        <v>780000</v>
      </c>
      <c r="H133" s="1333">
        <v>13053120</v>
      </c>
    </row>
    <row r="134" spans="1:8">
      <c r="A134" s="1329" t="s">
        <v>640</v>
      </c>
      <c r="B134" s="1334" t="s">
        <v>612</v>
      </c>
      <c r="C134" s="1334" t="s">
        <v>612</v>
      </c>
      <c r="D134" s="1331" t="s">
        <v>717</v>
      </c>
      <c r="E134" s="1332">
        <v>283274</v>
      </c>
      <c r="F134" s="1332">
        <v>3718873</v>
      </c>
      <c r="G134" s="1332">
        <v>1490240</v>
      </c>
      <c r="H134" s="1333">
        <v>78164482</v>
      </c>
    </row>
    <row r="135" spans="1:8">
      <c r="A135" s="1329" t="s">
        <v>640</v>
      </c>
      <c r="B135" s="1334" t="s">
        <v>718</v>
      </c>
      <c r="C135" s="1334" t="s">
        <v>612</v>
      </c>
      <c r="D135" s="1331" t="s">
        <v>719</v>
      </c>
      <c r="E135" s="1332">
        <v>0</v>
      </c>
      <c r="F135" s="1332">
        <v>25045</v>
      </c>
      <c r="G135" s="1332">
        <v>0</v>
      </c>
      <c r="H135" s="1333">
        <v>300000</v>
      </c>
    </row>
    <row r="136" spans="1:8">
      <c r="A136" s="1329" t="s">
        <v>640</v>
      </c>
      <c r="B136" s="1334" t="s">
        <v>718</v>
      </c>
      <c r="C136" s="1334" t="s">
        <v>756</v>
      </c>
      <c r="D136" s="1331" t="s">
        <v>757</v>
      </c>
      <c r="E136" s="1332">
        <v>0</v>
      </c>
      <c r="F136" s="1332">
        <v>25045</v>
      </c>
      <c r="G136" s="1332">
        <v>0</v>
      </c>
      <c r="H136" s="1333">
        <v>300000</v>
      </c>
    </row>
    <row r="137" spans="1:8">
      <c r="A137" s="1329" t="s">
        <v>640</v>
      </c>
      <c r="B137" s="1334" t="s">
        <v>725</v>
      </c>
      <c r="C137" s="1334" t="s">
        <v>612</v>
      </c>
      <c r="D137" s="1331" t="s">
        <v>726</v>
      </c>
      <c r="E137" s="1332">
        <v>283274</v>
      </c>
      <c r="F137" s="1332">
        <v>3693828</v>
      </c>
      <c r="G137" s="1332">
        <v>1490240</v>
      </c>
      <c r="H137" s="1333">
        <v>77864482</v>
      </c>
    </row>
    <row r="138" spans="1:8">
      <c r="A138" s="1329" t="s">
        <v>640</v>
      </c>
      <c r="B138" s="1334" t="s">
        <v>725</v>
      </c>
      <c r="C138" s="1334" t="s">
        <v>654</v>
      </c>
      <c r="D138" s="1331" t="s">
        <v>758</v>
      </c>
      <c r="E138" s="1332">
        <v>282474</v>
      </c>
      <c r="F138" s="1332">
        <v>2771407</v>
      </c>
      <c r="G138" s="1332">
        <v>1490240</v>
      </c>
      <c r="H138" s="1333">
        <v>77864482</v>
      </c>
    </row>
    <row r="139" spans="1:8">
      <c r="A139" s="1329" t="s">
        <v>640</v>
      </c>
      <c r="B139" s="1334" t="s">
        <v>725</v>
      </c>
      <c r="C139" s="1334" t="s">
        <v>756</v>
      </c>
      <c r="D139" s="1331" t="s">
        <v>757</v>
      </c>
      <c r="E139" s="1332">
        <v>800</v>
      </c>
      <c r="F139" s="1332">
        <v>922421</v>
      </c>
      <c r="G139" s="1332">
        <v>0</v>
      </c>
      <c r="H139" s="1333">
        <v>0</v>
      </c>
    </row>
    <row r="140" spans="1:8">
      <c r="A140" s="1329" t="s">
        <v>643</v>
      </c>
      <c r="B140" s="1334" t="s">
        <v>612</v>
      </c>
      <c r="C140" s="1334" t="s">
        <v>612</v>
      </c>
      <c r="D140" s="1331" t="s">
        <v>741</v>
      </c>
      <c r="E140" s="1332">
        <v>119951</v>
      </c>
      <c r="F140" s="1332">
        <v>512165</v>
      </c>
      <c r="G140" s="1332">
        <v>0</v>
      </c>
      <c r="H140" s="1333">
        <v>1885715</v>
      </c>
    </row>
    <row r="141" spans="1:8">
      <c r="A141" s="1329" t="s">
        <v>643</v>
      </c>
      <c r="B141" s="1334" t="s">
        <v>742</v>
      </c>
      <c r="C141" s="1334" t="s">
        <v>612</v>
      </c>
      <c r="D141" s="1331" t="s">
        <v>743</v>
      </c>
      <c r="E141" s="1332">
        <v>0</v>
      </c>
      <c r="F141" s="1332">
        <v>0</v>
      </c>
      <c r="G141" s="1332">
        <v>0</v>
      </c>
      <c r="H141" s="1333">
        <v>1885715</v>
      </c>
    </row>
    <row r="142" spans="1:8">
      <c r="A142" s="1329" t="s">
        <v>643</v>
      </c>
      <c r="B142" s="1334" t="s">
        <v>742</v>
      </c>
      <c r="C142" s="1334" t="s">
        <v>756</v>
      </c>
      <c r="D142" s="1331" t="s">
        <v>757</v>
      </c>
      <c r="E142" s="1332">
        <v>0</v>
      </c>
      <c r="F142" s="1332">
        <v>0</v>
      </c>
      <c r="G142" s="1332">
        <v>0</v>
      </c>
      <c r="H142" s="1333">
        <v>1885715</v>
      </c>
    </row>
    <row r="143" spans="1:8">
      <c r="A143" s="1329" t="s">
        <v>643</v>
      </c>
      <c r="B143" s="1334" t="s">
        <v>745</v>
      </c>
      <c r="C143" s="1334" t="s">
        <v>612</v>
      </c>
      <c r="D143" s="1331" t="s">
        <v>746</v>
      </c>
      <c r="E143" s="1332">
        <v>119951</v>
      </c>
      <c r="F143" s="1332">
        <v>512165</v>
      </c>
      <c r="G143" s="1332">
        <v>0</v>
      </c>
      <c r="H143" s="1333">
        <v>0</v>
      </c>
    </row>
    <row r="144" spans="1:8">
      <c r="A144" s="1329" t="s">
        <v>643</v>
      </c>
      <c r="B144" s="1334" t="s">
        <v>745</v>
      </c>
      <c r="C144" s="1334" t="s">
        <v>756</v>
      </c>
      <c r="D144" s="1331" t="s">
        <v>757</v>
      </c>
      <c r="E144" s="1332">
        <v>119951</v>
      </c>
      <c r="F144" s="1332">
        <v>512165</v>
      </c>
      <c r="G144" s="1332">
        <v>0</v>
      </c>
      <c r="H144" s="1333">
        <v>0</v>
      </c>
    </row>
    <row r="145" spans="1:10">
      <c r="A145" s="1329" t="s">
        <v>652</v>
      </c>
      <c r="B145" s="1334" t="s">
        <v>612</v>
      </c>
      <c r="C145" s="1334" t="s">
        <v>612</v>
      </c>
      <c r="D145" s="1331" t="s">
        <v>752</v>
      </c>
      <c r="E145" s="1332">
        <v>0</v>
      </c>
      <c r="F145" s="1332">
        <v>0</v>
      </c>
      <c r="G145" s="1332">
        <v>0</v>
      </c>
      <c r="H145" s="1333">
        <v>330000</v>
      </c>
    </row>
    <row r="146" spans="1:10">
      <c r="A146" s="1329" t="s">
        <v>652</v>
      </c>
      <c r="B146" s="1334" t="s">
        <v>753</v>
      </c>
      <c r="C146" s="1334" t="s">
        <v>612</v>
      </c>
      <c r="D146" s="1331" t="s">
        <v>754</v>
      </c>
      <c r="E146" s="1332">
        <v>0</v>
      </c>
      <c r="F146" s="1332">
        <v>0</v>
      </c>
      <c r="G146" s="1332">
        <v>0</v>
      </c>
      <c r="H146" s="1333">
        <v>330000</v>
      </c>
    </row>
    <row r="147" spans="1:10">
      <c r="A147" s="1329" t="s">
        <v>652</v>
      </c>
      <c r="B147" s="1334" t="s">
        <v>753</v>
      </c>
      <c r="C147" s="1334" t="s">
        <v>640</v>
      </c>
      <c r="D147" s="1331" t="s">
        <v>759</v>
      </c>
      <c r="E147" s="1332">
        <v>0</v>
      </c>
      <c r="F147" s="1332">
        <v>0</v>
      </c>
      <c r="G147" s="1332">
        <v>0</v>
      </c>
      <c r="H147" s="1333">
        <v>330000</v>
      </c>
    </row>
    <row r="148" spans="1:10">
      <c r="A148" s="1329" t="s">
        <v>612</v>
      </c>
      <c r="B148" s="1334" t="s">
        <v>612</v>
      </c>
      <c r="C148" s="1334" t="s">
        <v>612</v>
      </c>
      <c r="D148" s="1331" t="s">
        <v>760</v>
      </c>
      <c r="E148" s="1332">
        <v>20189407</v>
      </c>
      <c r="F148" s="1332">
        <v>44107540</v>
      </c>
      <c r="G148" s="1332">
        <v>0</v>
      </c>
      <c r="H148" s="1333">
        <v>0</v>
      </c>
    </row>
    <row r="149" spans="1:10">
      <c r="A149" s="1329" t="s">
        <v>612</v>
      </c>
      <c r="B149" s="1334" t="s">
        <v>612</v>
      </c>
      <c r="C149" s="1334" t="s">
        <v>612</v>
      </c>
      <c r="D149" s="1331" t="s">
        <v>761</v>
      </c>
      <c r="E149" s="1332">
        <v>20189407</v>
      </c>
      <c r="F149" s="1332">
        <v>43889014</v>
      </c>
      <c r="G149" s="1332">
        <v>0</v>
      </c>
      <c r="H149" s="1333">
        <v>0</v>
      </c>
    </row>
    <row r="150" spans="1:10">
      <c r="A150" s="1329" t="s">
        <v>612</v>
      </c>
      <c r="B150" s="1334" t="s">
        <v>612</v>
      </c>
      <c r="C150" s="1334" t="s">
        <v>612</v>
      </c>
      <c r="D150" s="1331" t="s">
        <v>762</v>
      </c>
      <c r="E150" s="1332">
        <v>0</v>
      </c>
      <c r="F150" s="1332">
        <v>218526</v>
      </c>
      <c r="G150" s="1332">
        <v>0</v>
      </c>
      <c r="H150" s="1333">
        <v>0</v>
      </c>
    </row>
    <row r="151" spans="1:10">
      <c r="A151" s="1329" t="s">
        <v>612</v>
      </c>
      <c r="B151" s="1334" t="s">
        <v>612</v>
      </c>
      <c r="C151" s="1334" t="s">
        <v>612</v>
      </c>
      <c r="D151" s="1331" t="s">
        <v>763</v>
      </c>
      <c r="E151" s="1332" t="s">
        <v>612</v>
      </c>
      <c r="F151" s="1332" t="s">
        <v>612</v>
      </c>
      <c r="G151" s="1332" t="s">
        <v>612</v>
      </c>
      <c r="H151" s="1333" t="s">
        <v>612</v>
      </c>
    </row>
    <row r="152" spans="1:10">
      <c r="A152" s="1329" t="s">
        <v>612</v>
      </c>
      <c r="B152" s="1334" t="s">
        <v>612</v>
      </c>
      <c r="C152" s="1334" t="s">
        <v>612</v>
      </c>
      <c r="D152" s="1331" t="s">
        <v>612</v>
      </c>
      <c r="E152" s="1332" t="s">
        <v>612</v>
      </c>
      <c r="F152" s="1332" t="s">
        <v>612</v>
      </c>
      <c r="G152" s="1332" t="s">
        <v>612</v>
      </c>
      <c r="H152" s="1333" t="s">
        <v>612</v>
      </c>
    </row>
    <row r="153" spans="1:10">
      <c r="A153" s="1329" t="s">
        <v>612</v>
      </c>
      <c r="B153" s="1334" t="s">
        <v>612</v>
      </c>
      <c r="C153" s="1334" t="s">
        <v>612</v>
      </c>
      <c r="D153" s="1331" t="s">
        <v>764</v>
      </c>
      <c r="E153" s="1332" t="s">
        <v>612</v>
      </c>
      <c r="F153" s="1332" t="s">
        <v>612</v>
      </c>
      <c r="G153" s="1332" t="s">
        <v>612</v>
      </c>
      <c r="H153" s="1333" t="s">
        <v>612</v>
      </c>
    </row>
    <row r="154" spans="1:10">
      <c r="A154" s="1329" t="s">
        <v>612</v>
      </c>
      <c r="B154" s="1334" t="s">
        <v>612</v>
      </c>
      <c r="C154" s="1334" t="s">
        <v>612</v>
      </c>
      <c r="D154" s="1331" t="s">
        <v>765</v>
      </c>
      <c r="E154" s="1332" t="s">
        <v>612</v>
      </c>
      <c r="F154" s="1332" t="s">
        <v>612</v>
      </c>
      <c r="G154" s="1332" t="s">
        <v>612</v>
      </c>
      <c r="H154" s="1333" t="s">
        <v>612</v>
      </c>
    </row>
    <row r="155" spans="1:10">
      <c r="A155" s="1329" t="s">
        <v>612</v>
      </c>
      <c r="B155" s="1334" t="s">
        <v>612</v>
      </c>
      <c r="C155" s="1334" t="s">
        <v>612</v>
      </c>
      <c r="D155" s="1331" t="s">
        <v>766</v>
      </c>
      <c r="E155" s="1332" t="s">
        <v>612</v>
      </c>
      <c r="F155" s="1332" t="s">
        <v>612</v>
      </c>
      <c r="G155" s="1332" t="s">
        <v>612</v>
      </c>
      <c r="H155" s="1333" t="s">
        <v>612</v>
      </c>
    </row>
    <row r="156" spans="1:10" ht="25.2">
      <c r="A156" s="1329" t="s">
        <v>612</v>
      </c>
      <c r="B156" s="1334" t="s">
        <v>612</v>
      </c>
      <c r="C156" s="1334" t="s">
        <v>612</v>
      </c>
      <c r="D156" s="1331" t="s">
        <v>767</v>
      </c>
      <c r="E156" s="1332" t="s">
        <v>612</v>
      </c>
      <c r="F156" s="1332" t="s">
        <v>612</v>
      </c>
      <c r="G156" s="1332" t="s">
        <v>612</v>
      </c>
      <c r="H156" s="1333" t="s">
        <v>612</v>
      </c>
    </row>
    <row r="157" spans="1:10" ht="17.399999999999999">
      <c r="A157" s="1132"/>
      <c r="B157" s="1132"/>
      <c r="C157" s="1132"/>
      <c r="D157" s="1132"/>
      <c r="E157" s="1132"/>
      <c r="F157" s="1137"/>
      <c r="G157" s="1335" t="s">
        <v>1809</v>
      </c>
      <c r="H157" s="1335"/>
    </row>
    <row r="158" spans="1:10" ht="17.399999999999999">
      <c r="A158" s="1132" t="s">
        <v>1785</v>
      </c>
      <c r="B158" s="1136"/>
      <c r="C158" s="1136"/>
      <c r="D158" s="1136"/>
      <c r="E158" s="1136"/>
      <c r="F158" s="1183"/>
      <c r="G158" s="1183"/>
      <c r="H158" s="1183"/>
      <c r="I158" s="1183"/>
      <c r="J158" s="1183"/>
    </row>
    <row r="159" spans="1:10" ht="17.399999999999999">
      <c r="A159" s="1132" t="s">
        <v>1786</v>
      </c>
      <c r="B159" s="1136"/>
      <c r="C159" s="1136"/>
      <c r="D159" s="1136"/>
      <c r="E159" s="1136"/>
      <c r="F159" s="1183"/>
      <c r="G159" s="1183"/>
      <c r="H159" s="1183"/>
      <c r="I159" s="1183"/>
      <c r="J159" s="1183"/>
    </row>
    <row r="160" spans="1:10">
      <c r="E160" s="1137"/>
      <c r="F160" s="1137"/>
      <c r="G160" s="1137"/>
      <c r="H160" s="1137"/>
    </row>
    <row r="161" s="1137" customFormat="1"/>
    <row r="162" s="1137" customFormat="1"/>
    <row r="163" s="1137" customFormat="1"/>
    <row r="164" s="1137" customFormat="1"/>
    <row r="165" s="1137" customFormat="1"/>
    <row r="166" s="1137" customFormat="1"/>
    <row r="167" s="1137" customFormat="1"/>
    <row r="168" s="1137" customFormat="1"/>
    <row r="169" s="1137" customFormat="1"/>
    <row r="170" s="1137" customFormat="1"/>
    <row r="171" s="1137" customFormat="1"/>
    <row r="172" s="1137" customFormat="1"/>
    <row r="173" s="1137" customFormat="1"/>
    <row r="174" s="1137" customFormat="1"/>
    <row r="175" s="1137" customFormat="1"/>
    <row r="176" s="1137" customFormat="1"/>
    <row r="177" s="1137" customFormat="1"/>
    <row r="178" s="1137" customFormat="1"/>
    <row r="179" s="1137" customFormat="1"/>
    <row r="180" s="1137" customFormat="1"/>
    <row r="181" s="1137" customFormat="1"/>
    <row r="182" s="1137" customFormat="1"/>
    <row r="183" s="1137" customFormat="1"/>
    <row r="184" s="1137" customFormat="1"/>
    <row r="185" s="1137" customFormat="1"/>
    <row r="186" s="1137" customFormat="1"/>
    <row r="187" s="1137" customFormat="1"/>
    <row r="188" s="1137" customFormat="1"/>
    <row r="189" s="1137" customFormat="1"/>
    <row r="190" s="1137" customFormat="1"/>
    <row r="191" s="1137" customFormat="1"/>
    <row r="192" s="1137" customFormat="1"/>
    <row r="193" s="1137" customFormat="1"/>
    <row r="194" s="1137" customFormat="1"/>
    <row r="195" s="1137" customFormat="1"/>
    <row r="196" s="1137" customFormat="1"/>
    <row r="197" s="1137" customFormat="1"/>
    <row r="198" s="1137" customFormat="1"/>
    <row r="199" s="1137" customFormat="1"/>
    <row r="200" s="1137" customFormat="1"/>
    <row r="201" s="1137" customFormat="1"/>
    <row r="202" s="1137" customFormat="1"/>
    <row r="203" s="1137" customFormat="1"/>
    <row r="204" s="1137" customFormat="1"/>
    <row r="205" s="1137" customFormat="1"/>
    <row r="206" s="1137" customFormat="1"/>
    <row r="207" s="1137" customFormat="1"/>
    <row r="208" s="1137" customFormat="1"/>
    <row r="209" s="1137" customFormat="1"/>
    <row r="210" s="1137" customFormat="1"/>
    <row r="211" s="1137" customFormat="1"/>
    <row r="212" s="1137" customFormat="1"/>
    <row r="213" s="1137" customFormat="1"/>
    <row r="214" s="1137" customFormat="1"/>
    <row r="215" s="1137" customFormat="1"/>
    <row r="216" s="1137" customFormat="1"/>
    <row r="217" s="1137" customFormat="1"/>
    <row r="218" s="1137" customFormat="1"/>
    <row r="219" s="1137" customFormat="1"/>
    <row r="220" s="1137" customFormat="1"/>
    <row r="221" s="1137" customFormat="1"/>
    <row r="222" s="1137" customFormat="1"/>
    <row r="223" s="1137" customFormat="1"/>
    <row r="224" s="1137" customFormat="1"/>
    <row r="225" s="1137" customFormat="1"/>
    <row r="226" s="1137" customFormat="1"/>
    <row r="227" s="1137" customFormat="1"/>
    <row r="228" s="1137" customFormat="1"/>
    <row r="229" s="1137" customFormat="1"/>
    <row r="230" s="1137" customFormat="1"/>
    <row r="231" s="1137" customFormat="1"/>
    <row r="232" s="1137" customFormat="1"/>
    <row r="233" s="1137" customFormat="1"/>
    <row r="234" s="1137" customFormat="1"/>
    <row r="235" s="1137" customFormat="1"/>
    <row r="236" s="1137" customFormat="1"/>
    <row r="237" s="1137" customFormat="1"/>
    <row r="238" s="1137" customFormat="1"/>
    <row r="239" s="1137" customFormat="1"/>
    <row r="240" s="1137" customFormat="1"/>
    <row r="241" s="1137" customFormat="1"/>
    <row r="242" s="1137" customFormat="1"/>
    <row r="243" s="1137" customFormat="1"/>
    <row r="244" s="1137" customFormat="1"/>
    <row r="245" s="1137" customFormat="1"/>
    <row r="246" s="1137" customFormat="1"/>
    <row r="247" s="1137" customFormat="1"/>
    <row r="248" s="1137" customFormat="1"/>
    <row r="249" s="1137" customFormat="1"/>
    <row r="250" s="1137" customFormat="1"/>
    <row r="251" s="1137" customFormat="1"/>
    <row r="252" s="1137" customFormat="1"/>
    <row r="253" s="1137" customFormat="1"/>
    <row r="254" s="1137" customFormat="1"/>
    <row r="255" s="1137" customFormat="1"/>
    <row r="256" s="1137" customFormat="1"/>
    <row r="257" s="1137" customFormat="1"/>
    <row r="258" s="1137" customFormat="1"/>
    <row r="259" s="1137" customFormat="1"/>
    <row r="260" s="1137" customFormat="1"/>
    <row r="261" s="1137" customFormat="1"/>
    <row r="262" s="1137" customFormat="1"/>
    <row r="263" s="1137" customFormat="1"/>
    <row r="264" s="1137" customFormat="1"/>
    <row r="265" s="1137" customFormat="1"/>
    <row r="266" s="1137" customFormat="1"/>
    <row r="267" s="1137" customFormat="1"/>
    <row r="268" s="1137" customFormat="1"/>
    <row r="269" s="1137" customFormat="1"/>
    <row r="270" s="1137" customFormat="1"/>
    <row r="271" s="1137" customFormat="1"/>
    <row r="272" s="1137" customFormat="1"/>
    <row r="273" s="1137" customFormat="1"/>
    <row r="274" s="1137" customFormat="1"/>
    <row r="275" s="1137" customFormat="1"/>
    <row r="276" s="1137" customFormat="1"/>
    <row r="277" s="1137" customFormat="1"/>
    <row r="278" s="1137" customFormat="1"/>
    <row r="279" s="1137" customFormat="1"/>
    <row r="280" s="1137" customFormat="1"/>
    <row r="281" s="1137" customFormat="1"/>
    <row r="282" s="1137" customFormat="1"/>
    <row r="283" s="1137" customFormat="1"/>
    <row r="284" s="1137" customFormat="1"/>
    <row r="285" s="1137" customFormat="1"/>
    <row r="286" s="1137" customFormat="1"/>
    <row r="287" s="1137" customFormat="1"/>
    <row r="288" s="1137" customFormat="1"/>
    <row r="289" s="1137" customFormat="1"/>
    <row r="290" s="1137" customFormat="1"/>
    <row r="291" s="1137" customFormat="1"/>
    <row r="292" s="1137" customFormat="1"/>
    <row r="293" s="1137" customFormat="1"/>
    <row r="294" s="1137" customFormat="1"/>
    <row r="295" s="1137" customFormat="1"/>
    <row r="296" s="1137" customFormat="1"/>
    <row r="297" s="1137" customFormat="1"/>
    <row r="298" s="1137" customFormat="1"/>
    <row r="299" s="1137" customFormat="1"/>
    <row r="300" s="1137" customFormat="1"/>
    <row r="301" s="1137" customFormat="1"/>
    <row r="302" s="1137" customFormat="1"/>
    <row r="303" s="1137" customFormat="1"/>
    <row r="304" s="1137" customFormat="1"/>
    <row r="305" s="1137" customFormat="1"/>
    <row r="306" s="1137" customFormat="1"/>
    <row r="307" s="1137" customFormat="1"/>
    <row r="308" s="1137" customFormat="1"/>
    <row r="309" s="1137" customFormat="1"/>
    <row r="310" s="1137" customFormat="1"/>
    <row r="311" s="1137" customFormat="1"/>
    <row r="312" s="1137" customFormat="1"/>
    <row r="313" s="1137" customFormat="1"/>
    <row r="314" s="1137" customFormat="1"/>
    <row r="315" s="1137" customFormat="1"/>
    <row r="316" s="1137" customFormat="1"/>
    <row r="317" s="1137" customFormat="1"/>
    <row r="318" s="1137" customFormat="1"/>
    <row r="319" s="1137" customFormat="1"/>
    <row r="320" s="1137" customFormat="1"/>
    <row r="321" s="1137" customFormat="1"/>
    <row r="322" s="1137" customFormat="1"/>
    <row r="323" s="1137" customFormat="1"/>
    <row r="324" s="1137" customFormat="1"/>
    <row r="325" s="1137" customFormat="1"/>
    <row r="326" s="1137" customFormat="1"/>
    <row r="327" s="1137" customFormat="1"/>
    <row r="328" s="1137" customFormat="1"/>
    <row r="329" s="1137" customFormat="1"/>
    <row r="330" s="1137" customFormat="1"/>
    <row r="331" s="1137" customFormat="1"/>
    <row r="332" s="1137" customFormat="1"/>
    <row r="333" s="1137" customFormat="1"/>
    <row r="334" s="1137" customFormat="1"/>
    <row r="335" s="1137" customFormat="1"/>
    <row r="336" s="1137" customFormat="1"/>
    <row r="337" s="1137" customFormat="1"/>
    <row r="338" s="1137" customFormat="1"/>
    <row r="339" s="1137" customFormat="1"/>
    <row r="340" s="1137" customFormat="1"/>
    <row r="341" s="1137" customFormat="1"/>
    <row r="342" s="1137" customFormat="1"/>
    <row r="343" s="1137" customFormat="1"/>
    <row r="344" s="1137" customFormat="1"/>
    <row r="345" s="1137" customFormat="1"/>
    <row r="346" s="1137" customFormat="1"/>
    <row r="347" s="1137" customFormat="1"/>
    <row r="348" s="1137" customFormat="1"/>
    <row r="349" s="1137" customFormat="1"/>
    <row r="350" s="1137" customFormat="1"/>
    <row r="351" s="1137" customFormat="1"/>
    <row r="352" s="1137" customFormat="1"/>
    <row r="353" s="1137" customFormat="1"/>
    <row r="354" s="1137" customFormat="1"/>
    <row r="355" s="1137" customFormat="1"/>
    <row r="356" s="1137" customFormat="1"/>
    <row r="357" s="1137" customFormat="1"/>
    <row r="358" s="1137" customFormat="1"/>
    <row r="359" s="1137" customFormat="1"/>
    <row r="360" s="1137" customFormat="1"/>
    <row r="361" s="1137" customFormat="1"/>
    <row r="362" s="1137" customFormat="1"/>
    <row r="363" s="1137" customFormat="1"/>
    <row r="364" s="1137" customFormat="1"/>
    <row r="365" s="1137" customFormat="1"/>
    <row r="366" s="1137" customFormat="1"/>
    <row r="367" s="1137" customFormat="1"/>
    <row r="368" s="1137" customFormat="1"/>
    <row r="369" s="1137" customFormat="1"/>
    <row r="370" s="1137" customFormat="1"/>
    <row r="371" s="1137" customFormat="1"/>
    <row r="372" s="1137" customFormat="1"/>
    <row r="373" s="1137" customFormat="1"/>
    <row r="374" s="1137" customFormat="1"/>
    <row r="375" s="1137" customFormat="1"/>
    <row r="376" s="1137" customFormat="1"/>
    <row r="377" s="1137" customFormat="1"/>
    <row r="378" s="1137" customFormat="1"/>
    <row r="379" s="1137" customFormat="1"/>
    <row r="380" s="1137" customFormat="1"/>
  </sheetData>
  <mergeCells count="10">
    <mergeCell ref="A65:D65"/>
    <mergeCell ref="E65:F65"/>
    <mergeCell ref="G65:H65"/>
    <mergeCell ref="I1:J1"/>
    <mergeCell ref="A1:D1"/>
    <mergeCell ref="A2:D2"/>
    <mergeCell ref="A3:H3"/>
    <mergeCell ref="A5:D5"/>
    <mergeCell ref="E5:F5"/>
    <mergeCell ref="G5:H5"/>
  </mergeCells>
  <phoneticPr fontId="18" type="noConversion"/>
  <hyperlinks>
    <hyperlink ref="I1" location="預告統計資料發布時間表!A1" display="回發布時間表" xr:uid="{84E440D7-7D43-4DC1-A1B5-BF3D88E71F9F}"/>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D23"/>
  <sheetViews>
    <sheetView workbookViewId="0">
      <selection activeCell="T1" sqref="T1:AB2"/>
    </sheetView>
  </sheetViews>
  <sheetFormatPr defaultRowHeight="16.2"/>
  <cols>
    <col min="1" max="1" width="5.33203125" customWidth="1"/>
    <col min="2" max="2" width="8.88671875" customWidth="1"/>
    <col min="3" max="4" width="4.6640625" customWidth="1"/>
    <col min="5" max="5" width="4.77734375" customWidth="1"/>
    <col min="6" max="6" width="4.5546875" customWidth="1"/>
    <col min="7" max="7" width="4.44140625" customWidth="1"/>
    <col min="8" max="8" width="4.6640625" customWidth="1"/>
    <col min="9" max="9" width="4.5546875" customWidth="1"/>
    <col min="10" max="11" width="4.6640625" customWidth="1"/>
    <col min="12" max="12" width="4.21875" customWidth="1"/>
    <col min="13" max="13" width="3.88671875" customWidth="1"/>
    <col min="14" max="14" width="3.77734375" customWidth="1"/>
    <col min="15" max="16" width="4" customWidth="1"/>
    <col min="17" max="17" width="4.109375" customWidth="1"/>
    <col min="18" max="18" width="3.6640625" customWidth="1"/>
    <col min="19" max="19" width="3.5546875" customWidth="1"/>
    <col min="20" max="20" width="3.77734375" customWidth="1"/>
    <col min="21" max="23" width="5" customWidth="1"/>
    <col min="24" max="24" width="5.5546875" customWidth="1"/>
    <col min="25" max="26" width="3.33203125" customWidth="1"/>
    <col min="27" max="27" width="4.33203125" customWidth="1"/>
    <col min="28" max="28" width="5.33203125" customWidth="1"/>
    <col min="29" max="29" width="15.77734375" customWidth="1"/>
    <col min="30" max="256" width="8.88671875" customWidth="1"/>
    <col min="257" max="257" width="7.44140625" customWidth="1"/>
    <col min="258" max="258" width="8.77734375" customWidth="1"/>
    <col min="259" max="267" width="5.33203125" customWidth="1"/>
    <col min="268" max="276" width="4.6640625" customWidth="1"/>
    <col min="277" max="284" width="4.33203125" customWidth="1"/>
    <col min="285" max="512" width="8.88671875" customWidth="1"/>
    <col min="513" max="513" width="7.44140625" customWidth="1"/>
    <col min="514" max="514" width="8.77734375" customWidth="1"/>
    <col min="515" max="523" width="5.33203125" customWidth="1"/>
    <col min="524" max="532" width="4.6640625" customWidth="1"/>
    <col min="533" max="540" width="4.33203125" customWidth="1"/>
    <col min="541" max="768" width="8.88671875" customWidth="1"/>
    <col min="769" max="769" width="7.44140625" customWidth="1"/>
    <col min="770" max="770" width="8.77734375" customWidth="1"/>
    <col min="771" max="779" width="5.33203125" customWidth="1"/>
    <col min="780" max="788" width="4.6640625" customWidth="1"/>
    <col min="789" max="796" width="4.33203125" customWidth="1"/>
    <col min="797" max="1024" width="8.88671875" customWidth="1"/>
    <col min="1025" max="1025" width="7.44140625" customWidth="1"/>
    <col min="1026" max="1026" width="8.77734375" customWidth="1"/>
    <col min="1027" max="1035" width="5.33203125" customWidth="1"/>
    <col min="1036" max="1044" width="4.6640625" customWidth="1"/>
    <col min="1045" max="1052" width="4.33203125" customWidth="1"/>
    <col min="1053" max="1280" width="8.88671875" customWidth="1"/>
    <col min="1281" max="1281" width="7.44140625" customWidth="1"/>
    <col min="1282" max="1282" width="8.77734375" customWidth="1"/>
    <col min="1283" max="1291" width="5.33203125" customWidth="1"/>
    <col min="1292" max="1300" width="4.6640625" customWidth="1"/>
    <col min="1301" max="1308" width="4.33203125" customWidth="1"/>
    <col min="1309" max="1536" width="8.88671875" customWidth="1"/>
    <col min="1537" max="1537" width="7.44140625" customWidth="1"/>
    <col min="1538" max="1538" width="8.77734375" customWidth="1"/>
    <col min="1539" max="1547" width="5.33203125" customWidth="1"/>
    <col min="1548" max="1556" width="4.6640625" customWidth="1"/>
    <col min="1557" max="1564" width="4.33203125" customWidth="1"/>
    <col min="1565" max="1792" width="8.88671875" customWidth="1"/>
    <col min="1793" max="1793" width="7.44140625" customWidth="1"/>
    <col min="1794" max="1794" width="8.77734375" customWidth="1"/>
    <col min="1795" max="1803" width="5.33203125" customWidth="1"/>
    <col min="1804" max="1812" width="4.6640625" customWidth="1"/>
    <col min="1813" max="1820" width="4.33203125" customWidth="1"/>
    <col min="1821" max="2048" width="8.88671875" customWidth="1"/>
    <col min="2049" max="2049" width="7.44140625" customWidth="1"/>
    <col min="2050" max="2050" width="8.77734375" customWidth="1"/>
    <col min="2051" max="2059" width="5.33203125" customWidth="1"/>
    <col min="2060" max="2068" width="4.6640625" customWidth="1"/>
    <col min="2069" max="2076" width="4.33203125" customWidth="1"/>
    <col min="2077" max="2304" width="8.88671875" customWidth="1"/>
    <col min="2305" max="2305" width="7.44140625" customWidth="1"/>
    <col min="2306" max="2306" width="8.77734375" customWidth="1"/>
    <col min="2307" max="2315" width="5.33203125" customWidth="1"/>
    <col min="2316" max="2324" width="4.6640625" customWidth="1"/>
    <col min="2325" max="2332" width="4.33203125" customWidth="1"/>
    <col min="2333" max="2560" width="8.88671875" customWidth="1"/>
    <col min="2561" max="2561" width="7.44140625" customWidth="1"/>
    <col min="2562" max="2562" width="8.77734375" customWidth="1"/>
    <col min="2563" max="2571" width="5.33203125" customWidth="1"/>
    <col min="2572" max="2580" width="4.6640625" customWidth="1"/>
    <col min="2581" max="2588" width="4.33203125" customWidth="1"/>
    <col min="2589" max="2816" width="8.88671875" customWidth="1"/>
    <col min="2817" max="2817" width="7.44140625" customWidth="1"/>
    <col min="2818" max="2818" width="8.77734375" customWidth="1"/>
    <col min="2819" max="2827" width="5.33203125" customWidth="1"/>
    <col min="2828" max="2836" width="4.6640625" customWidth="1"/>
    <col min="2837" max="2844" width="4.33203125" customWidth="1"/>
    <col min="2845" max="3072" width="8.88671875" customWidth="1"/>
    <col min="3073" max="3073" width="7.44140625" customWidth="1"/>
    <col min="3074" max="3074" width="8.77734375" customWidth="1"/>
    <col min="3075" max="3083" width="5.33203125" customWidth="1"/>
    <col min="3084" max="3092" width="4.6640625" customWidth="1"/>
    <col min="3093" max="3100" width="4.33203125" customWidth="1"/>
    <col min="3101" max="3328" width="8.88671875" customWidth="1"/>
    <col min="3329" max="3329" width="7.44140625" customWidth="1"/>
    <col min="3330" max="3330" width="8.77734375" customWidth="1"/>
    <col min="3331" max="3339" width="5.33203125" customWidth="1"/>
    <col min="3340" max="3348" width="4.6640625" customWidth="1"/>
    <col min="3349" max="3356" width="4.33203125" customWidth="1"/>
    <col min="3357" max="3584" width="8.88671875" customWidth="1"/>
    <col min="3585" max="3585" width="7.44140625" customWidth="1"/>
    <col min="3586" max="3586" width="8.77734375" customWidth="1"/>
    <col min="3587" max="3595" width="5.33203125" customWidth="1"/>
    <col min="3596" max="3604" width="4.6640625" customWidth="1"/>
    <col min="3605" max="3612" width="4.33203125" customWidth="1"/>
    <col min="3613" max="3840" width="8.88671875" customWidth="1"/>
    <col min="3841" max="3841" width="7.44140625" customWidth="1"/>
    <col min="3842" max="3842" width="8.77734375" customWidth="1"/>
    <col min="3843" max="3851" width="5.33203125" customWidth="1"/>
    <col min="3852" max="3860" width="4.6640625" customWidth="1"/>
    <col min="3861" max="3868" width="4.33203125" customWidth="1"/>
    <col min="3869" max="4096" width="8.88671875" customWidth="1"/>
    <col min="4097" max="4097" width="7.44140625" customWidth="1"/>
    <col min="4098" max="4098" width="8.77734375" customWidth="1"/>
    <col min="4099" max="4107" width="5.33203125" customWidth="1"/>
    <col min="4108" max="4116" width="4.6640625" customWidth="1"/>
    <col min="4117" max="4124" width="4.33203125" customWidth="1"/>
    <col min="4125" max="4352" width="8.88671875" customWidth="1"/>
    <col min="4353" max="4353" width="7.44140625" customWidth="1"/>
    <col min="4354" max="4354" width="8.77734375" customWidth="1"/>
    <col min="4355" max="4363" width="5.33203125" customWidth="1"/>
    <col min="4364" max="4372" width="4.6640625" customWidth="1"/>
    <col min="4373" max="4380" width="4.33203125" customWidth="1"/>
    <col min="4381" max="4608" width="8.88671875" customWidth="1"/>
    <col min="4609" max="4609" width="7.44140625" customWidth="1"/>
    <col min="4610" max="4610" width="8.77734375" customWidth="1"/>
    <col min="4611" max="4619" width="5.33203125" customWidth="1"/>
    <col min="4620" max="4628" width="4.6640625" customWidth="1"/>
    <col min="4629" max="4636" width="4.33203125" customWidth="1"/>
    <col min="4637" max="4864" width="8.88671875" customWidth="1"/>
    <col min="4865" max="4865" width="7.44140625" customWidth="1"/>
    <col min="4866" max="4866" width="8.77734375" customWidth="1"/>
    <col min="4867" max="4875" width="5.33203125" customWidth="1"/>
    <col min="4876" max="4884" width="4.6640625" customWidth="1"/>
    <col min="4885" max="4892" width="4.33203125" customWidth="1"/>
    <col min="4893" max="5120" width="8.88671875" customWidth="1"/>
    <col min="5121" max="5121" width="7.44140625" customWidth="1"/>
    <col min="5122" max="5122" width="8.77734375" customWidth="1"/>
    <col min="5123" max="5131" width="5.33203125" customWidth="1"/>
    <col min="5132" max="5140" width="4.6640625" customWidth="1"/>
    <col min="5141" max="5148" width="4.33203125" customWidth="1"/>
    <col min="5149" max="5376" width="8.88671875" customWidth="1"/>
    <col min="5377" max="5377" width="7.44140625" customWidth="1"/>
    <col min="5378" max="5378" width="8.77734375" customWidth="1"/>
    <col min="5379" max="5387" width="5.33203125" customWidth="1"/>
    <col min="5388" max="5396" width="4.6640625" customWidth="1"/>
    <col min="5397" max="5404" width="4.33203125" customWidth="1"/>
    <col min="5405" max="5632" width="8.88671875" customWidth="1"/>
    <col min="5633" max="5633" width="7.44140625" customWidth="1"/>
    <col min="5634" max="5634" width="8.77734375" customWidth="1"/>
    <col min="5635" max="5643" width="5.33203125" customWidth="1"/>
    <col min="5644" max="5652" width="4.6640625" customWidth="1"/>
    <col min="5653" max="5660" width="4.33203125" customWidth="1"/>
    <col min="5661" max="5888" width="8.88671875" customWidth="1"/>
    <col min="5889" max="5889" width="7.44140625" customWidth="1"/>
    <col min="5890" max="5890" width="8.77734375" customWidth="1"/>
    <col min="5891" max="5899" width="5.33203125" customWidth="1"/>
    <col min="5900" max="5908" width="4.6640625" customWidth="1"/>
    <col min="5909" max="5916" width="4.33203125" customWidth="1"/>
    <col min="5917" max="6144" width="8.88671875" customWidth="1"/>
    <col min="6145" max="6145" width="7.44140625" customWidth="1"/>
    <col min="6146" max="6146" width="8.77734375" customWidth="1"/>
    <col min="6147" max="6155" width="5.33203125" customWidth="1"/>
    <col min="6156" max="6164" width="4.6640625" customWidth="1"/>
    <col min="6165" max="6172" width="4.33203125" customWidth="1"/>
    <col min="6173" max="6400" width="8.88671875" customWidth="1"/>
    <col min="6401" max="6401" width="7.44140625" customWidth="1"/>
    <col min="6402" max="6402" width="8.77734375" customWidth="1"/>
    <col min="6403" max="6411" width="5.33203125" customWidth="1"/>
    <col min="6412" max="6420" width="4.6640625" customWidth="1"/>
    <col min="6421" max="6428" width="4.33203125" customWidth="1"/>
    <col min="6429" max="6656" width="8.88671875" customWidth="1"/>
    <col min="6657" max="6657" width="7.44140625" customWidth="1"/>
    <col min="6658" max="6658" width="8.77734375" customWidth="1"/>
    <col min="6659" max="6667" width="5.33203125" customWidth="1"/>
    <col min="6668" max="6676" width="4.6640625" customWidth="1"/>
    <col min="6677" max="6684" width="4.33203125" customWidth="1"/>
    <col min="6685" max="6912" width="8.88671875" customWidth="1"/>
    <col min="6913" max="6913" width="7.44140625" customWidth="1"/>
    <col min="6914" max="6914" width="8.77734375" customWidth="1"/>
    <col min="6915" max="6923" width="5.33203125" customWidth="1"/>
    <col min="6924" max="6932" width="4.6640625" customWidth="1"/>
    <col min="6933" max="6940" width="4.33203125" customWidth="1"/>
    <col min="6941" max="7168" width="8.88671875" customWidth="1"/>
    <col min="7169" max="7169" width="7.44140625" customWidth="1"/>
    <col min="7170" max="7170" width="8.77734375" customWidth="1"/>
    <col min="7171" max="7179" width="5.33203125" customWidth="1"/>
    <col min="7180" max="7188" width="4.6640625" customWidth="1"/>
    <col min="7189" max="7196" width="4.33203125" customWidth="1"/>
    <col min="7197" max="7424" width="8.88671875" customWidth="1"/>
    <col min="7425" max="7425" width="7.44140625" customWidth="1"/>
    <col min="7426" max="7426" width="8.77734375" customWidth="1"/>
    <col min="7427" max="7435" width="5.33203125" customWidth="1"/>
    <col min="7436" max="7444" width="4.6640625" customWidth="1"/>
    <col min="7445" max="7452" width="4.33203125" customWidth="1"/>
    <col min="7453" max="7680" width="8.88671875" customWidth="1"/>
    <col min="7681" max="7681" width="7.44140625" customWidth="1"/>
    <col min="7682" max="7682" width="8.77734375" customWidth="1"/>
    <col min="7683" max="7691" width="5.33203125" customWidth="1"/>
    <col min="7692" max="7700" width="4.6640625" customWidth="1"/>
    <col min="7701" max="7708" width="4.33203125" customWidth="1"/>
    <col min="7709" max="7936" width="8.88671875" customWidth="1"/>
    <col min="7937" max="7937" width="7.44140625" customWidth="1"/>
    <col min="7938" max="7938" width="8.77734375" customWidth="1"/>
    <col min="7939" max="7947" width="5.33203125" customWidth="1"/>
    <col min="7948" max="7956" width="4.6640625" customWidth="1"/>
    <col min="7957" max="7964" width="4.33203125" customWidth="1"/>
    <col min="7965" max="8192" width="8.88671875" customWidth="1"/>
    <col min="8193" max="8193" width="7.44140625" customWidth="1"/>
    <col min="8194" max="8194" width="8.77734375" customWidth="1"/>
    <col min="8195" max="8203" width="5.33203125" customWidth="1"/>
    <col min="8204" max="8212" width="4.6640625" customWidth="1"/>
    <col min="8213" max="8220" width="4.33203125" customWidth="1"/>
    <col min="8221" max="8448" width="8.88671875" customWidth="1"/>
    <col min="8449" max="8449" width="7.44140625" customWidth="1"/>
    <col min="8450" max="8450" width="8.77734375" customWidth="1"/>
    <col min="8451" max="8459" width="5.33203125" customWidth="1"/>
    <col min="8460" max="8468" width="4.6640625" customWidth="1"/>
    <col min="8469" max="8476" width="4.33203125" customWidth="1"/>
    <col min="8477" max="8704" width="8.88671875" customWidth="1"/>
    <col min="8705" max="8705" width="7.44140625" customWidth="1"/>
    <col min="8706" max="8706" width="8.77734375" customWidth="1"/>
    <col min="8707" max="8715" width="5.33203125" customWidth="1"/>
    <col min="8716" max="8724" width="4.6640625" customWidth="1"/>
    <col min="8725" max="8732" width="4.33203125" customWidth="1"/>
    <col min="8733" max="8960" width="8.88671875" customWidth="1"/>
    <col min="8961" max="8961" width="7.44140625" customWidth="1"/>
    <col min="8962" max="8962" width="8.77734375" customWidth="1"/>
    <col min="8963" max="8971" width="5.33203125" customWidth="1"/>
    <col min="8972" max="8980" width="4.6640625" customWidth="1"/>
    <col min="8981" max="8988" width="4.33203125" customWidth="1"/>
    <col min="8989" max="9216" width="8.88671875" customWidth="1"/>
    <col min="9217" max="9217" width="7.44140625" customWidth="1"/>
    <col min="9218" max="9218" width="8.77734375" customWidth="1"/>
    <col min="9219" max="9227" width="5.33203125" customWidth="1"/>
    <col min="9228" max="9236" width="4.6640625" customWidth="1"/>
    <col min="9237" max="9244" width="4.33203125" customWidth="1"/>
    <col min="9245" max="9472" width="8.88671875" customWidth="1"/>
    <col min="9473" max="9473" width="7.44140625" customWidth="1"/>
    <col min="9474" max="9474" width="8.77734375" customWidth="1"/>
    <col min="9475" max="9483" width="5.33203125" customWidth="1"/>
    <col min="9484" max="9492" width="4.6640625" customWidth="1"/>
    <col min="9493" max="9500" width="4.33203125" customWidth="1"/>
    <col min="9501" max="9728" width="8.88671875" customWidth="1"/>
    <col min="9729" max="9729" width="7.44140625" customWidth="1"/>
    <col min="9730" max="9730" width="8.77734375" customWidth="1"/>
    <col min="9731" max="9739" width="5.33203125" customWidth="1"/>
    <col min="9740" max="9748" width="4.6640625" customWidth="1"/>
    <col min="9749" max="9756" width="4.33203125" customWidth="1"/>
    <col min="9757" max="9984" width="8.88671875" customWidth="1"/>
    <col min="9985" max="9985" width="7.44140625" customWidth="1"/>
    <col min="9986" max="9986" width="8.77734375" customWidth="1"/>
    <col min="9987" max="9995" width="5.33203125" customWidth="1"/>
    <col min="9996" max="10004" width="4.6640625" customWidth="1"/>
    <col min="10005" max="10012" width="4.33203125" customWidth="1"/>
    <col min="10013" max="10240" width="8.88671875" customWidth="1"/>
    <col min="10241" max="10241" width="7.44140625" customWidth="1"/>
    <col min="10242" max="10242" width="8.77734375" customWidth="1"/>
    <col min="10243" max="10251" width="5.33203125" customWidth="1"/>
    <col min="10252" max="10260" width="4.6640625" customWidth="1"/>
    <col min="10261" max="10268" width="4.33203125" customWidth="1"/>
    <col min="10269" max="10496" width="8.88671875" customWidth="1"/>
    <col min="10497" max="10497" width="7.44140625" customWidth="1"/>
    <col min="10498" max="10498" width="8.77734375" customWidth="1"/>
    <col min="10499" max="10507" width="5.33203125" customWidth="1"/>
    <col min="10508" max="10516" width="4.6640625" customWidth="1"/>
    <col min="10517" max="10524" width="4.33203125" customWidth="1"/>
    <col min="10525" max="10752" width="8.88671875" customWidth="1"/>
    <col min="10753" max="10753" width="7.44140625" customWidth="1"/>
    <col min="10754" max="10754" width="8.77734375" customWidth="1"/>
    <col min="10755" max="10763" width="5.33203125" customWidth="1"/>
    <col min="10764" max="10772" width="4.6640625" customWidth="1"/>
    <col min="10773" max="10780" width="4.33203125" customWidth="1"/>
    <col min="10781" max="11008" width="8.88671875" customWidth="1"/>
    <col min="11009" max="11009" width="7.44140625" customWidth="1"/>
    <col min="11010" max="11010" width="8.77734375" customWidth="1"/>
    <col min="11011" max="11019" width="5.33203125" customWidth="1"/>
    <col min="11020" max="11028" width="4.6640625" customWidth="1"/>
    <col min="11029" max="11036" width="4.33203125" customWidth="1"/>
    <col min="11037" max="11264" width="8.88671875" customWidth="1"/>
    <col min="11265" max="11265" width="7.44140625" customWidth="1"/>
    <col min="11266" max="11266" width="8.77734375" customWidth="1"/>
    <col min="11267" max="11275" width="5.33203125" customWidth="1"/>
    <col min="11276" max="11284" width="4.6640625" customWidth="1"/>
    <col min="11285" max="11292" width="4.33203125" customWidth="1"/>
    <col min="11293" max="11520" width="8.88671875" customWidth="1"/>
    <col min="11521" max="11521" width="7.44140625" customWidth="1"/>
    <col min="11522" max="11522" width="8.77734375" customWidth="1"/>
    <col min="11523" max="11531" width="5.33203125" customWidth="1"/>
    <col min="11532" max="11540" width="4.6640625" customWidth="1"/>
    <col min="11541" max="11548" width="4.33203125" customWidth="1"/>
    <col min="11549" max="11776" width="8.88671875" customWidth="1"/>
    <col min="11777" max="11777" width="7.44140625" customWidth="1"/>
    <col min="11778" max="11778" width="8.77734375" customWidth="1"/>
    <col min="11779" max="11787" width="5.33203125" customWidth="1"/>
    <col min="11788" max="11796" width="4.6640625" customWidth="1"/>
    <col min="11797" max="11804" width="4.33203125" customWidth="1"/>
    <col min="11805" max="12032" width="8.88671875" customWidth="1"/>
    <col min="12033" max="12033" width="7.44140625" customWidth="1"/>
    <col min="12034" max="12034" width="8.77734375" customWidth="1"/>
    <col min="12035" max="12043" width="5.33203125" customWidth="1"/>
    <col min="12044" max="12052" width="4.6640625" customWidth="1"/>
    <col min="12053" max="12060" width="4.33203125" customWidth="1"/>
    <col min="12061" max="12288" width="8.88671875" customWidth="1"/>
    <col min="12289" max="12289" width="7.44140625" customWidth="1"/>
    <col min="12290" max="12290" width="8.77734375" customWidth="1"/>
    <col min="12291" max="12299" width="5.33203125" customWidth="1"/>
    <col min="12300" max="12308" width="4.6640625" customWidth="1"/>
    <col min="12309" max="12316" width="4.33203125" customWidth="1"/>
    <col min="12317" max="12544" width="8.88671875" customWidth="1"/>
    <col min="12545" max="12545" width="7.44140625" customWidth="1"/>
    <col min="12546" max="12546" width="8.77734375" customWidth="1"/>
    <col min="12547" max="12555" width="5.33203125" customWidth="1"/>
    <col min="12556" max="12564" width="4.6640625" customWidth="1"/>
    <col min="12565" max="12572" width="4.33203125" customWidth="1"/>
    <col min="12573" max="12800" width="8.88671875" customWidth="1"/>
    <col min="12801" max="12801" width="7.44140625" customWidth="1"/>
    <col min="12802" max="12802" width="8.77734375" customWidth="1"/>
    <col min="12803" max="12811" width="5.33203125" customWidth="1"/>
    <col min="12812" max="12820" width="4.6640625" customWidth="1"/>
    <col min="12821" max="12828" width="4.33203125" customWidth="1"/>
    <col min="12829" max="13056" width="8.88671875" customWidth="1"/>
    <col min="13057" max="13057" width="7.44140625" customWidth="1"/>
    <col min="13058" max="13058" width="8.77734375" customWidth="1"/>
    <col min="13059" max="13067" width="5.33203125" customWidth="1"/>
    <col min="13068" max="13076" width="4.6640625" customWidth="1"/>
    <col min="13077" max="13084" width="4.33203125" customWidth="1"/>
    <col min="13085" max="13312" width="8.88671875" customWidth="1"/>
    <col min="13313" max="13313" width="7.44140625" customWidth="1"/>
    <col min="13314" max="13314" width="8.77734375" customWidth="1"/>
    <col min="13315" max="13323" width="5.33203125" customWidth="1"/>
    <col min="13324" max="13332" width="4.6640625" customWidth="1"/>
    <col min="13333" max="13340" width="4.33203125" customWidth="1"/>
    <col min="13341" max="13568" width="8.88671875" customWidth="1"/>
    <col min="13569" max="13569" width="7.44140625" customWidth="1"/>
    <col min="13570" max="13570" width="8.77734375" customWidth="1"/>
    <col min="13571" max="13579" width="5.33203125" customWidth="1"/>
    <col min="13580" max="13588" width="4.6640625" customWidth="1"/>
    <col min="13589" max="13596" width="4.33203125" customWidth="1"/>
    <col min="13597" max="13824" width="8.88671875" customWidth="1"/>
    <col min="13825" max="13825" width="7.44140625" customWidth="1"/>
    <col min="13826" max="13826" width="8.77734375" customWidth="1"/>
    <col min="13827" max="13835" width="5.33203125" customWidth="1"/>
    <col min="13836" max="13844" width="4.6640625" customWidth="1"/>
    <col min="13845" max="13852" width="4.33203125" customWidth="1"/>
    <col min="13853" max="14080" width="8.88671875" customWidth="1"/>
    <col min="14081" max="14081" width="7.44140625" customWidth="1"/>
    <col min="14082" max="14082" width="8.77734375" customWidth="1"/>
    <col min="14083" max="14091" width="5.33203125" customWidth="1"/>
    <col min="14092" max="14100" width="4.6640625" customWidth="1"/>
    <col min="14101" max="14108" width="4.33203125" customWidth="1"/>
    <col min="14109" max="14336" width="8.88671875" customWidth="1"/>
    <col min="14337" max="14337" width="7.44140625" customWidth="1"/>
    <col min="14338" max="14338" width="8.77734375" customWidth="1"/>
    <col min="14339" max="14347" width="5.33203125" customWidth="1"/>
    <col min="14348" max="14356" width="4.6640625" customWidth="1"/>
    <col min="14357" max="14364" width="4.33203125" customWidth="1"/>
    <col min="14365" max="14592" width="8.88671875" customWidth="1"/>
    <col min="14593" max="14593" width="7.44140625" customWidth="1"/>
    <col min="14594" max="14594" width="8.77734375" customWidth="1"/>
    <col min="14595" max="14603" width="5.33203125" customWidth="1"/>
    <col min="14604" max="14612" width="4.6640625" customWidth="1"/>
    <col min="14613" max="14620" width="4.33203125" customWidth="1"/>
    <col min="14621" max="14848" width="8.88671875" customWidth="1"/>
    <col min="14849" max="14849" width="7.44140625" customWidth="1"/>
    <col min="14850" max="14850" width="8.77734375" customWidth="1"/>
    <col min="14851" max="14859" width="5.33203125" customWidth="1"/>
    <col min="14860" max="14868" width="4.6640625" customWidth="1"/>
    <col min="14869" max="14876" width="4.33203125" customWidth="1"/>
    <col min="14877" max="15104" width="8.88671875" customWidth="1"/>
    <col min="15105" max="15105" width="7.44140625" customWidth="1"/>
    <col min="15106" max="15106" width="8.77734375" customWidth="1"/>
    <col min="15107" max="15115" width="5.33203125" customWidth="1"/>
    <col min="15116" max="15124" width="4.6640625" customWidth="1"/>
    <col min="15125" max="15132" width="4.33203125" customWidth="1"/>
    <col min="15133" max="15360" width="8.88671875" customWidth="1"/>
    <col min="15361" max="15361" width="7.44140625" customWidth="1"/>
    <col min="15362" max="15362" width="8.77734375" customWidth="1"/>
    <col min="15363" max="15371" width="5.33203125" customWidth="1"/>
    <col min="15372" max="15380" width="4.6640625" customWidth="1"/>
    <col min="15381" max="15388" width="4.33203125" customWidth="1"/>
    <col min="15389" max="15616" width="8.88671875" customWidth="1"/>
    <col min="15617" max="15617" width="7.44140625" customWidth="1"/>
    <col min="15618" max="15618" width="8.77734375" customWidth="1"/>
    <col min="15619" max="15627" width="5.33203125" customWidth="1"/>
    <col min="15628" max="15636" width="4.6640625" customWidth="1"/>
    <col min="15637" max="15644" width="4.33203125" customWidth="1"/>
    <col min="15645" max="15872" width="8.88671875" customWidth="1"/>
    <col min="15873" max="15873" width="7.44140625" customWidth="1"/>
    <col min="15874" max="15874" width="8.77734375" customWidth="1"/>
    <col min="15875" max="15883" width="5.33203125" customWidth="1"/>
    <col min="15884" max="15892" width="4.6640625" customWidth="1"/>
    <col min="15893" max="15900" width="4.33203125" customWidth="1"/>
    <col min="15901" max="16128" width="8.88671875" customWidth="1"/>
    <col min="16129" max="16129" width="7.44140625" customWidth="1"/>
    <col min="16130" max="16130" width="8.77734375" customWidth="1"/>
    <col min="16131" max="16139" width="5.33203125" customWidth="1"/>
    <col min="16140" max="16148" width="4.6640625" customWidth="1"/>
    <col min="16149" max="16156" width="4.33203125" customWidth="1"/>
    <col min="16157" max="16384" width="8.88671875" customWidth="1"/>
  </cols>
  <sheetData>
    <row r="1" spans="1:30" ht="19.95" customHeight="1">
      <c r="A1" s="1445" t="s">
        <v>1051</v>
      </c>
      <c r="B1" s="1445"/>
      <c r="C1" s="517"/>
      <c r="D1" s="518"/>
      <c r="E1" s="518"/>
      <c r="F1" s="518"/>
      <c r="G1" s="518"/>
      <c r="H1" s="518"/>
      <c r="I1" s="519"/>
      <c r="J1" s="520"/>
      <c r="K1" s="520"/>
      <c r="L1" s="520"/>
      <c r="M1" s="520"/>
      <c r="N1" s="520"/>
      <c r="O1" s="520"/>
      <c r="P1" s="520"/>
      <c r="Q1" s="520"/>
      <c r="R1" s="520"/>
      <c r="S1" s="521"/>
      <c r="T1" s="1446" t="s">
        <v>1065</v>
      </c>
      <c r="U1" s="1446"/>
      <c r="V1" s="1446"/>
      <c r="W1" s="1446"/>
      <c r="X1" s="1447" t="s">
        <v>1066</v>
      </c>
      <c r="Y1" s="1447"/>
      <c r="Z1" s="1447"/>
      <c r="AA1" s="1447"/>
      <c r="AB1" s="1447"/>
      <c r="AC1" s="522" t="s">
        <v>86</v>
      </c>
      <c r="AD1" s="522"/>
    </row>
    <row r="2" spans="1:30" ht="19.95" customHeight="1">
      <c r="A2" s="1448" t="s">
        <v>1067</v>
      </c>
      <c r="B2" s="1448"/>
      <c r="C2" s="523" t="s">
        <v>1068</v>
      </c>
      <c r="D2" s="524"/>
      <c r="E2" s="524"/>
      <c r="F2" s="524"/>
      <c r="G2" s="524"/>
      <c r="H2" s="524"/>
      <c r="I2" s="525"/>
      <c r="R2" s="526"/>
      <c r="S2" s="526"/>
      <c r="T2" s="1446" t="s">
        <v>1069</v>
      </c>
      <c r="U2" s="1446"/>
      <c r="V2" s="1446"/>
      <c r="W2" s="1446"/>
      <c r="X2" s="1446" t="s">
        <v>1070</v>
      </c>
      <c r="Y2" s="1446"/>
      <c r="Z2" s="1446"/>
      <c r="AA2" s="1446"/>
      <c r="AB2" s="1446"/>
    </row>
    <row r="3" spans="1:30" ht="28.2">
      <c r="A3" s="1435" t="s">
        <v>1071</v>
      </c>
      <c r="B3" s="1435"/>
      <c r="C3" s="1435"/>
      <c r="D3" s="1435"/>
      <c r="E3" s="1435"/>
      <c r="F3" s="1435"/>
      <c r="G3" s="1435"/>
      <c r="H3" s="1435"/>
      <c r="I3" s="1435"/>
      <c r="J3" s="1435"/>
      <c r="K3" s="1435"/>
      <c r="L3" s="1435"/>
      <c r="M3" s="1435"/>
      <c r="N3" s="1435"/>
      <c r="O3" s="1435"/>
      <c r="P3" s="1435"/>
      <c r="Q3" s="1435"/>
      <c r="R3" s="1435"/>
      <c r="S3" s="1435"/>
      <c r="T3" s="1435"/>
      <c r="U3" s="1435"/>
      <c r="V3" s="1435"/>
      <c r="W3" s="1435"/>
      <c r="X3" s="1435"/>
      <c r="Y3" s="1435"/>
      <c r="Z3" s="1435"/>
      <c r="AA3" s="1435"/>
      <c r="AB3" s="1435"/>
    </row>
    <row r="4" spans="1:30" ht="16.8" thickBot="1">
      <c r="A4" s="1436" t="s">
        <v>1094</v>
      </c>
      <c r="B4" s="1436"/>
      <c r="C4" s="1436"/>
      <c r="D4" s="1436"/>
      <c r="E4" s="1436"/>
      <c r="F4" s="1436"/>
      <c r="G4" s="1436"/>
      <c r="H4" s="1436"/>
      <c r="I4" s="1436"/>
      <c r="J4" s="1436"/>
      <c r="K4" s="1436"/>
      <c r="L4" s="1436"/>
      <c r="M4" s="1436"/>
      <c r="N4" s="1436"/>
      <c r="O4" s="1436"/>
      <c r="P4" s="1436"/>
      <c r="Q4" s="1436"/>
      <c r="R4" s="1436"/>
      <c r="S4" s="1436"/>
      <c r="T4" s="1436"/>
      <c r="U4" s="1436"/>
      <c r="V4" s="1436"/>
      <c r="W4" s="1436"/>
      <c r="X4" s="1436"/>
      <c r="Y4" s="1436"/>
      <c r="Z4" s="1436"/>
      <c r="AA4" s="1436"/>
      <c r="AB4" s="1436"/>
    </row>
    <row r="5" spans="1:30" ht="29.4" customHeight="1" thickBot="1">
      <c r="A5" s="1437" t="s">
        <v>1072</v>
      </c>
      <c r="B5" s="1437"/>
      <c r="C5" s="1439" t="s">
        <v>1073</v>
      </c>
      <c r="D5" s="1439"/>
      <c r="E5" s="1439"/>
      <c r="F5" s="1439"/>
      <c r="G5" s="1439"/>
      <c r="H5" s="1439"/>
      <c r="I5" s="1439"/>
      <c r="J5" s="1439"/>
      <c r="K5" s="1439"/>
      <c r="L5" s="1440" t="s">
        <v>1074</v>
      </c>
      <c r="M5" s="1440"/>
      <c r="N5" s="1440"/>
      <c r="O5" s="1428" t="s">
        <v>1075</v>
      </c>
      <c r="P5" s="1428"/>
      <c r="Q5" s="1428"/>
      <c r="R5" s="1441" t="s">
        <v>1076</v>
      </c>
      <c r="S5" s="1441"/>
      <c r="T5" s="1441"/>
      <c r="U5" s="1442" t="s">
        <v>1077</v>
      </c>
      <c r="V5" s="1442"/>
      <c r="W5" s="1442"/>
      <c r="X5" s="1442"/>
      <c r="Y5" s="1442"/>
      <c r="Z5" s="1442"/>
      <c r="AA5" s="1443" t="s">
        <v>1078</v>
      </c>
      <c r="AB5" s="1444" t="s">
        <v>1079</v>
      </c>
    </row>
    <row r="6" spans="1:30" ht="16.8" thickBot="1">
      <c r="A6" s="1437"/>
      <c r="B6" s="1437"/>
      <c r="C6" s="1427" t="s">
        <v>1080</v>
      </c>
      <c r="D6" s="1427"/>
      <c r="E6" s="1427"/>
      <c r="F6" s="1428" t="s">
        <v>1081</v>
      </c>
      <c r="G6" s="1428"/>
      <c r="H6" s="1428"/>
      <c r="I6" s="1429" t="s">
        <v>1082</v>
      </c>
      <c r="J6" s="1429"/>
      <c r="K6" s="1429"/>
      <c r="L6" s="1440"/>
      <c r="M6" s="1440"/>
      <c r="N6" s="1440"/>
      <c r="O6" s="1428"/>
      <c r="P6" s="1428"/>
      <c r="Q6" s="1428"/>
      <c r="R6" s="1441"/>
      <c r="S6" s="1441"/>
      <c r="T6" s="1441"/>
      <c r="U6" s="1430" t="s">
        <v>1052</v>
      </c>
      <c r="V6" s="1431" t="s">
        <v>1083</v>
      </c>
      <c r="W6" s="1431" t="s">
        <v>1084</v>
      </c>
      <c r="X6" s="1431" t="s">
        <v>1085</v>
      </c>
      <c r="Y6" s="1431" t="s">
        <v>1086</v>
      </c>
      <c r="Z6" s="1431" t="s">
        <v>1087</v>
      </c>
      <c r="AA6" s="1443"/>
      <c r="AB6" s="1444"/>
    </row>
    <row r="7" spans="1:30" ht="28.2" thickBot="1">
      <c r="A7" s="1438"/>
      <c r="B7" s="1438"/>
      <c r="C7" s="527" t="s">
        <v>1052</v>
      </c>
      <c r="D7" s="528" t="s">
        <v>1088</v>
      </c>
      <c r="E7" s="528" t="s">
        <v>1089</v>
      </c>
      <c r="F7" s="528" t="s">
        <v>1052</v>
      </c>
      <c r="G7" s="528" t="s">
        <v>1088</v>
      </c>
      <c r="H7" s="528" t="s">
        <v>1089</v>
      </c>
      <c r="I7" s="528" t="s">
        <v>1052</v>
      </c>
      <c r="J7" s="528" t="s">
        <v>1088</v>
      </c>
      <c r="K7" s="529" t="s">
        <v>1089</v>
      </c>
      <c r="L7" s="530" t="s">
        <v>1052</v>
      </c>
      <c r="M7" s="528" t="s">
        <v>1088</v>
      </c>
      <c r="N7" s="528" t="s">
        <v>1089</v>
      </c>
      <c r="O7" s="528" t="s">
        <v>1052</v>
      </c>
      <c r="P7" s="528" t="s">
        <v>1088</v>
      </c>
      <c r="Q7" s="528" t="s">
        <v>1089</v>
      </c>
      <c r="R7" s="528" t="s">
        <v>1052</v>
      </c>
      <c r="S7" s="528" t="s">
        <v>1088</v>
      </c>
      <c r="T7" s="531" t="s">
        <v>1089</v>
      </c>
      <c r="U7" s="1430"/>
      <c r="V7" s="1431"/>
      <c r="W7" s="1431"/>
      <c r="X7" s="1431"/>
      <c r="Y7" s="1431"/>
      <c r="Z7" s="1431"/>
      <c r="AA7" s="1443"/>
      <c r="AB7" s="1444"/>
    </row>
    <row r="8" spans="1:30" ht="16.8" thickBot="1">
      <c r="A8" s="1432" t="s">
        <v>1080</v>
      </c>
      <c r="B8" s="532" t="s">
        <v>1052</v>
      </c>
      <c r="C8" s="503">
        <f>SUM(C9:C13)</f>
        <v>234</v>
      </c>
      <c r="D8" s="504">
        <f t="shared" ref="D8:T8" si="0">SUM(D9:D13)</f>
        <v>110</v>
      </c>
      <c r="E8" s="504">
        <f t="shared" si="0"/>
        <v>124</v>
      </c>
      <c r="F8" s="504">
        <f t="shared" si="0"/>
        <v>30</v>
      </c>
      <c r="G8" s="504">
        <f t="shared" si="0"/>
        <v>18</v>
      </c>
      <c r="H8" s="504">
        <f t="shared" si="0"/>
        <v>12</v>
      </c>
      <c r="I8" s="504">
        <f t="shared" si="0"/>
        <v>204</v>
      </c>
      <c r="J8" s="504">
        <f t="shared" si="0"/>
        <v>92</v>
      </c>
      <c r="K8" s="505">
        <f t="shared" si="0"/>
        <v>112</v>
      </c>
      <c r="L8" s="506">
        <f t="shared" si="0"/>
        <v>2</v>
      </c>
      <c r="M8" s="504">
        <f t="shared" si="0"/>
        <v>1</v>
      </c>
      <c r="N8" s="504">
        <f t="shared" si="0"/>
        <v>1</v>
      </c>
      <c r="O8" s="504">
        <f t="shared" si="0"/>
        <v>60</v>
      </c>
      <c r="P8" s="504">
        <f t="shared" si="0"/>
        <v>26</v>
      </c>
      <c r="Q8" s="504">
        <f t="shared" si="0"/>
        <v>34</v>
      </c>
      <c r="R8" s="504">
        <f t="shared" si="0"/>
        <v>1</v>
      </c>
      <c r="S8" s="504">
        <f t="shared" si="0"/>
        <v>0</v>
      </c>
      <c r="T8" s="507">
        <f t="shared" si="0"/>
        <v>1</v>
      </c>
      <c r="U8" s="1421">
        <v>428</v>
      </c>
      <c r="V8" s="1424" t="s">
        <v>1053</v>
      </c>
      <c r="W8" s="1414" t="s">
        <v>1054</v>
      </c>
      <c r="X8" s="1414" t="s">
        <v>1055</v>
      </c>
      <c r="Y8" s="1424" t="s">
        <v>1056</v>
      </c>
      <c r="Z8" s="1424" t="s">
        <v>1057</v>
      </c>
      <c r="AA8" s="1414" t="s">
        <v>1057</v>
      </c>
      <c r="AB8" s="1417" t="s">
        <v>1058</v>
      </c>
    </row>
    <row r="9" spans="1:30" ht="16.8" thickBot="1">
      <c r="A9" s="1433"/>
      <c r="B9" s="533" t="s">
        <v>1059</v>
      </c>
      <c r="C9" s="508">
        <v>37</v>
      </c>
      <c r="D9" s="509">
        <v>15</v>
      </c>
      <c r="E9" s="509">
        <v>22</v>
      </c>
      <c r="F9" s="509">
        <v>7</v>
      </c>
      <c r="G9" s="509">
        <v>4</v>
      </c>
      <c r="H9" s="509">
        <v>3</v>
      </c>
      <c r="I9" s="509">
        <v>30</v>
      </c>
      <c r="J9" s="509">
        <v>11</v>
      </c>
      <c r="K9" s="510">
        <v>19</v>
      </c>
      <c r="L9" s="511">
        <v>0</v>
      </c>
      <c r="M9" s="509">
        <v>0</v>
      </c>
      <c r="N9" s="509">
        <v>0</v>
      </c>
      <c r="O9" s="509">
        <v>10</v>
      </c>
      <c r="P9" s="509">
        <v>5</v>
      </c>
      <c r="Q9" s="509">
        <v>5</v>
      </c>
      <c r="R9" s="509">
        <v>0</v>
      </c>
      <c r="S9" s="509">
        <v>0</v>
      </c>
      <c r="T9" s="509">
        <v>0</v>
      </c>
      <c r="U9" s="1422"/>
      <c r="V9" s="1425"/>
      <c r="W9" s="1415"/>
      <c r="X9" s="1415"/>
      <c r="Y9" s="1425"/>
      <c r="Z9" s="1425"/>
      <c r="AA9" s="1415"/>
      <c r="AB9" s="1418"/>
    </row>
    <row r="10" spans="1:30" ht="16.8" thickBot="1">
      <c r="A10" s="1433"/>
      <c r="B10" s="534" t="s">
        <v>1060</v>
      </c>
      <c r="C10" s="508">
        <v>65</v>
      </c>
      <c r="D10" s="509">
        <v>26</v>
      </c>
      <c r="E10" s="509">
        <v>39</v>
      </c>
      <c r="F10" s="509">
        <v>14</v>
      </c>
      <c r="G10" s="509">
        <v>10</v>
      </c>
      <c r="H10" s="509">
        <v>4</v>
      </c>
      <c r="I10" s="509">
        <v>51</v>
      </c>
      <c r="J10" s="509">
        <v>16</v>
      </c>
      <c r="K10" s="510">
        <v>35</v>
      </c>
      <c r="L10" s="511">
        <v>2</v>
      </c>
      <c r="M10" s="509">
        <v>1</v>
      </c>
      <c r="N10" s="509">
        <v>1</v>
      </c>
      <c r="O10" s="509">
        <v>24</v>
      </c>
      <c r="P10" s="509">
        <v>7</v>
      </c>
      <c r="Q10" s="509">
        <v>17</v>
      </c>
      <c r="R10" s="509">
        <v>0</v>
      </c>
      <c r="S10" s="509">
        <v>0</v>
      </c>
      <c r="T10" s="509">
        <v>0</v>
      </c>
      <c r="U10" s="1422"/>
      <c r="V10" s="1425"/>
      <c r="W10" s="1415"/>
      <c r="X10" s="1415"/>
      <c r="Y10" s="1425"/>
      <c r="Z10" s="1425"/>
      <c r="AA10" s="1415"/>
      <c r="AB10" s="1418"/>
    </row>
    <row r="11" spans="1:30" ht="16.8" thickBot="1">
      <c r="A11" s="1433"/>
      <c r="B11" s="534" t="s">
        <v>1061</v>
      </c>
      <c r="C11" s="508">
        <v>60</v>
      </c>
      <c r="D11" s="509">
        <v>30</v>
      </c>
      <c r="E11" s="509">
        <v>30</v>
      </c>
      <c r="F11" s="509">
        <v>6</v>
      </c>
      <c r="G11" s="509">
        <v>2</v>
      </c>
      <c r="H11" s="509">
        <v>4</v>
      </c>
      <c r="I11" s="509">
        <v>54</v>
      </c>
      <c r="J11" s="509">
        <v>28</v>
      </c>
      <c r="K11" s="510">
        <v>26</v>
      </c>
      <c r="L11" s="511">
        <v>0</v>
      </c>
      <c r="M11" s="509">
        <v>0</v>
      </c>
      <c r="N11" s="509">
        <v>0</v>
      </c>
      <c r="O11" s="509">
        <v>11</v>
      </c>
      <c r="P11" s="509">
        <v>5</v>
      </c>
      <c r="Q11" s="509">
        <v>6</v>
      </c>
      <c r="R11" s="509">
        <v>0</v>
      </c>
      <c r="S11" s="509">
        <v>0</v>
      </c>
      <c r="T11" s="509">
        <v>0</v>
      </c>
      <c r="U11" s="1422"/>
      <c r="V11" s="1425"/>
      <c r="W11" s="1415"/>
      <c r="X11" s="1415"/>
      <c r="Y11" s="1425"/>
      <c r="Z11" s="1425"/>
      <c r="AA11" s="1415"/>
      <c r="AB11" s="1418"/>
    </row>
    <row r="12" spans="1:30" ht="16.8" thickBot="1">
      <c r="A12" s="1433"/>
      <c r="B12" s="534" t="s">
        <v>1062</v>
      </c>
      <c r="C12" s="508">
        <v>47</v>
      </c>
      <c r="D12" s="509">
        <v>21</v>
      </c>
      <c r="E12" s="509">
        <v>26</v>
      </c>
      <c r="F12" s="509">
        <v>2</v>
      </c>
      <c r="G12" s="509">
        <v>1</v>
      </c>
      <c r="H12" s="509">
        <v>1</v>
      </c>
      <c r="I12" s="509">
        <v>45</v>
      </c>
      <c r="J12" s="509">
        <v>20</v>
      </c>
      <c r="K12" s="510">
        <v>25</v>
      </c>
      <c r="L12" s="511">
        <v>0</v>
      </c>
      <c r="M12" s="509">
        <v>0</v>
      </c>
      <c r="N12" s="509">
        <v>0</v>
      </c>
      <c r="O12" s="509">
        <v>9</v>
      </c>
      <c r="P12" s="509">
        <v>4</v>
      </c>
      <c r="Q12" s="509">
        <v>5</v>
      </c>
      <c r="R12" s="509">
        <v>0</v>
      </c>
      <c r="S12" s="509">
        <v>0</v>
      </c>
      <c r="T12" s="509">
        <v>0</v>
      </c>
      <c r="U12" s="1422"/>
      <c r="V12" s="1425"/>
      <c r="W12" s="1415"/>
      <c r="X12" s="1415"/>
      <c r="Y12" s="1425"/>
      <c r="Z12" s="1425"/>
      <c r="AA12" s="1415"/>
      <c r="AB12" s="1418"/>
    </row>
    <row r="13" spans="1:30" ht="16.8" thickBot="1">
      <c r="A13" s="1433"/>
      <c r="B13" s="534" t="s">
        <v>1063</v>
      </c>
      <c r="C13" s="512">
        <v>25</v>
      </c>
      <c r="D13" s="513">
        <v>18</v>
      </c>
      <c r="E13" s="513">
        <v>7</v>
      </c>
      <c r="F13" s="513">
        <v>1</v>
      </c>
      <c r="G13" s="513">
        <v>1</v>
      </c>
      <c r="H13" s="513">
        <v>0</v>
      </c>
      <c r="I13" s="513">
        <v>24</v>
      </c>
      <c r="J13" s="513">
        <v>17</v>
      </c>
      <c r="K13" s="514">
        <v>7</v>
      </c>
      <c r="L13" s="515">
        <v>0</v>
      </c>
      <c r="M13" s="513">
        <v>0</v>
      </c>
      <c r="N13" s="513">
        <v>0</v>
      </c>
      <c r="O13" s="513">
        <v>6</v>
      </c>
      <c r="P13" s="513">
        <v>5</v>
      </c>
      <c r="Q13" s="513">
        <v>1</v>
      </c>
      <c r="R13" s="513">
        <v>1</v>
      </c>
      <c r="S13" s="513">
        <v>0</v>
      </c>
      <c r="T13" s="513">
        <v>1</v>
      </c>
      <c r="U13" s="1434"/>
      <c r="V13" s="1426"/>
      <c r="W13" s="1416"/>
      <c r="X13" s="1416"/>
      <c r="Y13" s="1426"/>
      <c r="Z13" s="1426"/>
      <c r="AA13" s="1416"/>
      <c r="AB13" s="1419"/>
    </row>
    <row r="14" spans="1:30" ht="16.8" thickBot="1">
      <c r="A14" s="1420" t="s">
        <v>1090</v>
      </c>
      <c r="B14" s="532" t="s">
        <v>1052</v>
      </c>
      <c r="C14" s="503">
        <f>SUM(C15:C19)</f>
        <v>234</v>
      </c>
      <c r="D14" s="504">
        <f t="shared" ref="D14:T14" si="1">SUM(D15:D19)</f>
        <v>110</v>
      </c>
      <c r="E14" s="504">
        <f t="shared" si="1"/>
        <v>124</v>
      </c>
      <c r="F14" s="504">
        <f t="shared" si="1"/>
        <v>30</v>
      </c>
      <c r="G14" s="504">
        <f t="shared" si="1"/>
        <v>18</v>
      </c>
      <c r="H14" s="504">
        <f t="shared" si="1"/>
        <v>12</v>
      </c>
      <c r="I14" s="504">
        <f t="shared" si="1"/>
        <v>204</v>
      </c>
      <c r="J14" s="504">
        <f t="shared" si="1"/>
        <v>92</v>
      </c>
      <c r="K14" s="505">
        <f t="shared" si="1"/>
        <v>112</v>
      </c>
      <c r="L14" s="506">
        <f t="shared" si="1"/>
        <v>2</v>
      </c>
      <c r="M14" s="504">
        <f t="shared" si="1"/>
        <v>1</v>
      </c>
      <c r="N14" s="504">
        <f t="shared" si="1"/>
        <v>1</v>
      </c>
      <c r="O14" s="504">
        <f t="shared" si="1"/>
        <v>60</v>
      </c>
      <c r="P14" s="504">
        <f t="shared" si="1"/>
        <v>26</v>
      </c>
      <c r="Q14" s="504">
        <f t="shared" si="1"/>
        <v>34</v>
      </c>
      <c r="R14" s="504">
        <f t="shared" si="1"/>
        <v>1</v>
      </c>
      <c r="S14" s="504">
        <f t="shared" si="1"/>
        <v>0</v>
      </c>
      <c r="T14" s="507">
        <f t="shared" si="1"/>
        <v>1</v>
      </c>
      <c r="U14" s="1421">
        <v>428</v>
      </c>
      <c r="V14" s="1424" t="s">
        <v>1053</v>
      </c>
      <c r="W14" s="1414" t="s">
        <v>1054</v>
      </c>
      <c r="X14" s="1414" t="s">
        <v>1055</v>
      </c>
      <c r="Y14" s="1424" t="s">
        <v>1056</v>
      </c>
      <c r="Z14" s="1424" t="s">
        <v>1057</v>
      </c>
      <c r="AA14" s="1414" t="s">
        <v>1057</v>
      </c>
      <c r="AB14" s="1417" t="s">
        <v>1058</v>
      </c>
    </row>
    <row r="15" spans="1:30" ht="16.8" thickBot="1">
      <c r="A15" s="1420"/>
      <c r="B15" s="533" t="s">
        <v>1059</v>
      </c>
      <c r="C15" s="508">
        <v>37</v>
      </c>
      <c r="D15" s="509">
        <v>15</v>
      </c>
      <c r="E15" s="509">
        <v>22</v>
      </c>
      <c r="F15" s="509">
        <v>7</v>
      </c>
      <c r="G15" s="509">
        <v>4</v>
      </c>
      <c r="H15" s="509">
        <v>3</v>
      </c>
      <c r="I15" s="509">
        <v>30</v>
      </c>
      <c r="J15" s="509">
        <v>11</v>
      </c>
      <c r="K15" s="510">
        <v>19</v>
      </c>
      <c r="L15" s="511">
        <v>0</v>
      </c>
      <c r="M15" s="509">
        <v>0</v>
      </c>
      <c r="N15" s="509">
        <v>0</v>
      </c>
      <c r="O15" s="509">
        <v>10</v>
      </c>
      <c r="P15" s="509">
        <v>5</v>
      </c>
      <c r="Q15" s="509">
        <v>5</v>
      </c>
      <c r="R15" s="509">
        <v>0</v>
      </c>
      <c r="S15" s="509">
        <v>0</v>
      </c>
      <c r="T15" s="509">
        <v>0</v>
      </c>
      <c r="U15" s="1422"/>
      <c r="V15" s="1425"/>
      <c r="W15" s="1415"/>
      <c r="X15" s="1415"/>
      <c r="Y15" s="1425"/>
      <c r="Z15" s="1425"/>
      <c r="AA15" s="1415"/>
      <c r="AB15" s="1418"/>
    </row>
    <row r="16" spans="1:30" ht="16.8" thickBot="1">
      <c r="A16" s="1420"/>
      <c r="B16" s="534" t="s">
        <v>1060</v>
      </c>
      <c r="C16" s="508">
        <v>65</v>
      </c>
      <c r="D16" s="509">
        <v>26</v>
      </c>
      <c r="E16" s="509">
        <v>39</v>
      </c>
      <c r="F16" s="509">
        <v>14</v>
      </c>
      <c r="G16" s="509">
        <v>10</v>
      </c>
      <c r="H16" s="509">
        <v>4</v>
      </c>
      <c r="I16" s="509">
        <v>51</v>
      </c>
      <c r="J16" s="509">
        <v>16</v>
      </c>
      <c r="K16" s="510">
        <v>35</v>
      </c>
      <c r="L16" s="511">
        <v>2</v>
      </c>
      <c r="M16" s="509">
        <v>1</v>
      </c>
      <c r="N16" s="509">
        <v>1</v>
      </c>
      <c r="O16" s="509">
        <v>24</v>
      </c>
      <c r="P16" s="509">
        <v>7</v>
      </c>
      <c r="Q16" s="509">
        <v>17</v>
      </c>
      <c r="R16" s="509">
        <v>0</v>
      </c>
      <c r="S16" s="509">
        <v>0</v>
      </c>
      <c r="T16" s="509">
        <v>0</v>
      </c>
      <c r="U16" s="1422"/>
      <c r="V16" s="1425"/>
      <c r="W16" s="1415"/>
      <c r="X16" s="1415"/>
      <c r="Y16" s="1425"/>
      <c r="Z16" s="1425"/>
      <c r="AA16" s="1415"/>
      <c r="AB16" s="1418"/>
    </row>
    <row r="17" spans="1:28" ht="16.8" thickBot="1">
      <c r="A17" s="1420"/>
      <c r="B17" s="534" t="s">
        <v>1061</v>
      </c>
      <c r="C17" s="508">
        <v>60</v>
      </c>
      <c r="D17" s="509">
        <v>30</v>
      </c>
      <c r="E17" s="509">
        <v>30</v>
      </c>
      <c r="F17" s="509">
        <v>6</v>
      </c>
      <c r="G17" s="509">
        <v>2</v>
      </c>
      <c r="H17" s="509">
        <v>4</v>
      </c>
      <c r="I17" s="509">
        <v>54</v>
      </c>
      <c r="J17" s="509">
        <v>28</v>
      </c>
      <c r="K17" s="510">
        <v>26</v>
      </c>
      <c r="L17" s="511">
        <v>0</v>
      </c>
      <c r="M17" s="509">
        <v>0</v>
      </c>
      <c r="N17" s="509">
        <v>0</v>
      </c>
      <c r="O17" s="509">
        <v>11</v>
      </c>
      <c r="P17" s="509">
        <v>5</v>
      </c>
      <c r="Q17" s="509">
        <v>6</v>
      </c>
      <c r="R17" s="509">
        <v>0</v>
      </c>
      <c r="S17" s="509">
        <v>0</v>
      </c>
      <c r="T17" s="509">
        <v>0</v>
      </c>
      <c r="U17" s="1422"/>
      <c r="V17" s="1425"/>
      <c r="W17" s="1415"/>
      <c r="X17" s="1415"/>
      <c r="Y17" s="1425"/>
      <c r="Z17" s="1425"/>
      <c r="AA17" s="1415"/>
      <c r="AB17" s="1418"/>
    </row>
    <row r="18" spans="1:28" ht="16.8" thickBot="1">
      <c r="A18" s="1420"/>
      <c r="B18" s="534" t="s">
        <v>1062</v>
      </c>
      <c r="C18" s="508">
        <v>47</v>
      </c>
      <c r="D18" s="509">
        <v>21</v>
      </c>
      <c r="E18" s="509">
        <v>26</v>
      </c>
      <c r="F18" s="509">
        <v>2</v>
      </c>
      <c r="G18" s="509">
        <v>1</v>
      </c>
      <c r="H18" s="509">
        <v>1</v>
      </c>
      <c r="I18" s="509">
        <v>45</v>
      </c>
      <c r="J18" s="509">
        <v>20</v>
      </c>
      <c r="K18" s="510">
        <v>25</v>
      </c>
      <c r="L18" s="511">
        <v>0</v>
      </c>
      <c r="M18" s="509">
        <v>0</v>
      </c>
      <c r="N18" s="509">
        <v>0</v>
      </c>
      <c r="O18" s="509">
        <v>9</v>
      </c>
      <c r="P18" s="509">
        <v>4</v>
      </c>
      <c r="Q18" s="509">
        <v>5</v>
      </c>
      <c r="R18" s="509">
        <v>0</v>
      </c>
      <c r="S18" s="509">
        <v>0</v>
      </c>
      <c r="T18" s="509">
        <v>0</v>
      </c>
      <c r="U18" s="1422"/>
      <c r="V18" s="1425"/>
      <c r="W18" s="1415"/>
      <c r="X18" s="1415"/>
      <c r="Y18" s="1425"/>
      <c r="Z18" s="1425"/>
      <c r="AA18" s="1415"/>
      <c r="AB18" s="1418"/>
    </row>
    <row r="19" spans="1:28" ht="16.8" thickBot="1">
      <c r="A19" s="1420"/>
      <c r="B19" s="535" t="s">
        <v>1063</v>
      </c>
      <c r="C19" s="512">
        <v>25</v>
      </c>
      <c r="D19" s="513">
        <v>18</v>
      </c>
      <c r="E19" s="513">
        <v>7</v>
      </c>
      <c r="F19" s="513">
        <v>1</v>
      </c>
      <c r="G19" s="513">
        <v>1</v>
      </c>
      <c r="H19" s="513">
        <v>0</v>
      </c>
      <c r="I19" s="513">
        <v>24</v>
      </c>
      <c r="J19" s="513">
        <v>17</v>
      </c>
      <c r="K19" s="514">
        <v>7</v>
      </c>
      <c r="L19" s="515">
        <v>0</v>
      </c>
      <c r="M19" s="513">
        <v>0</v>
      </c>
      <c r="N19" s="513">
        <v>0</v>
      </c>
      <c r="O19" s="513">
        <v>6</v>
      </c>
      <c r="P19" s="513">
        <v>5</v>
      </c>
      <c r="Q19" s="513">
        <v>1</v>
      </c>
      <c r="R19" s="513">
        <v>1</v>
      </c>
      <c r="S19" s="513">
        <v>0</v>
      </c>
      <c r="T19" s="513">
        <v>1</v>
      </c>
      <c r="U19" s="1423"/>
      <c r="V19" s="1426"/>
      <c r="W19" s="1416"/>
      <c r="X19" s="1416"/>
      <c r="Y19" s="1426"/>
      <c r="Z19" s="1426"/>
      <c r="AA19" s="1416"/>
      <c r="AB19" s="1419"/>
    </row>
    <row r="20" spans="1:28">
      <c r="A20" s="536"/>
      <c r="B20" s="536"/>
      <c r="C20" s="537"/>
      <c r="D20" s="538"/>
      <c r="E20" s="151"/>
      <c r="G20" s="151"/>
      <c r="H20" s="537"/>
      <c r="I20" s="200"/>
      <c r="J20" s="537"/>
      <c r="K20" s="537"/>
      <c r="L20" s="537"/>
      <c r="M20" s="151"/>
      <c r="N20" s="151"/>
      <c r="O20" s="537"/>
      <c r="P20" s="1410"/>
      <c r="Q20" s="1410"/>
      <c r="U20" s="537"/>
      <c r="V20" s="1411" t="s">
        <v>1064</v>
      </c>
      <c r="W20" s="1411"/>
      <c r="X20" s="1411"/>
      <c r="Y20" s="1411"/>
      <c r="Z20" s="1411"/>
      <c r="AA20" s="1411"/>
      <c r="AB20" s="1411"/>
    </row>
    <row r="21" spans="1:28">
      <c r="A21" s="539" t="s">
        <v>1091</v>
      </c>
      <c r="B21" s="540"/>
      <c r="C21" s="540"/>
      <c r="D21" s="524"/>
      <c r="E21" s="524"/>
      <c r="F21" s="524"/>
      <c r="G21" s="524"/>
      <c r="H21" s="524"/>
      <c r="I21" s="524"/>
      <c r="J21" s="524"/>
      <c r="K21" s="524"/>
      <c r="L21" s="524"/>
      <c r="M21" s="524"/>
      <c r="N21" s="524"/>
      <c r="O21" s="524"/>
      <c r="P21" s="524"/>
      <c r="Q21" s="524"/>
      <c r="R21" s="524"/>
      <c r="S21" s="524"/>
      <c r="T21" s="524"/>
      <c r="U21" s="524"/>
      <c r="V21" s="524"/>
      <c r="W21" s="524"/>
    </row>
    <row r="22" spans="1:28">
      <c r="A22" s="1412" t="s">
        <v>1092</v>
      </c>
      <c r="B22" s="1412"/>
      <c r="C22" s="1412"/>
      <c r="D22" s="1412"/>
      <c r="E22" s="1412"/>
      <c r="F22" s="1412"/>
      <c r="G22" s="1412"/>
      <c r="H22" s="1412"/>
      <c r="I22" s="1412"/>
      <c r="J22" s="1412"/>
      <c r="K22" s="1412"/>
      <c r="L22" s="1412"/>
      <c r="M22" s="1412"/>
      <c r="N22" s="1412"/>
      <c r="O22" s="1412"/>
      <c r="P22" s="1412"/>
      <c r="Q22" s="1412"/>
      <c r="R22" s="1412"/>
      <c r="S22" s="1412"/>
      <c r="T22" s="1412"/>
      <c r="U22" s="1412"/>
      <c r="V22" s="1412"/>
      <c r="W22" s="1412"/>
    </row>
    <row r="23" spans="1:28">
      <c r="A23" s="1413" t="s">
        <v>1093</v>
      </c>
      <c r="B23" s="1413"/>
      <c r="C23" s="1413"/>
      <c r="D23" s="1413"/>
      <c r="E23" s="1413"/>
      <c r="F23" s="1413"/>
      <c r="G23" s="1413"/>
      <c r="H23" s="1413"/>
      <c r="I23" s="1413"/>
      <c r="J23" s="1413"/>
      <c r="K23" s="1413"/>
      <c r="L23" s="1413"/>
      <c r="M23" s="1413"/>
      <c r="N23" s="1413"/>
      <c r="O23" s="1413"/>
      <c r="P23" s="1413"/>
      <c r="Q23" s="1413"/>
      <c r="R23" s="1413"/>
      <c r="S23" s="1413"/>
      <c r="T23" s="1413"/>
      <c r="U23" s="1413"/>
      <c r="V23" s="1413"/>
      <c r="W23" s="1413"/>
    </row>
  </sheetData>
  <mergeCells count="47">
    <mergeCell ref="A1:B1"/>
    <mergeCell ref="T1:W1"/>
    <mergeCell ref="X1:AB1"/>
    <mergeCell ref="A2:B2"/>
    <mergeCell ref="T2:W2"/>
    <mergeCell ref="X2:AB2"/>
    <mergeCell ref="A3:AB3"/>
    <mergeCell ref="A4:AB4"/>
    <mergeCell ref="A5:B7"/>
    <mergeCell ref="C5:K5"/>
    <mergeCell ref="L5:N6"/>
    <mergeCell ref="O5:Q6"/>
    <mergeCell ref="R5:T6"/>
    <mergeCell ref="U5:Z5"/>
    <mergeCell ref="AA5:AA7"/>
    <mergeCell ref="AB5:AB7"/>
    <mergeCell ref="X6:X7"/>
    <mergeCell ref="Y6:Y7"/>
    <mergeCell ref="Z6:Z7"/>
    <mergeCell ref="A8:A13"/>
    <mergeCell ref="U8:U13"/>
    <mergeCell ref="V8:V13"/>
    <mergeCell ref="W8:W13"/>
    <mergeCell ref="X8:X13"/>
    <mergeCell ref="Z8:Z13"/>
    <mergeCell ref="C6:E6"/>
    <mergeCell ref="F6:H6"/>
    <mergeCell ref="I6:K6"/>
    <mergeCell ref="U6:U7"/>
    <mergeCell ref="V6:V7"/>
    <mergeCell ref="W6:W7"/>
    <mergeCell ref="P20:Q20"/>
    <mergeCell ref="V20:AB20"/>
    <mergeCell ref="A22:W22"/>
    <mergeCell ref="A23:W23"/>
    <mergeCell ref="AA8:AA13"/>
    <mergeCell ref="AB8:AB13"/>
    <mergeCell ref="A14:A19"/>
    <mergeCell ref="U14:U19"/>
    <mergeCell ref="V14:V19"/>
    <mergeCell ref="W14:W19"/>
    <mergeCell ref="X14:X19"/>
    <mergeCell ref="Y14:Y19"/>
    <mergeCell ref="Z14:Z19"/>
    <mergeCell ref="AA14:AA19"/>
    <mergeCell ref="AB14:AB19"/>
    <mergeCell ref="Y8:Y13"/>
  </mergeCells>
  <phoneticPr fontId="18" type="noConversion"/>
  <hyperlinks>
    <hyperlink ref="AC1" location="預告統計資料發布時間表!A1" display="回發布時間表" xr:uid="{00000000-0004-0000-1F00-000000000000}"/>
  </hyperlinks>
  <pageMargins left="0.7" right="0.7" top="0.75" bottom="0.75" header="0.3" footer="0.3"/>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B31"/>
  <sheetViews>
    <sheetView topLeftCell="B1" workbookViewId="0">
      <selection activeCell="B1" sqref="A1:XFD2"/>
    </sheetView>
  </sheetViews>
  <sheetFormatPr defaultColWidth="9" defaultRowHeight="16.2"/>
  <cols>
    <col min="1" max="1" width="12.6640625" style="151" customWidth="1"/>
    <col min="2" max="2" width="10.44140625" style="151" customWidth="1"/>
    <col min="3" max="11" width="5.44140625" style="151" customWidth="1"/>
    <col min="12" max="14" width="6.109375" style="151" customWidth="1"/>
    <col min="15" max="41" width="5.33203125" style="151" customWidth="1"/>
    <col min="42" max="42" width="14.33203125" style="151" customWidth="1"/>
    <col min="43" max="16384" width="9" style="151"/>
  </cols>
  <sheetData>
    <row r="1" spans="1:42" ht="19.95" customHeight="1">
      <c r="A1" s="499" t="s">
        <v>1051</v>
      </c>
      <c r="B1" s="500"/>
      <c r="C1" s="155"/>
      <c r="D1" s="155"/>
      <c r="E1" s="155"/>
      <c r="F1" s="155"/>
      <c r="G1" s="155"/>
      <c r="H1" s="155"/>
      <c r="AP1" s="522" t="s">
        <v>86</v>
      </c>
    </row>
    <row r="2" spans="1:42" ht="19.95" customHeight="1">
      <c r="A2" s="891" t="s">
        <v>1474</v>
      </c>
      <c r="B2" s="892" t="s">
        <v>1475</v>
      </c>
      <c r="C2" s="501"/>
      <c r="D2" s="501"/>
      <c r="E2" s="155"/>
      <c r="F2" s="155"/>
      <c r="G2" s="155"/>
      <c r="H2" s="155"/>
      <c r="L2" s="893"/>
      <c r="M2" s="893"/>
      <c r="N2" s="893"/>
      <c r="O2" s="893"/>
      <c r="P2" s="893"/>
      <c r="Q2" s="893"/>
      <c r="R2" s="893"/>
      <c r="S2" s="893"/>
      <c r="T2" s="893"/>
      <c r="U2" s="893"/>
      <c r="V2" s="893"/>
      <c r="W2" s="893"/>
      <c r="AG2" s="893"/>
      <c r="AH2" s="893"/>
      <c r="AI2" s="893"/>
      <c r="AJ2" s="893"/>
      <c r="AK2" s="893"/>
      <c r="AL2" s="893"/>
      <c r="AM2" s="893"/>
      <c r="AN2" s="893"/>
      <c r="AO2" s="893"/>
    </row>
    <row r="3" spans="1:42" s="897" customFormat="1" ht="28.2">
      <c r="A3" s="894" t="s">
        <v>1476</v>
      </c>
      <c r="B3" s="894"/>
      <c r="C3" s="895"/>
      <c r="D3" s="894"/>
      <c r="E3" s="894"/>
      <c r="F3" s="894"/>
      <c r="G3" s="894"/>
      <c r="H3" s="894"/>
      <c r="I3" s="894"/>
      <c r="J3" s="894"/>
      <c r="K3" s="894"/>
      <c r="L3" s="895"/>
      <c r="M3" s="896"/>
      <c r="N3" s="896"/>
      <c r="O3" s="896"/>
      <c r="P3" s="896"/>
      <c r="Q3" s="896"/>
      <c r="R3" s="896"/>
      <c r="S3" s="896"/>
      <c r="T3" s="896"/>
      <c r="U3" s="896"/>
      <c r="V3" s="896"/>
      <c r="W3" s="896"/>
      <c r="X3" s="894"/>
      <c r="Y3" s="894"/>
      <c r="Z3" s="894"/>
      <c r="AA3" s="894"/>
      <c r="AB3" s="894"/>
      <c r="AC3" s="894"/>
      <c r="AD3" s="894"/>
      <c r="AE3" s="894"/>
      <c r="AF3" s="894"/>
      <c r="AG3" s="895"/>
      <c r="AH3" s="895"/>
      <c r="AI3" s="895"/>
      <c r="AJ3" s="895"/>
      <c r="AK3" s="895"/>
      <c r="AL3" s="895"/>
      <c r="AM3" s="896"/>
      <c r="AN3" s="896"/>
      <c r="AO3" s="896"/>
    </row>
    <row r="4" spans="1:42" ht="16.8" thickBot="1">
      <c r="C4" s="898"/>
      <c r="D4" s="898"/>
      <c r="E4" s="898"/>
      <c r="H4" s="899"/>
      <c r="K4" s="899"/>
      <c r="L4" s="900"/>
      <c r="S4" s="901" t="s">
        <v>1477</v>
      </c>
      <c r="X4" s="899"/>
      <c r="Y4" s="899"/>
      <c r="Z4" s="899"/>
      <c r="AA4" s="899"/>
      <c r="AB4" s="899"/>
      <c r="AC4" s="899"/>
      <c r="AD4" s="899"/>
      <c r="AE4" s="899"/>
      <c r="AF4" s="899"/>
      <c r="AG4" s="899"/>
      <c r="AH4" s="899"/>
      <c r="AI4" s="899"/>
      <c r="AJ4" s="899"/>
      <c r="AK4" s="899"/>
      <c r="AL4" s="899"/>
      <c r="AM4" s="902"/>
      <c r="AN4" s="902"/>
      <c r="AO4" s="903" t="s">
        <v>1478</v>
      </c>
    </row>
    <row r="5" spans="1:42" ht="29.4" customHeight="1">
      <c r="A5" s="1469" t="s">
        <v>1274</v>
      </c>
      <c r="B5" s="1470"/>
      <c r="C5" s="1466" t="s">
        <v>1479</v>
      </c>
      <c r="D5" s="1467"/>
      <c r="E5" s="1467"/>
      <c r="F5" s="1467"/>
      <c r="G5" s="1467"/>
      <c r="H5" s="1467"/>
      <c r="I5" s="1467"/>
      <c r="J5" s="1467"/>
      <c r="K5" s="1468"/>
      <c r="L5" s="1477" t="s">
        <v>1480</v>
      </c>
      <c r="M5" s="1469"/>
      <c r="N5" s="1470"/>
      <c r="O5" s="1466" t="s">
        <v>1481</v>
      </c>
      <c r="P5" s="1467"/>
      <c r="Q5" s="1467"/>
      <c r="R5" s="1467"/>
      <c r="S5" s="1467"/>
      <c r="T5" s="1467"/>
      <c r="U5" s="1467"/>
      <c r="V5" s="1467"/>
      <c r="W5" s="1468"/>
      <c r="X5" s="904" t="s">
        <v>1482</v>
      </c>
      <c r="Y5" s="905"/>
      <c r="Z5" s="905"/>
      <c r="AA5" s="906"/>
      <c r="AB5" s="906"/>
      <c r="AC5" s="906"/>
      <c r="AD5" s="906"/>
      <c r="AE5" s="906"/>
      <c r="AF5" s="906"/>
      <c r="AG5" s="906"/>
      <c r="AH5" s="906"/>
      <c r="AI5" s="906"/>
      <c r="AJ5" s="906"/>
      <c r="AK5" s="906"/>
      <c r="AL5" s="907"/>
      <c r="AM5" s="1450" t="s">
        <v>1483</v>
      </c>
      <c r="AN5" s="1451"/>
      <c r="AO5" s="1451"/>
    </row>
    <row r="6" spans="1:42" ht="16.8" customHeight="1">
      <c r="A6" s="1471"/>
      <c r="B6" s="1472"/>
      <c r="C6" s="908" t="s">
        <v>1484</v>
      </c>
      <c r="D6" s="908"/>
      <c r="E6" s="908"/>
      <c r="F6" s="908" t="s">
        <v>1485</v>
      </c>
      <c r="G6" s="908"/>
      <c r="H6" s="908"/>
      <c r="I6" s="1487" t="s">
        <v>1486</v>
      </c>
      <c r="J6" s="1488"/>
      <c r="K6" s="1489"/>
      <c r="L6" s="1478"/>
      <c r="M6" s="1479"/>
      <c r="N6" s="1480"/>
      <c r="O6" s="908" t="s">
        <v>1487</v>
      </c>
      <c r="P6" s="909"/>
      <c r="Q6" s="909"/>
      <c r="R6" s="909" t="s">
        <v>1488</v>
      </c>
      <c r="S6" s="909"/>
      <c r="T6" s="909"/>
      <c r="U6" s="1453" t="s">
        <v>1489</v>
      </c>
      <c r="V6" s="1454"/>
      <c r="W6" s="1455"/>
      <c r="X6" s="1456" t="s">
        <v>1490</v>
      </c>
      <c r="Y6" s="1457"/>
      <c r="Z6" s="1458"/>
      <c r="AA6" s="1459" t="s">
        <v>1491</v>
      </c>
      <c r="AB6" s="1460"/>
      <c r="AC6" s="1461"/>
      <c r="AD6" s="1459" t="s">
        <v>1492</v>
      </c>
      <c r="AE6" s="1460"/>
      <c r="AF6" s="1461"/>
      <c r="AG6" s="1462" t="s">
        <v>1493</v>
      </c>
      <c r="AH6" s="1463"/>
      <c r="AI6" s="1464"/>
      <c r="AJ6" s="1462" t="s">
        <v>1494</v>
      </c>
      <c r="AK6" s="1463"/>
      <c r="AL6" s="1465"/>
      <c r="AM6" s="1452"/>
      <c r="AN6" s="1452"/>
      <c r="AO6" s="1452"/>
    </row>
    <row r="7" spans="1:42" ht="16.8" thickBot="1">
      <c r="A7" s="1473"/>
      <c r="B7" s="1474"/>
      <c r="C7" s="502" t="s">
        <v>1495</v>
      </c>
      <c r="D7" s="910" t="s">
        <v>1496</v>
      </c>
      <c r="E7" s="910" t="s">
        <v>1497</v>
      </c>
      <c r="F7" s="502" t="s">
        <v>1495</v>
      </c>
      <c r="G7" s="910" t="s">
        <v>1496</v>
      </c>
      <c r="H7" s="910" t="s">
        <v>1497</v>
      </c>
      <c r="I7" s="502" t="s">
        <v>1495</v>
      </c>
      <c r="J7" s="910" t="s">
        <v>1496</v>
      </c>
      <c r="K7" s="910" t="s">
        <v>1497</v>
      </c>
      <c r="L7" s="910" t="s">
        <v>1052</v>
      </c>
      <c r="M7" s="911" t="s">
        <v>975</v>
      </c>
      <c r="N7" s="502" t="s">
        <v>976</v>
      </c>
      <c r="O7" s="912" t="s">
        <v>1052</v>
      </c>
      <c r="P7" s="913" t="s">
        <v>975</v>
      </c>
      <c r="Q7" s="914" t="s">
        <v>976</v>
      </c>
      <c r="R7" s="912" t="s">
        <v>1052</v>
      </c>
      <c r="S7" s="913" t="s">
        <v>975</v>
      </c>
      <c r="T7" s="914" t="s">
        <v>976</v>
      </c>
      <c r="U7" s="912" t="s">
        <v>1052</v>
      </c>
      <c r="V7" s="913" t="s">
        <v>975</v>
      </c>
      <c r="W7" s="915" t="s">
        <v>976</v>
      </c>
      <c r="X7" s="916" t="s">
        <v>1052</v>
      </c>
      <c r="Y7" s="913" t="s">
        <v>975</v>
      </c>
      <c r="Z7" s="914" t="s">
        <v>976</v>
      </c>
      <c r="AA7" s="912" t="s">
        <v>781</v>
      </c>
      <c r="AB7" s="913" t="s">
        <v>975</v>
      </c>
      <c r="AC7" s="914" t="s">
        <v>976</v>
      </c>
      <c r="AD7" s="912" t="s">
        <v>781</v>
      </c>
      <c r="AE7" s="913" t="s">
        <v>975</v>
      </c>
      <c r="AF7" s="914" t="s">
        <v>976</v>
      </c>
      <c r="AG7" s="912" t="s">
        <v>781</v>
      </c>
      <c r="AH7" s="913" t="s">
        <v>975</v>
      </c>
      <c r="AI7" s="914" t="s">
        <v>976</v>
      </c>
      <c r="AJ7" s="912" t="s">
        <v>781</v>
      </c>
      <c r="AK7" s="913" t="s">
        <v>975</v>
      </c>
      <c r="AL7" s="915" t="s">
        <v>976</v>
      </c>
      <c r="AM7" s="916" t="s">
        <v>781</v>
      </c>
      <c r="AN7" s="913" t="s">
        <v>975</v>
      </c>
      <c r="AO7" s="915" t="s">
        <v>976</v>
      </c>
    </row>
    <row r="8" spans="1:42">
      <c r="A8" s="1484" t="s">
        <v>860</v>
      </c>
      <c r="B8" s="917" t="s">
        <v>781</v>
      </c>
      <c r="C8" s="918">
        <v>232</v>
      </c>
      <c r="D8" s="918">
        <v>109</v>
      </c>
      <c r="E8" s="918">
        <v>123</v>
      </c>
      <c r="F8" s="918">
        <v>31</v>
      </c>
      <c r="G8" s="918">
        <v>19</v>
      </c>
      <c r="H8" s="918">
        <v>12</v>
      </c>
      <c r="I8" s="918">
        <v>201</v>
      </c>
      <c r="J8" s="918">
        <v>90</v>
      </c>
      <c r="K8" s="918">
        <v>111</v>
      </c>
      <c r="L8" s="918">
        <v>62</v>
      </c>
      <c r="M8" s="918">
        <v>26</v>
      </c>
      <c r="N8" s="918">
        <v>36</v>
      </c>
      <c r="O8" s="918">
        <v>0</v>
      </c>
      <c r="P8" s="918">
        <v>0</v>
      </c>
      <c r="Q8" s="918">
        <v>0</v>
      </c>
      <c r="R8" s="918">
        <v>0</v>
      </c>
      <c r="S8" s="918">
        <v>0</v>
      </c>
      <c r="T8" s="918">
        <v>0</v>
      </c>
      <c r="U8" s="918">
        <v>0</v>
      </c>
      <c r="V8" s="918">
        <v>0</v>
      </c>
      <c r="W8" s="918">
        <v>0</v>
      </c>
      <c r="X8" s="918">
        <v>431</v>
      </c>
      <c r="Y8" s="918">
        <v>233</v>
      </c>
      <c r="Z8" s="918">
        <v>198</v>
      </c>
      <c r="AA8" s="918">
        <v>197</v>
      </c>
      <c r="AB8" s="918">
        <v>105</v>
      </c>
      <c r="AC8" s="918">
        <v>92</v>
      </c>
      <c r="AD8" s="918">
        <v>215</v>
      </c>
      <c r="AE8" s="918">
        <v>113</v>
      </c>
      <c r="AF8" s="918">
        <v>102</v>
      </c>
      <c r="AG8" s="918">
        <v>3</v>
      </c>
      <c r="AH8" s="918">
        <v>3</v>
      </c>
      <c r="AI8" s="918">
        <v>0</v>
      </c>
      <c r="AJ8" s="918">
        <v>16</v>
      </c>
      <c r="AK8" s="918">
        <v>12</v>
      </c>
      <c r="AL8" s="918">
        <v>4</v>
      </c>
      <c r="AM8" s="918">
        <v>0</v>
      </c>
      <c r="AN8" s="918">
        <v>0</v>
      </c>
      <c r="AO8" s="918">
        <v>0</v>
      </c>
    </row>
    <row r="9" spans="1:42">
      <c r="A9" s="1485"/>
      <c r="B9" s="919" t="s">
        <v>1498</v>
      </c>
      <c r="C9" s="918">
        <v>34</v>
      </c>
      <c r="D9" s="918">
        <v>15</v>
      </c>
      <c r="E9" s="918">
        <v>19</v>
      </c>
      <c r="F9" s="918">
        <v>7</v>
      </c>
      <c r="G9" s="918">
        <v>4</v>
      </c>
      <c r="H9" s="918">
        <v>3</v>
      </c>
      <c r="I9" s="918">
        <v>27</v>
      </c>
      <c r="J9" s="918">
        <v>11</v>
      </c>
      <c r="K9" s="918">
        <v>16</v>
      </c>
      <c r="L9" s="918">
        <v>11</v>
      </c>
      <c r="M9" s="918">
        <v>6</v>
      </c>
      <c r="N9" s="918">
        <v>5</v>
      </c>
      <c r="O9" s="918">
        <v>0</v>
      </c>
      <c r="P9" s="918">
        <v>0</v>
      </c>
      <c r="Q9" s="918">
        <v>0</v>
      </c>
      <c r="R9" s="918">
        <v>0</v>
      </c>
      <c r="S9" s="918">
        <v>0</v>
      </c>
      <c r="T9" s="918">
        <v>0</v>
      </c>
      <c r="U9" s="918">
        <v>0</v>
      </c>
      <c r="V9" s="918">
        <v>0</v>
      </c>
      <c r="W9" s="918">
        <v>0</v>
      </c>
      <c r="X9" s="918">
        <v>66</v>
      </c>
      <c r="Y9" s="918">
        <v>39</v>
      </c>
      <c r="Z9" s="918">
        <v>27</v>
      </c>
      <c r="AA9" s="918">
        <v>21</v>
      </c>
      <c r="AB9" s="918">
        <v>11</v>
      </c>
      <c r="AC9" s="918">
        <v>10</v>
      </c>
      <c r="AD9" s="918">
        <v>43</v>
      </c>
      <c r="AE9" s="918">
        <v>26</v>
      </c>
      <c r="AF9" s="918">
        <v>17</v>
      </c>
      <c r="AG9" s="918">
        <v>0</v>
      </c>
      <c r="AH9" s="918">
        <v>0</v>
      </c>
      <c r="AI9" s="918">
        <v>0</v>
      </c>
      <c r="AJ9" s="918">
        <v>2</v>
      </c>
      <c r="AK9" s="918">
        <v>2</v>
      </c>
      <c r="AL9" s="918">
        <v>0</v>
      </c>
      <c r="AM9" s="918">
        <v>0</v>
      </c>
      <c r="AN9" s="918">
        <v>0</v>
      </c>
      <c r="AO9" s="918">
        <v>0</v>
      </c>
    </row>
    <row r="10" spans="1:42">
      <c r="A10" s="1485"/>
      <c r="B10" s="917" t="s">
        <v>1499</v>
      </c>
      <c r="C10" s="918">
        <v>64</v>
      </c>
      <c r="D10" s="918">
        <v>24</v>
      </c>
      <c r="E10" s="918">
        <v>40</v>
      </c>
      <c r="F10" s="918">
        <v>13</v>
      </c>
      <c r="G10" s="918">
        <v>9</v>
      </c>
      <c r="H10" s="918">
        <v>4</v>
      </c>
      <c r="I10" s="918">
        <v>51</v>
      </c>
      <c r="J10" s="918">
        <v>15</v>
      </c>
      <c r="K10" s="918">
        <v>36</v>
      </c>
      <c r="L10" s="918">
        <v>24</v>
      </c>
      <c r="M10" s="918">
        <v>7</v>
      </c>
      <c r="N10" s="918">
        <v>17</v>
      </c>
      <c r="O10" s="918">
        <v>0</v>
      </c>
      <c r="P10" s="918">
        <v>0</v>
      </c>
      <c r="Q10" s="918">
        <v>0</v>
      </c>
      <c r="R10" s="918">
        <v>0</v>
      </c>
      <c r="S10" s="918">
        <v>0</v>
      </c>
      <c r="T10" s="918">
        <v>0</v>
      </c>
      <c r="U10" s="918">
        <v>0</v>
      </c>
      <c r="V10" s="918">
        <v>0</v>
      </c>
      <c r="W10" s="918">
        <v>0</v>
      </c>
      <c r="X10" s="918">
        <v>116</v>
      </c>
      <c r="Y10" s="918">
        <v>62</v>
      </c>
      <c r="Z10" s="918">
        <v>54</v>
      </c>
      <c r="AA10" s="918">
        <v>58</v>
      </c>
      <c r="AB10" s="918">
        <v>34</v>
      </c>
      <c r="AC10" s="918">
        <v>24</v>
      </c>
      <c r="AD10" s="918">
        <v>54</v>
      </c>
      <c r="AE10" s="918">
        <v>24</v>
      </c>
      <c r="AF10" s="918">
        <v>30</v>
      </c>
      <c r="AG10" s="918">
        <v>1</v>
      </c>
      <c r="AH10" s="918">
        <v>1</v>
      </c>
      <c r="AI10" s="918">
        <v>0</v>
      </c>
      <c r="AJ10" s="918">
        <v>3</v>
      </c>
      <c r="AK10" s="918">
        <v>3</v>
      </c>
      <c r="AL10" s="918">
        <v>0</v>
      </c>
      <c r="AM10" s="918">
        <v>0</v>
      </c>
      <c r="AN10" s="918">
        <v>0</v>
      </c>
      <c r="AO10" s="918">
        <v>0</v>
      </c>
    </row>
    <row r="11" spans="1:42">
      <c r="A11" s="1485"/>
      <c r="B11" s="917" t="s">
        <v>1500</v>
      </c>
      <c r="C11" s="918">
        <v>63</v>
      </c>
      <c r="D11" s="918">
        <v>32</v>
      </c>
      <c r="E11" s="918">
        <v>31</v>
      </c>
      <c r="F11" s="918">
        <v>8</v>
      </c>
      <c r="G11" s="918">
        <v>4</v>
      </c>
      <c r="H11" s="918">
        <v>4</v>
      </c>
      <c r="I11" s="918">
        <v>55</v>
      </c>
      <c r="J11" s="918">
        <v>28</v>
      </c>
      <c r="K11" s="918">
        <v>27</v>
      </c>
      <c r="L11" s="918">
        <v>13</v>
      </c>
      <c r="M11" s="918">
        <v>5</v>
      </c>
      <c r="N11" s="918">
        <v>8</v>
      </c>
      <c r="O11" s="918">
        <v>0</v>
      </c>
      <c r="P11" s="918">
        <v>0</v>
      </c>
      <c r="Q11" s="918">
        <v>0</v>
      </c>
      <c r="R11" s="918">
        <v>0</v>
      </c>
      <c r="S11" s="918">
        <v>0</v>
      </c>
      <c r="T11" s="918">
        <v>0</v>
      </c>
      <c r="U11" s="918">
        <v>0</v>
      </c>
      <c r="V11" s="918">
        <v>0</v>
      </c>
      <c r="W11" s="918">
        <v>0</v>
      </c>
      <c r="X11" s="918">
        <v>111</v>
      </c>
      <c r="Y11" s="918">
        <v>61</v>
      </c>
      <c r="Z11" s="918">
        <v>50</v>
      </c>
      <c r="AA11" s="918">
        <v>56</v>
      </c>
      <c r="AB11" s="918">
        <v>31</v>
      </c>
      <c r="AC11" s="918">
        <v>25</v>
      </c>
      <c r="AD11" s="918">
        <v>46</v>
      </c>
      <c r="AE11" s="918">
        <v>23</v>
      </c>
      <c r="AF11" s="918">
        <v>23</v>
      </c>
      <c r="AG11" s="918">
        <v>1</v>
      </c>
      <c r="AH11" s="918">
        <v>1</v>
      </c>
      <c r="AI11" s="918">
        <v>0</v>
      </c>
      <c r="AJ11" s="918">
        <v>8</v>
      </c>
      <c r="AK11" s="918">
        <v>6</v>
      </c>
      <c r="AL11" s="918">
        <v>2</v>
      </c>
      <c r="AM11" s="918">
        <v>0</v>
      </c>
      <c r="AN11" s="918">
        <v>0</v>
      </c>
      <c r="AO11" s="918">
        <v>0</v>
      </c>
    </row>
    <row r="12" spans="1:42">
      <c r="A12" s="1485"/>
      <c r="B12" s="917" t="s">
        <v>1501</v>
      </c>
      <c r="C12" s="918">
        <v>45</v>
      </c>
      <c r="D12" s="918">
        <v>19</v>
      </c>
      <c r="E12" s="918">
        <v>26</v>
      </c>
      <c r="F12" s="918">
        <v>2</v>
      </c>
      <c r="G12" s="918">
        <v>1</v>
      </c>
      <c r="H12" s="918">
        <v>1</v>
      </c>
      <c r="I12" s="918">
        <v>43</v>
      </c>
      <c r="J12" s="918">
        <v>18</v>
      </c>
      <c r="K12" s="918">
        <v>25</v>
      </c>
      <c r="L12" s="918">
        <v>8</v>
      </c>
      <c r="M12" s="918">
        <v>3</v>
      </c>
      <c r="N12" s="918">
        <v>5</v>
      </c>
      <c r="O12" s="918">
        <v>0</v>
      </c>
      <c r="P12" s="918">
        <v>0</v>
      </c>
      <c r="Q12" s="918">
        <v>0</v>
      </c>
      <c r="R12" s="918">
        <v>0</v>
      </c>
      <c r="S12" s="918">
        <v>0</v>
      </c>
      <c r="T12" s="918">
        <v>0</v>
      </c>
      <c r="U12" s="918">
        <v>0</v>
      </c>
      <c r="V12" s="918">
        <v>0</v>
      </c>
      <c r="W12" s="918">
        <v>0</v>
      </c>
      <c r="X12" s="918">
        <v>82</v>
      </c>
      <c r="Y12" s="918">
        <v>42</v>
      </c>
      <c r="Z12" s="918">
        <v>40</v>
      </c>
      <c r="AA12" s="918">
        <v>41</v>
      </c>
      <c r="AB12" s="918">
        <v>19</v>
      </c>
      <c r="AC12" s="918">
        <v>22</v>
      </c>
      <c r="AD12" s="918">
        <v>39</v>
      </c>
      <c r="AE12" s="918">
        <v>21</v>
      </c>
      <c r="AF12" s="918">
        <v>18</v>
      </c>
      <c r="AG12" s="918">
        <v>1</v>
      </c>
      <c r="AH12" s="918">
        <v>1</v>
      </c>
      <c r="AI12" s="918">
        <v>0</v>
      </c>
      <c r="AJ12" s="918">
        <v>1</v>
      </c>
      <c r="AK12" s="918">
        <v>1</v>
      </c>
      <c r="AL12" s="918">
        <v>0</v>
      </c>
      <c r="AM12" s="918">
        <v>0</v>
      </c>
      <c r="AN12" s="918">
        <v>0</v>
      </c>
      <c r="AO12" s="918">
        <v>0</v>
      </c>
    </row>
    <row r="13" spans="1:42">
      <c r="A13" s="1486"/>
      <c r="B13" s="917" t="s">
        <v>1502</v>
      </c>
      <c r="C13" s="918">
        <v>26</v>
      </c>
      <c r="D13" s="918">
        <v>19</v>
      </c>
      <c r="E13" s="918">
        <v>7</v>
      </c>
      <c r="F13" s="918">
        <v>1</v>
      </c>
      <c r="G13" s="918">
        <v>1</v>
      </c>
      <c r="H13" s="918">
        <v>0</v>
      </c>
      <c r="I13" s="918">
        <v>25</v>
      </c>
      <c r="J13" s="918">
        <v>18</v>
      </c>
      <c r="K13" s="918">
        <v>7</v>
      </c>
      <c r="L13" s="918">
        <v>6</v>
      </c>
      <c r="M13" s="918">
        <v>5</v>
      </c>
      <c r="N13" s="918">
        <v>1</v>
      </c>
      <c r="O13" s="918">
        <v>0</v>
      </c>
      <c r="P13" s="918">
        <v>0</v>
      </c>
      <c r="Q13" s="918">
        <v>0</v>
      </c>
      <c r="R13" s="918">
        <v>0</v>
      </c>
      <c r="S13" s="918">
        <v>0</v>
      </c>
      <c r="T13" s="918">
        <v>0</v>
      </c>
      <c r="U13" s="918">
        <v>0</v>
      </c>
      <c r="V13" s="918">
        <v>0</v>
      </c>
      <c r="W13" s="918">
        <v>0</v>
      </c>
      <c r="X13" s="918">
        <v>56</v>
      </c>
      <c r="Y13" s="918">
        <v>29</v>
      </c>
      <c r="Z13" s="918">
        <v>27</v>
      </c>
      <c r="AA13" s="918">
        <v>21</v>
      </c>
      <c r="AB13" s="918">
        <v>10</v>
      </c>
      <c r="AC13" s="918">
        <v>11</v>
      </c>
      <c r="AD13" s="918">
        <v>33</v>
      </c>
      <c r="AE13" s="918">
        <v>19</v>
      </c>
      <c r="AF13" s="918">
        <v>14</v>
      </c>
      <c r="AG13" s="918">
        <v>0</v>
      </c>
      <c r="AH13" s="918">
        <v>0</v>
      </c>
      <c r="AI13" s="918">
        <v>0</v>
      </c>
      <c r="AJ13" s="918">
        <v>2</v>
      </c>
      <c r="AK13" s="918">
        <v>0</v>
      </c>
      <c r="AL13" s="918">
        <v>2</v>
      </c>
      <c r="AM13" s="918">
        <v>0</v>
      </c>
      <c r="AN13" s="918">
        <v>0</v>
      </c>
      <c r="AO13" s="918">
        <v>0</v>
      </c>
    </row>
    <row r="14" spans="1:42" ht="16.8" customHeight="1">
      <c r="A14" s="1481" t="s">
        <v>955</v>
      </c>
      <c r="B14" s="917" t="s">
        <v>781</v>
      </c>
      <c r="C14" s="918">
        <v>232</v>
      </c>
      <c r="D14" s="918">
        <v>109</v>
      </c>
      <c r="E14" s="918">
        <v>123</v>
      </c>
      <c r="F14" s="918">
        <v>31</v>
      </c>
      <c r="G14" s="918">
        <v>19</v>
      </c>
      <c r="H14" s="918">
        <v>12</v>
      </c>
      <c r="I14" s="918">
        <v>201</v>
      </c>
      <c r="J14" s="918">
        <v>90</v>
      </c>
      <c r="K14" s="918">
        <v>111</v>
      </c>
      <c r="L14" s="918">
        <v>62</v>
      </c>
      <c r="M14" s="918">
        <v>26</v>
      </c>
      <c r="N14" s="918">
        <v>36</v>
      </c>
      <c r="O14" s="918">
        <v>0</v>
      </c>
      <c r="P14" s="918">
        <v>0</v>
      </c>
      <c r="Q14" s="918">
        <v>0</v>
      </c>
      <c r="R14" s="918">
        <v>0</v>
      </c>
      <c r="S14" s="918">
        <v>0</v>
      </c>
      <c r="T14" s="918">
        <v>0</v>
      </c>
      <c r="U14" s="918">
        <v>0</v>
      </c>
      <c r="V14" s="918">
        <v>0</v>
      </c>
      <c r="W14" s="918">
        <v>0</v>
      </c>
      <c r="X14" s="918">
        <v>431</v>
      </c>
      <c r="Y14" s="918">
        <v>233</v>
      </c>
      <c r="Z14" s="918">
        <v>198</v>
      </c>
      <c r="AA14" s="918">
        <v>197</v>
      </c>
      <c r="AB14" s="918">
        <v>105</v>
      </c>
      <c r="AC14" s="918">
        <v>92</v>
      </c>
      <c r="AD14" s="918">
        <v>215</v>
      </c>
      <c r="AE14" s="918">
        <v>113</v>
      </c>
      <c r="AF14" s="918">
        <v>102</v>
      </c>
      <c r="AG14" s="918">
        <v>3</v>
      </c>
      <c r="AH14" s="918">
        <v>3</v>
      </c>
      <c r="AI14" s="918">
        <v>0</v>
      </c>
      <c r="AJ14" s="918">
        <v>16</v>
      </c>
      <c r="AK14" s="918">
        <v>12</v>
      </c>
      <c r="AL14" s="918">
        <v>4</v>
      </c>
      <c r="AM14" s="918">
        <v>0</v>
      </c>
      <c r="AN14" s="918">
        <v>0</v>
      </c>
      <c r="AO14" s="918">
        <v>0</v>
      </c>
    </row>
    <row r="15" spans="1:42">
      <c r="A15" s="1482"/>
      <c r="B15" s="919" t="s">
        <v>1059</v>
      </c>
      <c r="C15" s="918">
        <v>34</v>
      </c>
      <c r="D15" s="918">
        <v>15</v>
      </c>
      <c r="E15" s="918">
        <v>19</v>
      </c>
      <c r="F15" s="918">
        <v>7</v>
      </c>
      <c r="G15" s="918">
        <v>4</v>
      </c>
      <c r="H15" s="918">
        <v>3</v>
      </c>
      <c r="I15" s="918">
        <v>27</v>
      </c>
      <c r="J15" s="918">
        <v>11</v>
      </c>
      <c r="K15" s="918">
        <v>16</v>
      </c>
      <c r="L15" s="918">
        <v>11</v>
      </c>
      <c r="M15" s="918">
        <v>6</v>
      </c>
      <c r="N15" s="918">
        <v>5</v>
      </c>
      <c r="O15" s="918">
        <v>0</v>
      </c>
      <c r="P15" s="918">
        <v>0</v>
      </c>
      <c r="Q15" s="918">
        <v>0</v>
      </c>
      <c r="R15" s="918">
        <v>0</v>
      </c>
      <c r="S15" s="918">
        <v>0</v>
      </c>
      <c r="T15" s="918">
        <v>0</v>
      </c>
      <c r="U15" s="918">
        <v>0</v>
      </c>
      <c r="V15" s="918">
        <v>0</v>
      </c>
      <c r="W15" s="918">
        <v>0</v>
      </c>
      <c r="X15" s="918">
        <v>66</v>
      </c>
      <c r="Y15" s="918">
        <v>39</v>
      </c>
      <c r="Z15" s="918">
        <v>27</v>
      </c>
      <c r="AA15" s="918">
        <v>21</v>
      </c>
      <c r="AB15" s="918">
        <v>11</v>
      </c>
      <c r="AC15" s="918">
        <v>10</v>
      </c>
      <c r="AD15" s="918">
        <v>43</v>
      </c>
      <c r="AE15" s="918">
        <v>26</v>
      </c>
      <c r="AF15" s="918">
        <v>17</v>
      </c>
      <c r="AG15" s="918">
        <v>0</v>
      </c>
      <c r="AH15" s="918">
        <v>0</v>
      </c>
      <c r="AI15" s="918">
        <v>0</v>
      </c>
      <c r="AJ15" s="918">
        <v>2</v>
      </c>
      <c r="AK15" s="918">
        <v>2</v>
      </c>
      <c r="AL15" s="918">
        <v>0</v>
      </c>
      <c r="AM15" s="918">
        <v>0</v>
      </c>
      <c r="AN15" s="918">
        <v>0</v>
      </c>
      <c r="AO15" s="918">
        <v>0</v>
      </c>
    </row>
    <row r="16" spans="1:42">
      <c r="A16" s="1482"/>
      <c r="B16" s="917" t="s">
        <v>1060</v>
      </c>
      <c r="C16" s="918">
        <v>64</v>
      </c>
      <c r="D16" s="918">
        <v>24</v>
      </c>
      <c r="E16" s="918">
        <v>40</v>
      </c>
      <c r="F16" s="918">
        <v>13</v>
      </c>
      <c r="G16" s="918">
        <v>9</v>
      </c>
      <c r="H16" s="918">
        <v>4</v>
      </c>
      <c r="I16" s="918">
        <v>51</v>
      </c>
      <c r="J16" s="918">
        <v>15</v>
      </c>
      <c r="K16" s="918">
        <v>36</v>
      </c>
      <c r="L16" s="918">
        <v>24</v>
      </c>
      <c r="M16" s="918">
        <v>7</v>
      </c>
      <c r="N16" s="918">
        <v>17</v>
      </c>
      <c r="O16" s="918">
        <v>0</v>
      </c>
      <c r="P16" s="918">
        <v>0</v>
      </c>
      <c r="Q16" s="918">
        <v>0</v>
      </c>
      <c r="R16" s="918">
        <v>0</v>
      </c>
      <c r="S16" s="918">
        <v>0</v>
      </c>
      <c r="T16" s="918">
        <v>0</v>
      </c>
      <c r="U16" s="918">
        <v>0</v>
      </c>
      <c r="V16" s="918">
        <v>0</v>
      </c>
      <c r="W16" s="918">
        <v>0</v>
      </c>
      <c r="X16" s="918">
        <v>116</v>
      </c>
      <c r="Y16" s="918">
        <v>62</v>
      </c>
      <c r="Z16" s="918">
        <v>54</v>
      </c>
      <c r="AA16" s="918">
        <v>58</v>
      </c>
      <c r="AB16" s="918">
        <v>34</v>
      </c>
      <c r="AC16" s="918">
        <v>24</v>
      </c>
      <c r="AD16" s="918">
        <v>54</v>
      </c>
      <c r="AE16" s="918">
        <v>24</v>
      </c>
      <c r="AF16" s="918">
        <v>30</v>
      </c>
      <c r="AG16" s="918">
        <v>1</v>
      </c>
      <c r="AH16" s="918">
        <v>1</v>
      </c>
      <c r="AI16" s="918">
        <v>0</v>
      </c>
      <c r="AJ16" s="918">
        <v>3</v>
      </c>
      <c r="AK16" s="918">
        <v>3</v>
      </c>
      <c r="AL16" s="918">
        <v>0</v>
      </c>
      <c r="AM16" s="918">
        <v>0</v>
      </c>
      <c r="AN16" s="918">
        <v>0</v>
      </c>
      <c r="AO16" s="918">
        <v>0</v>
      </c>
    </row>
    <row r="17" spans="1:80">
      <c r="A17" s="1482"/>
      <c r="B17" s="917" t="s">
        <v>1061</v>
      </c>
      <c r="C17" s="918">
        <v>63</v>
      </c>
      <c r="D17" s="918">
        <v>32</v>
      </c>
      <c r="E17" s="918">
        <v>31</v>
      </c>
      <c r="F17" s="918">
        <v>8</v>
      </c>
      <c r="G17" s="918">
        <v>4</v>
      </c>
      <c r="H17" s="918">
        <v>4</v>
      </c>
      <c r="I17" s="918">
        <v>55</v>
      </c>
      <c r="J17" s="918">
        <v>28</v>
      </c>
      <c r="K17" s="918">
        <v>27</v>
      </c>
      <c r="L17" s="918">
        <v>13</v>
      </c>
      <c r="M17" s="918">
        <v>5</v>
      </c>
      <c r="N17" s="918">
        <v>8</v>
      </c>
      <c r="O17" s="918">
        <v>0</v>
      </c>
      <c r="P17" s="918">
        <v>0</v>
      </c>
      <c r="Q17" s="918">
        <v>0</v>
      </c>
      <c r="R17" s="918">
        <v>0</v>
      </c>
      <c r="S17" s="918">
        <v>0</v>
      </c>
      <c r="T17" s="918">
        <v>0</v>
      </c>
      <c r="U17" s="918">
        <v>0</v>
      </c>
      <c r="V17" s="918">
        <v>0</v>
      </c>
      <c r="W17" s="918">
        <v>0</v>
      </c>
      <c r="X17" s="918">
        <v>111</v>
      </c>
      <c r="Y17" s="918">
        <v>61</v>
      </c>
      <c r="Z17" s="918">
        <v>50</v>
      </c>
      <c r="AA17" s="918">
        <v>56</v>
      </c>
      <c r="AB17" s="918">
        <v>31</v>
      </c>
      <c r="AC17" s="918">
        <v>25</v>
      </c>
      <c r="AD17" s="918">
        <v>46</v>
      </c>
      <c r="AE17" s="918">
        <v>23</v>
      </c>
      <c r="AF17" s="918">
        <v>23</v>
      </c>
      <c r="AG17" s="918">
        <v>1</v>
      </c>
      <c r="AH17" s="918">
        <v>1</v>
      </c>
      <c r="AI17" s="918">
        <v>0</v>
      </c>
      <c r="AJ17" s="918">
        <v>8</v>
      </c>
      <c r="AK17" s="918">
        <v>6</v>
      </c>
      <c r="AL17" s="918">
        <v>2</v>
      </c>
      <c r="AM17" s="918">
        <v>0</v>
      </c>
      <c r="AN17" s="918">
        <v>0</v>
      </c>
      <c r="AO17" s="918">
        <v>0</v>
      </c>
    </row>
    <row r="18" spans="1:80">
      <c r="A18" s="1482"/>
      <c r="B18" s="917" t="s">
        <v>1062</v>
      </c>
      <c r="C18" s="918">
        <v>45</v>
      </c>
      <c r="D18" s="918">
        <v>19</v>
      </c>
      <c r="E18" s="918">
        <v>26</v>
      </c>
      <c r="F18" s="918">
        <v>2</v>
      </c>
      <c r="G18" s="918">
        <v>1</v>
      </c>
      <c r="H18" s="918">
        <v>1</v>
      </c>
      <c r="I18" s="918">
        <v>43</v>
      </c>
      <c r="J18" s="918">
        <v>18</v>
      </c>
      <c r="K18" s="918">
        <v>25</v>
      </c>
      <c r="L18" s="918">
        <v>8</v>
      </c>
      <c r="M18" s="918">
        <v>3</v>
      </c>
      <c r="N18" s="918">
        <v>5</v>
      </c>
      <c r="O18" s="918">
        <v>0</v>
      </c>
      <c r="P18" s="918">
        <v>0</v>
      </c>
      <c r="Q18" s="918">
        <v>0</v>
      </c>
      <c r="R18" s="918">
        <v>0</v>
      </c>
      <c r="S18" s="918">
        <v>0</v>
      </c>
      <c r="T18" s="918">
        <v>0</v>
      </c>
      <c r="U18" s="918">
        <v>0</v>
      </c>
      <c r="V18" s="918">
        <v>0</v>
      </c>
      <c r="W18" s="918">
        <v>0</v>
      </c>
      <c r="X18" s="918">
        <v>82</v>
      </c>
      <c r="Y18" s="918">
        <v>42</v>
      </c>
      <c r="Z18" s="918">
        <v>40</v>
      </c>
      <c r="AA18" s="918">
        <v>41</v>
      </c>
      <c r="AB18" s="918">
        <v>19</v>
      </c>
      <c r="AC18" s="918">
        <v>22</v>
      </c>
      <c r="AD18" s="918">
        <v>39</v>
      </c>
      <c r="AE18" s="918">
        <v>21</v>
      </c>
      <c r="AF18" s="918">
        <v>18</v>
      </c>
      <c r="AG18" s="918">
        <v>1</v>
      </c>
      <c r="AH18" s="918">
        <v>1</v>
      </c>
      <c r="AI18" s="918">
        <v>0</v>
      </c>
      <c r="AJ18" s="918">
        <v>1</v>
      </c>
      <c r="AK18" s="918">
        <v>1</v>
      </c>
      <c r="AL18" s="918">
        <v>0</v>
      </c>
      <c r="AM18" s="918">
        <v>0</v>
      </c>
      <c r="AN18" s="918">
        <v>0</v>
      </c>
      <c r="AO18" s="918">
        <v>0</v>
      </c>
    </row>
    <row r="19" spans="1:80" ht="16.8" thickBot="1">
      <c r="A19" s="1483"/>
      <c r="B19" s="917" t="s">
        <v>1063</v>
      </c>
      <c r="C19" s="918">
        <v>26</v>
      </c>
      <c r="D19" s="918">
        <v>19</v>
      </c>
      <c r="E19" s="918">
        <v>7</v>
      </c>
      <c r="F19" s="918">
        <v>1</v>
      </c>
      <c r="G19" s="918">
        <v>1</v>
      </c>
      <c r="H19" s="918">
        <v>0</v>
      </c>
      <c r="I19" s="918">
        <v>25</v>
      </c>
      <c r="J19" s="918">
        <v>18</v>
      </c>
      <c r="K19" s="918">
        <v>7</v>
      </c>
      <c r="L19" s="918">
        <v>6</v>
      </c>
      <c r="M19" s="918">
        <v>5</v>
      </c>
      <c r="N19" s="918">
        <v>1</v>
      </c>
      <c r="O19" s="918">
        <v>0</v>
      </c>
      <c r="P19" s="918">
        <v>0</v>
      </c>
      <c r="Q19" s="918">
        <v>0</v>
      </c>
      <c r="R19" s="918">
        <v>0</v>
      </c>
      <c r="S19" s="918">
        <v>0</v>
      </c>
      <c r="T19" s="918">
        <v>0</v>
      </c>
      <c r="U19" s="918">
        <v>0</v>
      </c>
      <c r="V19" s="918">
        <v>0</v>
      </c>
      <c r="W19" s="918">
        <v>0</v>
      </c>
      <c r="X19" s="918">
        <v>56</v>
      </c>
      <c r="Y19" s="918">
        <v>29</v>
      </c>
      <c r="Z19" s="918">
        <v>27</v>
      </c>
      <c r="AA19" s="918">
        <v>21</v>
      </c>
      <c r="AB19" s="918">
        <v>10</v>
      </c>
      <c r="AC19" s="918">
        <v>11</v>
      </c>
      <c r="AD19" s="918">
        <v>33</v>
      </c>
      <c r="AE19" s="918">
        <v>19</v>
      </c>
      <c r="AF19" s="918">
        <v>14</v>
      </c>
      <c r="AG19" s="918">
        <v>0</v>
      </c>
      <c r="AH19" s="918">
        <v>0</v>
      </c>
      <c r="AI19" s="918">
        <v>0</v>
      </c>
      <c r="AJ19" s="918">
        <v>2</v>
      </c>
      <c r="AK19" s="918">
        <v>0</v>
      </c>
      <c r="AL19" s="918">
        <v>2</v>
      </c>
      <c r="AM19" s="918">
        <v>0</v>
      </c>
      <c r="AN19" s="918">
        <v>0</v>
      </c>
      <c r="AO19" s="918">
        <v>0</v>
      </c>
    </row>
    <row r="20" spans="1:80">
      <c r="A20" s="1075"/>
      <c r="B20" s="516"/>
      <c r="C20" s="155"/>
      <c r="D20" s="155"/>
      <c r="H20" s="1076"/>
      <c r="K20" s="155"/>
      <c r="L20" s="155"/>
      <c r="Q20" s="240"/>
      <c r="X20" s="155"/>
      <c r="Y20" s="155"/>
      <c r="Z20" s="155"/>
      <c r="AA20" s="1475"/>
      <c r="AB20" s="1476"/>
      <c r="AK20" s="1449" t="s">
        <v>1503</v>
      </c>
      <c r="AL20" s="1449"/>
      <c r="AM20" s="1449"/>
      <c r="AN20" s="1449"/>
      <c r="AO20" s="1449"/>
    </row>
    <row r="21" spans="1:80">
      <c r="A21" s="150" t="s">
        <v>1504</v>
      </c>
      <c r="B21" s="920"/>
      <c r="AP21" s="155"/>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5"/>
      <c r="BN21" s="155"/>
      <c r="BO21" s="155"/>
      <c r="BP21" s="155"/>
      <c r="BQ21" s="155"/>
      <c r="BR21" s="155"/>
      <c r="BS21" s="155"/>
      <c r="BT21" s="155"/>
      <c r="BU21" s="155"/>
      <c r="BV21" s="155"/>
      <c r="BW21" s="155"/>
      <c r="BX21" s="155"/>
      <c r="BY21" s="155"/>
      <c r="BZ21" s="155"/>
      <c r="CA21" s="155"/>
      <c r="CB21" s="155"/>
    </row>
    <row r="22" spans="1:80">
      <c r="A22" s="155" t="s">
        <v>1505</v>
      </c>
      <c r="B22" s="92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55"/>
      <c r="CB22" s="155"/>
    </row>
    <row r="23" spans="1:80">
      <c r="A23" s="155" t="s">
        <v>1506</v>
      </c>
      <c r="B23" s="155"/>
      <c r="C23" s="153"/>
      <c r="D23" s="153"/>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5"/>
      <c r="BP23" s="155"/>
      <c r="BQ23" s="155"/>
      <c r="BR23" s="155"/>
      <c r="BS23" s="155"/>
      <c r="BT23" s="155"/>
      <c r="BU23" s="155"/>
      <c r="BV23" s="155"/>
      <c r="BW23" s="155"/>
      <c r="BX23" s="155"/>
      <c r="BY23" s="155"/>
      <c r="BZ23" s="155"/>
      <c r="CA23" s="155"/>
      <c r="CB23" s="155"/>
    </row>
    <row r="24" spans="1:80">
      <c r="A24" s="155" t="s">
        <v>1507</v>
      </c>
      <c r="B24" s="155"/>
      <c r="C24" s="155"/>
      <c r="E24" s="155"/>
      <c r="F24" s="155"/>
      <c r="G24" s="155"/>
      <c r="H24" s="155"/>
      <c r="I24" s="155"/>
      <c r="J24" s="155"/>
      <c r="M24" s="155"/>
      <c r="N24" s="155"/>
      <c r="O24" s="155"/>
      <c r="P24" s="155"/>
      <c r="Q24" s="155"/>
      <c r="R24" s="155"/>
      <c r="S24" s="155"/>
      <c r="T24" s="155"/>
      <c r="U24" s="155"/>
      <c r="V24" s="155"/>
      <c r="W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5"/>
      <c r="BY24" s="155"/>
      <c r="BZ24" s="155"/>
      <c r="CA24" s="155"/>
      <c r="CB24" s="155"/>
    </row>
    <row r="25" spans="1:80">
      <c r="A25" s="155" t="s">
        <v>1508</v>
      </c>
      <c r="B25" s="155"/>
      <c r="C25" s="155"/>
      <c r="D25" s="155"/>
      <c r="E25" s="155"/>
      <c r="F25" s="155"/>
      <c r="G25" s="155"/>
      <c r="H25" s="155"/>
      <c r="I25" s="155"/>
      <c r="J25" s="155"/>
      <c r="K25" s="155"/>
      <c r="L25" s="155"/>
      <c r="M25" s="155"/>
      <c r="N25" s="155"/>
      <c r="O25" s="155"/>
      <c r="P25" s="155"/>
      <c r="Q25" s="155"/>
      <c r="R25" s="155"/>
      <c r="S25" s="155"/>
      <c r="T25" s="155"/>
      <c r="U25" s="155"/>
      <c r="V25" s="155"/>
      <c r="W25" s="155"/>
      <c r="AD25" s="155"/>
      <c r="AE25" s="155"/>
      <c r="AF25" s="155"/>
      <c r="AG25" s="155"/>
      <c r="AH25" s="155"/>
      <c r="AI25" s="155"/>
      <c r="AJ25" s="155"/>
      <c r="AK25" s="155"/>
      <c r="AL25" s="155"/>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c r="BO25" s="155"/>
      <c r="BP25" s="155"/>
      <c r="BQ25" s="155"/>
      <c r="BR25" s="155"/>
      <c r="BS25" s="155"/>
      <c r="BT25" s="155"/>
      <c r="BU25" s="155"/>
      <c r="BV25" s="155"/>
      <c r="BW25" s="155"/>
      <c r="BX25" s="155"/>
      <c r="BY25" s="155"/>
      <c r="BZ25" s="155"/>
      <c r="CA25" s="155"/>
      <c r="CB25" s="155"/>
    </row>
    <row r="26" spans="1:80">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c r="BN26" s="155"/>
      <c r="BO26" s="155"/>
      <c r="BP26" s="155"/>
      <c r="BQ26" s="155"/>
      <c r="BR26" s="155"/>
      <c r="BS26" s="155"/>
      <c r="BT26" s="155"/>
      <c r="BU26" s="155"/>
      <c r="BV26" s="155"/>
      <c r="BW26" s="155"/>
      <c r="BX26" s="155"/>
      <c r="BY26" s="155"/>
      <c r="BZ26" s="155"/>
      <c r="CA26" s="155"/>
      <c r="CB26" s="155"/>
    </row>
    <row r="27" spans="1:80">
      <c r="A27" s="15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row>
    <row r="28" spans="1:80">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row>
    <row r="29" spans="1:80">
      <c r="A29" s="155"/>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5"/>
      <c r="BT29" s="155"/>
      <c r="BU29" s="155"/>
      <c r="BV29" s="155"/>
      <c r="BW29" s="155"/>
      <c r="BX29" s="155"/>
      <c r="BY29" s="155"/>
      <c r="BZ29" s="155"/>
      <c r="CA29" s="155"/>
      <c r="CB29" s="155"/>
    </row>
    <row r="30" spans="1:80">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c r="BV30" s="155"/>
      <c r="BW30" s="155"/>
      <c r="BX30" s="155"/>
      <c r="BY30" s="155"/>
      <c r="BZ30" s="155"/>
      <c r="CA30" s="155"/>
      <c r="CB30" s="155"/>
    </row>
    <row r="31" spans="1:80">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c r="BN31" s="155"/>
      <c r="BO31" s="155"/>
      <c r="BP31" s="155"/>
      <c r="BQ31" s="155"/>
      <c r="BR31" s="155"/>
      <c r="BS31" s="155"/>
      <c r="BT31" s="155"/>
      <c r="BU31" s="155"/>
      <c r="BV31" s="155"/>
      <c r="BW31" s="155"/>
      <c r="BX31" s="155"/>
      <c r="BY31" s="155"/>
      <c r="BZ31" s="155"/>
      <c r="CA31" s="155"/>
      <c r="CB31" s="155"/>
    </row>
  </sheetData>
  <mergeCells count="16">
    <mergeCell ref="A5:B7"/>
    <mergeCell ref="C5:K5"/>
    <mergeCell ref="AA20:AB20"/>
    <mergeCell ref="L5:N6"/>
    <mergeCell ref="A14:A19"/>
    <mergeCell ref="A8:A13"/>
    <mergeCell ref="I6:K6"/>
    <mergeCell ref="AK20:AO20"/>
    <mergeCell ref="AM5:AO6"/>
    <mergeCell ref="U6:W6"/>
    <mergeCell ref="X6:Z6"/>
    <mergeCell ref="AA6:AC6"/>
    <mergeCell ref="AD6:AF6"/>
    <mergeCell ref="AG6:AI6"/>
    <mergeCell ref="AJ6:AL6"/>
    <mergeCell ref="O5:W5"/>
  </mergeCells>
  <phoneticPr fontId="18" type="noConversion"/>
  <hyperlinks>
    <hyperlink ref="AC1" location="預告統計資料發布時間表!A1" display="回發布時間表" xr:uid="{00000000-0004-0000-2000-000000000000}"/>
    <hyperlink ref="AP1" location="預告統計資料發布時間表!A1" display="回發布時間表" xr:uid="{00000000-0004-0000-2000-000001000000}"/>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2AFDB-681E-40FA-BC9B-4E90D3037318}">
  <dimension ref="A1:CB36"/>
  <sheetViews>
    <sheetView workbookViewId="0">
      <selection activeCell="AQ1" sqref="AP1:AQ1"/>
    </sheetView>
  </sheetViews>
  <sheetFormatPr defaultColWidth="9" defaultRowHeight="16.2"/>
  <cols>
    <col min="1" max="1" width="12.6640625" style="1081" customWidth="1"/>
    <col min="2" max="2" width="10.44140625" style="1081" customWidth="1"/>
    <col min="3" max="11" width="5.44140625" style="1081" customWidth="1"/>
    <col min="12" max="14" width="6.109375" style="1081" customWidth="1"/>
    <col min="15" max="41" width="5.33203125" style="1081" customWidth="1"/>
    <col min="42" max="16384" width="9" style="1081"/>
  </cols>
  <sheetData>
    <row r="1" spans="1:42" s="151" customFormat="1" ht="19.95" customHeight="1">
      <c r="A1" s="499" t="s">
        <v>1051</v>
      </c>
      <c r="B1" s="500"/>
      <c r="C1" s="155"/>
      <c r="D1" s="155"/>
      <c r="E1" s="155"/>
      <c r="F1" s="155"/>
      <c r="G1" s="155"/>
      <c r="H1" s="155"/>
      <c r="AP1" s="1128" t="s">
        <v>86</v>
      </c>
    </row>
    <row r="2" spans="1:42" s="151" customFormat="1" ht="19.95" customHeight="1">
      <c r="A2" s="891" t="s">
        <v>1474</v>
      </c>
      <c r="B2" s="892" t="s">
        <v>1475</v>
      </c>
      <c r="C2" s="501"/>
      <c r="D2" s="501"/>
      <c r="E2" s="155"/>
      <c r="F2" s="155"/>
      <c r="G2" s="155"/>
      <c r="H2" s="155"/>
      <c r="L2" s="893"/>
      <c r="M2" s="893"/>
      <c r="N2" s="893"/>
      <c r="O2" s="893"/>
      <c r="P2" s="893"/>
      <c r="Q2" s="893"/>
      <c r="R2" s="893"/>
      <c r="S2" s="893"/>
      <c r="T2" s="893"/>
      <c r="U2" s="893"/>
      <c r="V2" s="893"/>
      <c r="W2" s="893"/>
      <c r="AG2" s="893"/>
      <c r="AH2" s="893"/>
      <c r="AI2" s="893"/>
      <c r="AJ2" s="893"/>
      <c r="AK2" s="893"/>
      <c r="AL2" s="893"/>
      <c r="AM2" s="893"/>
      <c r="AN2" s="893"/>
      <c r="AO2" s="893"/>
    </row>
    <row r="3" spans="1:42" s="1085" customFormat="1" ht="28.2">
      <c r="A3" s="1082" t="s">
        <v>1476</v>
      </c>
      <c r="B3" s="1082"/>
      <c r="C3" s="1083"/>
      <c r="D3" s="1082"/>
      <c r="E3" s="1082"/>
      <c r="F3" s="1082"/>
      <c r="G3" s="1082"/>
      <c r="H3" s="1082"/>
      <c r="I3" s="1082"/>
      <c r="J3" s="1082"/>
      <c r="K3" s="1082"/>
      <c r="L3" s="1083"/>
      <c r="M3" s="1084"/>
      <c r="N3" s="1084"/>
      <c r="O3" s="1084"/>
      <c r="P3" s="1084"/>
      <c r="Q3" s="1084"/>
      <c r="R3" s="1084"/>
      <c r="S3" s="1084"/>
      <c r="T3" s="1084"/>
      <c r="U3" s="1084"/>
      <c r="V3" s="1084"/>
      <c r="W3" s="1084"/>
      <c r="X3" s="1082"/>
      <c r="Y3" s="1082"/>
      <c r="Z3" s="1082"/>
      <c r="AA3" s="1082"/>
      <c r="AB3" s="1082"/>
      <c r="AC3" s="1082"/>
      <c r="AD3" s="1082"/>
      <c r="AE3" s="1082"/>
      <c r="AF3" s="1082"/>
      <c r="AG3" s="1083"/>
      <c r="AH3" s="1083"/>
      <c r="AI3" s="1083"/>
      <c r="AJ3" s="1083"/>
      <c r="AK3" s="1083"/>
      <c r="AL3" s="1083"/>
      <c r="AM3" s="1084"/>
      <c r="AN3" s="1084"/>
      <c r="AO3" s="1084"/>
    </row>
    <row r="4" spans="1:42" ht="16.8" thickBot="1">
      <c r="C4" s="1086"/>
      <c r="D4" s="1086"/>
      <c r="E4" s="1086"/>
      <c r="H4" s="1087"/>
      <c r="K4" s="1087"/>
      <c r="L4" s="1088"/>
      <c r="S4" s="1089" t="s">
        <v>1656</v>
      </c>
      <c r="X4" s="1087"/>
      <c r="Y4" s="1087"/>
      <c r="Z4" s="1087"/>
      <c r="AA4" s="1087"/>
      <c r="AB4" s="1087"/>
      <c r="AC4" s="1087"/>
      <c r="AD4" s="1087"/>
      <c r="AE4" s="1087"/>
      <c r="AF4" s="1087"/>
      <c r="AG4" s="1087"/>
      <c r="AH4" s="1087"/>
      <c r="AI4" s="1087"/>
      <c r="AJ4" s="1087"/>
      <c r="AK4" s="1087"/>
      <c r="AL4" s="1087"/>
      <c r="AM4" s="1090"/>
      <c r="AN4" s="1090"/>
      <c r="AO4" s="1091" t="s">
        <v>1478</v>
      </c>
    </row>
    <row r="5" spans="1:42" ht="29.4" customHeight="1">
      <c r="A5" s="1495" t="s">
        <v>1274</v>
      </c>
      <c r="B5" s="1496"/>
      <c r="C5" s="1501" t="s">
        <v>1657</v>
      </c>
      <c r="D5" s="1502"/>
      <c r="E5" s="1502"/>
      <c r="F5" s="1502"/>
      <c r="G5" s="1502"/>
      <c r="H5" s="1502"/>
      <c r="I5" s="1502"/>
      <c r="J5" s="1502"/>
      <c r="K5" s="1503"/>
      <c r="L5" s="1504" t="s">
        <v>1658</v>
      </c>
      <c r="M5" s="1495"/>
      <c r="N5" s="1496"/>
      <c r="O5" s="1501" t="s">
        <v>1659</v>
      </c>
      <c r="P5" s="1502"/>
      <c r="Q5" s="1502"/>
      <c r="R5" s="1502"/>
      <c r="S5" s="1502"/>
      <c r="T5" s="1502"/>
      <c r="U5" s="1502"/>
      <c r="V5" s="1502"/>
      <c r="W5" s="1503"/>
      <c r="X5" s="1092" t="s">
        <v>1660</v>
      </c>
      <c r="Y5" s="1093"/>
      <c r="Z5" s="1093"/>
      <c r="AA5" s="1094"/>
      <c r="AB5" s="1094"/>
      <c r="AC5" s="1094"/>
      <c r="AD5" s="1094"/>
      <c r="AE5" s="1094"/>
      <c r="AF5" s="1094"/>
      <c r="AG5" s="1094"/>
      <c r="AH5" s="1094"/>
      <c r="AI5" s="1094"/>
      <c r="AJ5" s="1094"/>
      <c r="AK5" s="1094"/>
      <c r="AL5" s="1095"/>
      <c r="AM5" s="1508" t="s">
        <v>1483</v>
      </c>
      <c r="AN5" s="1509"/>
      <c r="AO5" s="1509"/>
    </row>
    <row r="6" spans="1:42" ht="16.8" customHeight="1">
      <c r="A6" s="1497"/>
      <c r="B6" s="1498"/>
      <c r="C6" s="1096" t="s">
        <v>1484</v>
      </c>
      <c r="D6" s="1096"/>
      <c r="E6" s="1096"/>
      <c r="F6" s="1096" t="s">
        <v>1661</v>
      </c>
      <c r="G6" s="1096"/>
      <c r="H6" s="1096"/>
      <c r="I6" s="1511" t="s">
        <v>1662</v>
      </c>
      <c r="J6" s="1512"/>
      <c r="K6" s="1513"/>
      <c r="L6" s="1505"/>
      <c r="M6" s="1506"/>
      <c r="N6" s="1507"/>
      <c r="O6" s="1096" t="s">
        <v>1487</v>
      </c>
      <c r="P6" s="1097"/>
      <c r="Q6" s="1097"/>
      <c r="R6" s="1097" t="s">
        <v>1663</v>
      </c>
      <c r="S6" s="1097"/>
      <c r="T6" s="1097"/>
      <c r="U6" s="1514" t="s">
        <v>1664</v>
      </c>
      <c r="V6" s="1515"/>
      <c r="W6" s="1516"/>
      <c r="X6" s="1517" t="s">
        <v>1490</v>
      </c>
      <c r="Y6" s="1518"/>
      <c r="Z6" s="1519"/>
      <c r="AA6" s="1520" t="s">
        <v>1491</v>
      </c>
      <c r="AB6" s="1521"/>
      <c r="AC6" s="1522"/>
      <c r="AD6" s="1520" t="s">
        <v>1492</v>
      </c>
      <c r="AE6" s="1521"/>
      <c r="AF6" s="1522"/>
      <c r="AG6" s="1525" t="s">
        <v>1493</v>
      </c>
      <c r="AH6" s="1526"/>
      <c r="AI6" s="1527"/>
      <c r="AJ6" s="1525" t="s">
        <v>1494</v>
      </c>
      <c r="AK6" s="1526"/>
      <c r="AL6" s="1528"/>
      <c r="AM6" s="1510"/>
      <c r="AN6" s="1510"/>
      <c r="AO6" s="1510"/>
    </row>
    <row r="7" spans="1:42" ht="16.8" thickBot="1">
      <c r="A7" s="1499"/>
      <c r="B7" s="1500"/>
      <c r="C7" s="1098" t="s">
        <v>1495</v>
      </c>
      <c r="D7" s="1099" t="s">
        <v>1496</v>
      </c>
      <c r="E7" s="1099" t="s">
        <v>1497</v>
      </c>
      <c r="F7" s="1098" t="s">
        <v>1495</v>
      </c>
      <c r="G7" s="1099" t="s">
        <v>1496</v>
      </c>
      <c r="H7" s="1099" t="s">
        <v>1497</v>
      </c>
      <c r="I7" s="1098" t="s">
        <v>1495</v>
      </c>
      <c r="J7" s="1099" t="s">
        <v>1496</v>
      </c>
      <c r="K7" s="1099" t="s">
        <v>1497</v>
      </c>
      <c r="L7" s="1099" t="s">
        <v>1052</v>
      </c>
      <c r="M7" s="1100" t="s">
        <v>975</v>
      </c>
      <c r="N7" s="1098" t="s">
        <v>976</v>
      </c>
      <c r="O7" s="1101" t="s">
        <v>1052</v>
      </c>
      <c r="P7" s="1102" t="s">
        <v>975</v>
      </c>
      <c r="Q7" s="1103" t="s">
        <v>976</v>
      </c>
      <c r="R7" s="1101" t="s">
        <v>1052</v>
      </c>
      <c r="S7" s="1102" t="s">
        <v>975</v>
      </c>
      <c r="T7" s="1103" t="s">
        <v>976</v>
      </c>
      <c r="U7" s="1101" t="s">
        <v>1052</v>
      </c>
      <c r="V7" s="1102" t="s">
        <v>975</v>
      </c>
      <c r="W7" s="1104" t="s">
        <v>976</v>
      </c>
      <c r="X7" s="1105" t="s">
        <v>1052</v>
      </c>
      <c r="Y7" s="1102" t="s">
        <v>975</v>
      </c>
      <c r="Z7" s="1103" t="s">
        <v>976</v>
      </c>
      <c r="AA7" s="1101" t="s">
        <v>781</v>
      </c>
      <c r="AB7" s="1102" t="s">
        <v>975</v>
      </c>
      <c r="AC7" s="1103" t="s">
        <v>976</v>
      </c>
      <c r="AD7" s="1101" t="s">
        <v>781</v>
      </c>
      <c r="AE7" s="1102" t="s">
        <v>975</v>
      </c>
      <c r="AF7" s="1103" t="s">
        <v>976</v>
      </c>
      <c r="AG7" s="1101" t="s">
        <v>781</v>
      </c>
      <c r="AH7" s="1102" t="s">
        <v>975</v>
      </c>
      <c r="AI7" s="1103" t="s">
        <v>976</v>
      </c>
      <c r="AJ7" s="1101" t="s">
        <v>781</v>
      </c>
      <c r="AK7" s="1102" t="s">
        <v>975</v>
      </c>
      <c r="AL7" s="1104" t="s">
        <v>976</v>
      </c>
      <c r="AM7" s="1105" t="s">
        <v>781</v>
      </c>
      <c r="AN7" s="1102" t="s">
        <v>975</v>
      </c>
      <c r="AO7" s="1104" t="s">
        <v>976</v>
      </c>
    </row>
    <row r="8" spans="1:42" ht="19.8">
      <c r="A8" s="1529" t="s">
        <v>860</v>
      </c>
      <c r="B8" s="1106" t="s">
        <v>781</v>
      </c>
      <c r="C8" s="1107">
        <v>230</v>
      </c>
      <c r="D8" s="1107">
        <v>108</v>
      </c>
      <c r="E8" s="1107">
        <v>122</v>
      </c>
      <c r="F8" s="1107">
        <v>30</v>
      </c>
      <c r="G8" s="1107">
        <v>18</v>
      </c>
      <c r="H8" s="1107">
        <v>12</v>
      </c>
      <c r="I8" s="1107">
        <v>200</v>
      </c>
      <c r="J8" s="1107">
        <v>89</v>
      </c>
      <c r="K8" s="1108">
        <v>111</v>
      </c>
      <c r="L8" s="1108">
        <v>60</v>
      </c>
      <c r="M8" s="1108">
        <v>25</v>
      </c>
      <c r="N8" s="1108">
        <v>35</v>
      </c>
      <c r="O8" s="1108">
        <v>0</v>
      </c>
      <c r="P8" s="1108">
        <v>0</v>
      </c>
      <c r="Q8" s="1108">
        <v>0</v>
      </c>
      <c r="R8" s="1108">
        <v>0</v>
      </c>
      <c r="S8" s="1108">
        <v>0</v>
      </c>
      <c r="T8" s="1108">
        <v>0</v>
      </c>
      <c r="U8" s="1108">
        <v>0</v>
      </c>
      <c r="V8" s="1108">
        <v>0</v>
      </c>
      <c r="W8" s="1108">
        <v>0</v>
      </c>
      <c r="X8" s="1107">
        <v>420</v>
      </c>
      <c r="Y8" s="1107">
        <v>221</v>
      </c>
      <c r="Z8" s="1107">
        <v>199</v>
      </c>
      <c r="AA8" s="1107">
        <v>180</v>
      </c>
      <c r="AB8" s="1107">
        <v>95</v>
      </c>
      <c r="AC8" s="1107">
        <v>85</v>
      </c>
      <c r="AD8" s="1109">
        <v>233</v>
      </c>
      <c r="AE8" s="1109">
        <v>124</v>
      </c>
      <c r="AF8" s="1109">
        <v>109</v>
      </c>
      <c r="AG8" s="1109">
        <v>2</v>
      </c>
      <c r="AH8" s="1109">
        <v>2</v>
      </c>
      <c r="AI8" s="1109">
        <v>0</v>
      </c>
      <c r="AJ8" s="1109">
        <v>5</v>
      </c>
      <c r="AK8" s="1109">
        <v>3</v>
      </c>
      <c r="AL8" s="1107">
        <v>2</v>
      </c>
      <c r="AM8" s="1110">
        <v>0</v>
      </c>
      <c r="AN8" s="1110">
        <v>0</v>
      </c>
      <c r="AO8" s="1110">
        <v>0</v>
      </c>
    </row>
    <row r="9" spans="1:42" ht="19.8">
      <c r="A9" s="1530"/>
      <c r="B9" s="1111" t="s">
        <v>1498</v>
      </c>
      <c r="C9" s="1112">
        <v>28</v>
      </c>
      <c r="D9" s="1112">
        <v>13</v>
      </c>
      <c r="E9" s="1112">
        <v>15</v>
      </c>
      <c r="F9" s="1112">
        <v>5</v>
      </c>
      <c r="G9" s="1112">
        <v>3</v>
      </c>
      <c r="H9" s="1112">
        <v>2</v>
      </c>
      <c r="I9" s="1112">
        <v>23</v>
      </c>
      <c r="J9" s="1112">
        <v>10</v>
      </c>
      <c r="K9" s="1113">
        <v>13</v>
      </c>
      <c r="L9" s="1113">
        <v>9</v>
      </c>
      <c r="M9" s="1113">
        <v>5</v>
      </c>
      <c r="N9" s="1113">
        <v>4</v>
      </c>
      <c r="O9" s="1113">
        <v>0</v>
      </c>
      <c r="P9" s="1113">
        <v>0</v>
      </c>
      <c r="Q9" s="1113">
        <v>0</v>
      </c>
      <c r="R9" s="1113">
        <v>0</v>
      </c>
      <c r="S9" s="1113">
        <v>0</v>
      </c>
      <c r="T9" s="1113">
        <v>0</v>
      </c>
      <c r="U9" s="1113">
        <v>0</v>
      </c>
      <c r="V9" s="1113">
        <v>0</v>
      </c>
      <c r="W9" s="1113">
        <v>0</v>
      </c>
      <c r="X9" s="1113">
        <v>61</v>
      </c>
      <c r="Y9" s="1113">
        <v>38</v>
      </c>
      <c r="Z9" s="1113">
        <v>23</v>
      </c>
      <c r="AA9" s="1113">
        <v>17</v>
      </c>
      <c r="AB9" s="1113">
        <v>11</v>
      </c>
      <c r="AC9" s="1113">
        <v>6</v>
      </c>
      <c r="AD9" s="1113">
        <v>48</v>
      </c>
      <c r="AE9" s="1113">
        <v>27</v>
      </c>
      <c r="AF9" s="1113">
        <v>21</v>
      </c>
      <c r="AG9" s="1113">
        <v>0</v>
      </c>
      <c r="AH9" s="1113">
        <v>0</v>
      </c>
      <c r="AI9" s="1113">
        <v>0</v>
      </c>
      <c r="AJ9" s="1113">
        <v>1</v>
      </c>
      <c r="AK9" s="1113">
        <v>1</v>
      </c>
      <c r="AL9" s="1113">
        <v>0</v>
      </c>
      <c r="AM9" s="1114">
        <v>0</v>
      </c>
      <c r="AN9" s="1114">
        <v>0</v>
      </c>
      <c r="AO9" s="1114">
        <v>0</v>
      </c>
    </row>
    <row r="10" spans="1:42" ht="20.399999999999999" thickBot="1">
      <c r="A10" s="1530"/>
      <c r="B10" s="1106" t="s">
        <v>1499</v>
      </c>
      <c r="C10" s="1112">
        <v>64</v>
      </c>
      <c r="D10" s="1112">
        <v>23</v>
      </c>
      <c r="E10" s="1112">
        <v>41</v>
      </c>
      <c r="F10" s="1112">
        <v>13</v>
      </c>
      <c r="G10" s="1112">
        <v>8</v>
      </c>
      <c r="H10" s="1112">
        <v>5</v>
      </c>
      <c r="I10" s="1112">
        <v>51</v>
      </c>
      <c r="J10" s="1112">
        <v>15</v>
      </c>
      <c r="K10" s="1113">
        <v>36</v>
      </c>
      <c r="L10" s="1113">
        <v>25</v>
      </c>
      <c r="M10" s="1113">
        <v>8</v>
      </c>
      <c r="N10" s="1113">
        <v>17</v>
      </c>
      <c r="O10" s="1113">
        <v>0</v>
      </c>
      <c r="P10" s="1113">
        <v>0</v>
      </c>
      <c r="Q10" s="1113">
        <v>0</v>
      </c>
      <c r="R10" s="1113">
        <v>0</v>
      </c>
      <c r="S10" s="1113">
        <v>0</v>
      </c>
      <c r="T10" s="1113">
        <v>0</v>
      </c>
      <c r="U10" s="1113">
        <v>0</v>
      </c>
      <c r="V10" s="1113">
        <v>0</v>
      </c>
      <c r="W10" s="1113">
        <v>0</v>
      </c>
      <c r="X10" s="1113">
        <v>119</v>
      </c>
      <c r="Y10" s="1113">
        <v>57</v>
      </c>
      <c r="Z10" s="1113">
        <v>62</v>
      </c>
      <c r="AA10" s="1113">
        <v>53</v>
      </c>
      <c r="AB10" s="1113">
        <v>27</v>
      </c>
      <c r="AC10" s="1113">
        <v>26</v>
      </c>
      <c r="AD10" s="1113">
        <v>69</v>
      </c>
      <c r="AE10" s="1113">
        <v>35</v>
      </c>
      <c r="AF10" s="1113">
        <v>34</v>
      </c>
      <c r="AG10" s="1113">
        <v>1</v>
      </c>
      <c r="AH10" s="1113">
        <v>1</v>
      </c>
      <c r="AI10" s="1113">
        <v>0</v>
      </c>
      <c r="AJ10" s="1113">
        <v>1</v>
      </c>
      <c r="AK10" s="1113">
        <v>1</v>
      </c>
      <c r="AL10" s="1113">
        <v>0</v>
      </c>
      <c r="AM10" s="1114">
        <v>0</v>
      </c>
      <c r="AN10" s="1114">
        <v>0</v>
      </c>
      <c r="AO10" s="1114">
        <v>0</v>
      </c>
    </row>
    <row r="11" spans="1:42" ht="19.8">
      <c r="A11" s="1530"/>
      <c r="B11" s="1106" t="s">
        <v>1500</v>
      </c>
      <c r="C11" s="1112">
        <v>63</v>
      </c>
      <c r="D11" s="1112">
        <v>31</v>
      </c>
      <c r="E11" s="1112">
        <v>32</v>
      </c>
      <c r="F11" s="1112">
        <v>9</v>
      </c>
      <c r="G11" s="1112">
        <v>5</v>
      </c>
      <c r="H11" s="1112">
        <v>4</v>
      </c>
      <c r="I11" s="1112">
        <v>54</v>
      </c>
      <c r="J11" s="1112">
        <v>26</v>
      </c>
      <c r="K11" s="1113">
        <v>28</v>
      </c>
      <c r="L11" s="1113">
        <v>14</v>
      </c>
      <c r="M11" s="1113">
        <v>5</v>
      </c>
      <c r="N11" s="1113">
        <v>9</v>
      </c>
      <c r="O11" s="1113">
        <v>0</v>
      </c>
      <c r="P11" s="1113">
        <v>0</v>
      </c>
      <c r="Q11" s="1113">
        <v>0</v>
      </c>
      <c r="R11" s="1113">
        <v>0</v>
      </c>
      <c r="S11" s="1113">
        <v>0</v>
      </c>
      <c r="T11" s="1113">
        <v>0</v>
      </c>
      <c r="U11" s="1113">
        <v>0</v>
      </c>
      <c r="V11" s="1113">
        <v>0</v>
      </c>
      <c r="W11" s="1113">
        <v>0</v>
      </c>
      <c r="X11" s="1113">
        <v>103</v>
      </c>
      <c r="Y11" s="1113">
        <v>55</v>
      </c>
      <c r="Z11" s="1113">
        <v>48</v>
      </c>
      <c r="AA11" s="1113">
        <v>49</v>
      </c>
      <c r="AB11" s="1113">
        <v>26</v>
      </c>
      <c r="AC11" s="1113">
        <v>23</v>
      </c>
      <c r="AD11" s="1113">
        <v>54</v>
      </c>
      <c r="AE11" s="1113">
        <v>31</v>
      </c>
      <c r="AF11" s="1113">
        <v>23</v>
      </c>
      <c r="AG11" s="1113">
        <v>1</v>
      </c>
      <c r="AH11" s="1113">
        <v>1</v>
      </c>
      <c r="AI11" s="1113">
        <v>0</v>
      </c>
      <c r="AJ11" s="1113">
        <v>3</v>
      </c>
      <c r="AK11" s="1113">
        <v>1</v>
      </c>
      <c r="AL11" s="1113">
        <v>2</v>
      </c>
      <c r="AM11" s="1110">
        <v>0</v>
      </c>
      <c r="AN11" s="1110">
        <v>0</v>
      </c>
      <c r="AO11" s="1110">
        <v>0</v>
      </c>
    </row>
    <row r="12" spans="1:42" ht="19.8">
      <c r="A12" s="1530"/>
      <c r="B12" s="1106" t="s">
        <v>1501</v>
      </c>
      <c r="C12" s="1112">
        <v>46</v>
      </c>
      <c r="D12" s="1112">
        <v>21</v>
      </c>
      <c r="E12" s="1112">
        <v>25</v>
      </c>
      <c r="F12" s="1112">
        <v>2</v>
      </c>
      <c r="G12" s="1112">
        <v>1</v>
      </c>
      <c r="H12" s="1112">
        <v>1</v>
      </c>
      <c r="I12" s="1112">
        <v>44</v>
      </c>
      <c r="J12" s="1112">
        <v>19</v>
      </c>
      <c r="K12" s="1113">
        <v>25</v>
      </c>
      <c r="L12" s="1113">
        <v>7</v>
      </c>
      <c r="M12" s="1113">
        <v>2</v>
      </c>
      <c r="N12" s="1113">
        <v>5</v>
      </c>
      <c r="O12" s="1113">
        <v>0</v>
      </c>
      <c r="P12" s="1113">
        <v>0</v>
      </c>
      <c r="Q12" s="1113">
        <v>0</v>
      </c>
      <c r="R12" s="1113">
        <v>0</v>
      </c>
      <c r="S12" s="1113">
        <v>0</v>
      </c>
      <c r="T12" s="1113">
        <v>0</v>
      </c>
      <c r="U12" s="1113">
        <v>0</v>
      </c>
      <c r="V12" s="1113">
        <v>0</v>
      </c>
      <c r="W12" s="1113">
        <v>0</v>
      </c>
      <c r="X12" s="1113">
        <v>78</v>
      </c>
      <c r="Y12" s="1113">
        <v>39</v>
      </c>
      <c r="Z12" s="1113">
        <v>39</v>
      </c>
      <c r="AA12" s="1113">
        <v>38</v>
      </c>
      <c r="AB12" s="1113">
        <v>18</v>
      </c>
      <c r="AC12" s="1113">
        <v>20</v>
      </c>
      <c r="AD12" s="1113">
        <v>43</v>
      </c>
      <c r="AE12" s="1113">
        <v>21</v>
      </c>
      <c r="AF12" s="1113">
        <v>22</v>
      </c>
      <c r="AG12" s="1113">
        <v>0</v>
      </c>
      <c r="AH12" s="1113">
        <v>0</v>
      </c>
      <c r="AI12" s="1113">
        <v>0</v>
      </c>
      <c r="AJ12" s="1113">
        <v>0</v>
      </c>
      <c r="AK12" s="1113">
        <v>0</v>
      </c>
      <c r="AL12" s="1113">
        <v>0</v>
      </c>
      <c r="AM12" s="1114">
        <v>0</v>
      </c>
      <c r="AN12" s="1114">
        <v>0</v>
      </c>
      <c r="AO12" s="1114">
        <v>0</v>
      </c>
    </row>
    <row r="13" spans="1:42" ht="20.399999999999999" thickBot="1">
      <c r="A13" s="1531"/>
      <c r="B13" s="1106" t="s">
        <v>1502</v>
      </c>
      <c r="C13" s="1112">
        <v>29</v>
      </c>
      <c r="D13" s="1112">
        <v>20</v>
      </c>
      <c r="E13" s="1112">
        <v>9</v>
      </c>
      <c r="F13" s="1112">
        <v>1</v>
      </c>
      <c r="G13" s="1112">
        <v>1</v>
      </c>
      <c r="H13" s="1112">
        <v>0</v>
      </c>
      <c r="I13" s="1112">
        <v>28</v>
      </c>
      <c r="J13" s="1112">
        <v>19</v>
      </c>
      <c r="K13" s="1113">
        <v>9</v>
      </c>
      <c r="L13" s="1113">
        <v>5</v>
      </c>
      <c r="M13" s="1113">
        <v>5</v>
      </c>
      <c r="N13" s="1113">
        <v>0</v>
      </c>
      <c r="O13" s="1113">
        <v>0</v>
      </c>
      <c r="P13" s="1113">
        <v>0</v>
      </c>
      <c r="Q13" s="1113">
        <v>0</v>
      </c>
      <c r="R13" s="1113">
        <v>0</v>
      </c>
      <c r="S13" s="1113">
        <v>0</v>
      </c>
      <c r="T13" s="1113">
        <v>0</v>
      </c>
      <c r="U13" s="1113">
        <v>0</v>
      </c>
      <c r="V13" s="1113">
        <v>0</v>
      </c>
      <c r="W13" s="1113">
        <v>0</v>
      </c>
      <c r="X13" s="1113">
        <v>59</v>
      </c>
      <c r="Y13" s="1113">
        <v>32</v>
      </c>
      <c r="Z13" s="1113">
        <v>27</v>
      </c>
      <c r="AA13" s="1113">
        <v>23</v>
      </c>
      <c r="AB13" s="1113">
        <v>13</v>
      </c>
      <c r="AC13" s="1113">
        <v>10</v>
      </c>
      <c r="AD13" s="1113">
        <v>19</v>
      </c>
      <c r="AE13" s="1113">
        <v>10</v>
      </c>
      <c r="AF13" s="1113">
        <v>9</v>
      </c>
      <c r="AG13" s="1113">
        <v>0</v>
      </c>
      <c r="AH13" s="1113">
        <v>0</v>
      </c>
      <c r="AI13" s="1113">
        <v>0</v>
      </c>
      <c r="AJ13" s="1113">
        <v>0</v>
      </c>
      <c r="AK13" s="1113">
        <v>0</v>
      </c>
      <c r="AL13" s="1113">
        <v>0</v>
      </c>
      <c r="AM13" s="1114">
        <v>0</v>
      </c>
      <c r="AN13" s="1114">
        <v>0</v>
      </c>
      <c r="AO13" s="1114">
        <v>0</v>
      </c>
    </row>
    <row r="14" spans="1:42" ht="16.8" customHeight="1">
      <c r="A14" s="1490" t="s">
        <v>955</v>
      </c>
      <c r="B14" s="1106" t="s">
        <v>781</v>
      </c>
      <c r="C14" s="1107">
        <v>230</v>
      </c>
      <c r="D14" s="1107">
        <v>108</v>
      </c>
      <c r="E14" s="1107">
        <v>122</v>
      </c>
      <c r="F14" s="1107">
        <v>30</v>
      </c>
      <c r="G14" s="1107">
        <v>18</v>
      </c>
      <c r="H14" s="1107">
        <v>12</v>
      </c>
      <c r="I14" s="1107">
        <v>200</v>
      </c>
      <c r="J14" s="1107">
        <v>89</v>
      </c>
      <c r="K14" s="1108">
        <v>111</v>
      </c>
      <c r="L14" s="1108">
        <v>60</v>
      </c>
      <c r="M14" s="1108">
        <v>25</v>
      </c>
      <c r="N14" s="1108">
        <v>35</v>
      </c>
      <c r="O14" s="1108">
        <v>0</v>
      </c>
      <c r="P14" s="1108">
        <v>0</v>
      </c>
      <c r="Q14" s="1108">
        <v>0</v>
      </c>
      <c r="R14" s="1108">
        <v>0</v>
      </c>
      <c r="S14" s="1108">
        <v>0</v>
      </c>
      <c r="T14" s="1108">
        <v>0</v>
      </c>
      <c r="U14" s="1108">
        <v>0</v>
      </c>
      <c r="V14" s="1108">
        <v>0</v>
      </c>
      <c r="W14" s="1108">
        <v>0</v>
      </c>
      <c r="X14" s="1107">
        <v>420</v>
      </c>
      <c r="Y14" s="1107">
        <v>221</v>
      </c>
      <c r="Z14" s="1107">
        <v>199</v>
      </c>
      <c r="AA14" s="1107">
        <v>180</v>
      </c>
      <c r="AB14" s="1107">
        <v>95</v>
      </c>
      <c r="AC14" s="1107">
        <v>85</v>
      </c>
      <c r="AD14" s="1109">
        <v>233</v>
      </c>
      <c r="AE14" s="1109">
        <v>124</v>
      </c>
      <c r="AF14" s="1109">
        <v>109</v>
      </c>
      <c r="AG14" s="1109">
        <v>2</v>
      </c>
      <c r="AH14" s="1109">
        <v>2</v>
      </c>
      <c r="AI14" s="1109">
        <v>0</v>
      </c>
      <c r="AJ14" s="1109">
        <v>5</v>
      </c>
      <c r="AK14" s="1109">
        <v>3</v>
      </c>
      <c r="AL14" s="1107">
        <v>2</v>
      </c>
      <c r="AM14" s="1110">
        <v>0</v>
      </c>
      <c r="AN14" s="1110">
        <v>0</v>
      </c>
      <c r="AO14" s="1110">
        <v>0</v>
      </c>
    </row>
    <row r="15" spans="1:42" ht="19.8">
      <c r="A15" s="1491"/>
      <c r="B15" s="1111" t="s">
        <v>1059</v>
      </c>
      <c r="C15" s="1112">
        <v>28</v>
      </c>
      <c r="D15" s="1112">
        <v>13</v>
      </c>
      <c r="E15" s="1112">
        <v>15</v>
      </c>
      <c r="F15" s="1112">
        <v>5</v>
      </c>
      <c r="G15" s="1112">
        <v>3</v>
      </c>
      <c r="H15" s="1112">
        <v>2</v>
      </c>
      <c r="I15" s="1112">
        <v>23</v>
      </c>
      <c r="J15" s="1112">
        <v>10</v>
      </c>
      <c r="K15" s="1113">
        <v>13</v>
      </c>
      <c r="L15" s="1113">
        <v>9</v>
      </c>
      <c r="M15" s="1113">
        <v>5</v>
      </c>
      <c r="N15" s="1113">
        <v>4</v>
      </c>
      <c r="O15" s="1113">
        <v>0</v>
      </c>
      <c r="P15" s="1113">
        <v>0</v>
      </c>
      <c r="Q15" s="1113">
        <v>0</v>
      </c>
      <c r="R15" s="1113">
        <v>0</v>
      </c>
      <c r="S15" s="1113">
        <v>0</v>
      </c>
      <c r="T15" s="1113">
        <v>0</v>
      </c>
      <c r="U15" s="1113">
        <v>0</v>
      </c>
      <c r="V15" s="1113">
        <v>0</v>
      </c>
      <c r="W15" s="1113">
        <v>0</v>
      </c>
      <c r="X15" s="1113">
        <v>61</v>
      </c>
      <c r="Y15" s="1113">
        <v>38</v>
      </c>
      <c r="Z15" s="1113">
        <v>23</v>
      </c>
      <c r="AA15" s="1113">
        <v>17</v>
      </c>
      <c r="AB15" s="1113">
        <v>11</v>
      </c>
      <c r="AC15" s="1113">
        <v>6</v>
      </c>
      <c r="AD15" s="1113">
        <v>48</v>
      </c>
      <c r="AE15" s="1113">
        <v>27</v>
      </c>
      <c r="AF15" s="1113">
        <v>21</v>
      </c>
      <c r="AG15" s="1113">
        <v>0</v>
      </c>
      <c r="AH15" s="1113">
        <v>0</v>
      </c>
      <c r="AI15" s="1113">
        <v>0</v>
      </c>
      <c r="AJ15" s="1113">
        <v>1</v>
      </c>
      <c r="AK15" s="1113">
        <v>1</v>
      </c>
      <c r="AL15" s="1113">
        <v>0</v>
      </c>
      <c r="AM15" s="1114">
        <v>0</v>
      </c>
      <c r="AN15" s="1114">
        <v>0</v>
      </c>
      <c r="AO15" s="1114">
        <v>0</v>
      </c>
    </row>
    <row r="16" spans="1:42" ht="20.399999999999999" thickBot="1">
      <c r="A16" s="1491"/>
      <c r="B16" s="1106" t="s">
        <v>1060</v>
      </c>
      <c r="C16" s="1112">
        <v>64</v>
      </c>
      <c r="D16" s="1112">
        <v>23</v>
      </c>
      <c r="E16" s="1112">
        <v>41</v>
      </c>
      <c r="F16" s="1112">
        <v>13</v>
      </c>
      <c r="G16" s="1112">
        <v>8</v>
      </c>
      <c r="H16" s="1112">
        <v>5</v>
      </c>
      <c r="I16" s="1112">
        <v>51</v>
      </c>
      <c r="J16" s="1112">
        <v>15</v>
      </c>
      <c r="K16" s="1113">
        <v>36</v>
      </c>
      <c r="L16" s="1113">
        <v>25</v>
      </c>
      <c r="M16" s="1113">
        <v>8</v>
      </c>
      <c r="N16" s="1113">
        <v>17</v>
      </c>
      <c r="O16" s="1113">
        <v>0</v>
      </c>
      <c r="P16" s="1113">
        <v>0</v>
      </c>
      <c r="Q16" s="1113">
        <v>0</v>
      </c>
      <c r="R16" s="1113">
        <v>0</v>
      </c>
      <c r="S16" s="1113">
        <v>0</v>
      </c>
      <c r="T16" s="1113">
        <v>0</v>
      </c>
      <c r="U16" s="1113">
        <v>0</v>
      </c>
      <c r="V16" s="1113">
        <v>0</v>
      </c>
      <c r="W16" s="1113">
        <v>0</v>
      </c>
      <c r="X16" s="1113">
        <v>119</v>
      </c>
      <c r="Y16" s="1113">
        <v>57</v>
      </c>
      <c r="Z16" s="1113">
        <v>62</v>
      </c>
      <c r="AA16" s="1113">
        <v>53</v>
      </c>
      <c r="AB16" s="1113">
        <v>27</v>
      </c>
      <c r="AC16" s="1113">
        <v>26</v>
      </c>
      <c r="AD16" s="1113">
        <v>69</v>
      </c>
      <c r="AE16" s="1113">
        <v>35</v>
      </c>
      <c r="AF16" s="1113">
        <v>34</v>
      </c>
      <c r="AG16" s="1113">
        <v>1</v>
      </c>
      <c r="AH16" s="1113">
        <v>1</v>
      </c>
      <c r="AI16" s="1113">
        <v>0</v>
      </c>
      <c r="AJ16" s="1113">
        <v>1</v>
      </c>
      <c r="AK16" s="1113">
        <v>1</v>
      </c>
      <c r="AL16" s="1113">
        <v>0</v>
      </c>
      <c r="AM16" s="1114">
        <v>0</v>
      </c>
      <c r="AN16" s="1114">
        <v>0</v>
      </c>
      <c r="AO16" s="1114">
        <v>0</v>
      </c>
    </row>
    <row r="17" spans="1:80" ht="19.8">
      <c r="A17" s="1491"/>
      <c r="B17" s="1106" t="s">
        <v>1061</v>
      </c>
      <c r="C17" s="1112">
        <v>63</v>
      </c>
      <c r="D17" s="1112">
        <v>31</v>
      </c>
      <c r="E17" s="1112">
        <v>32</v>
      </c>
      <c r="F17" s="1112">
        <v>9</v>
      </c>
      <c r="G17" s="1112">
        <v>5</v>
      </c>
      <c r="H17" s="1112">
        <v>4</v>
      </c>
      <c r="I17" s="1112">
        <v>54</v>
      </c>
      <c r="J17" s="1112">
        <v>26</v>
      </c>
      <c r="K17" s="1113">
        <v>28</v>
      </c>
      <c r="L17" s="1113">
        <v>14</v>
      </c>
      <c r="M17" s="1113">
        <v>5</v>
      </c>
      <c r="N17" s="1113">
        <v>9</v>
      </c>
      <c r="O17" s="1113">
        <v>0</v>
      </c>
      <c r="P17" s="1113">
        <v>0</v>
      </c>
      <c r="Q17" s="1113">
        <v>0</v>
      </c>
      <c r="R17" s="1113">
        <v>0</v>
      </c>
      <c r="S17" s="1113">
        <v>0</v>
      </c>
      <c r="T17" s="1113">
        <v>0</v>
      </c>
      <c r="U17" s="1113">
        <v>0</v>
      </c>
      <c r="V17" s="1113">
        <v>0</v>
      </c>
      <c r="W17" s="1113">
        <v>0</v>
      </c>
      <c r="X17" s="1113">
        <v>103</v>
      </c>
      <c r="Y17" s="1113">
        <v>55</v>
      </c>
      <c r="Z17" s="1113">
        <v>48</v>
      </c>
      <c r="AA17" s="1113">
        <v>49</v>
      </c>
      <c r="AB17" s="1113">
        <v>26</v>
      </c>
      <c r="AC17" s="1113">
        <v>23</v>
      </c>
      <c r="AD17" s="1113">
        <v>54</v>
      </c>
      <c r="AE17" s="1113">
        <v>31</v>
      </c>
      <c r="AF17" s="1113">
        <v>23</v>
      </c>
      <c r="AG17" s="1113">
        <v>1</v>
      </c>
      <c r="AH17" s="1113">
        <v>1</v>
      </c>
      <c r="AI17" s="1113">
        <v>0</v>
      </c>
      <c r="AJ17" s="1113">
        <v>3</v>
      </c>
      <c r="AK17" s="1113">
        <v>1</v>
      </c>
      <c r="AL17" s="1113">
        <v>2</v>
      </c>
      <c r="AM17" s="1110">
        <v>0</v>
      </c>
      <c r="AN17" s="1110">
        <v>0</v>
      </c>
      <c r="AO17" s="1110">
        <v>0</v>
      </c>
    </row>
    <row r="18" spans="1:80" ht="19.8">
      <c r="A18" s="1491"/>
      <c r="B18" s="1106" t="s">
        <v>1062</v>
      </c>
      <c r="C18" s="1112">
        <v>46</v>
      </c>
      <c r="D18" s="1112">
        <v>21</v>
      </c>
      <c r="E18" s="1112">
        <v>25</v>
      </c>
      <c r="F18" s="1112">
        <v>2</v>
      </c>
      <c r="G18" s="1112">
        <v>1</v>
      </c>
      <c r="H18" s="1112">
        <v>1</v>
      </c>
      <c r="I18" s="1112">
        <v>44</v>
      </c>
      <c r="J18" s="1112">
        <v>19</v>
      </c>
      <c r="K18" s="1113">
        <v>25</v>
      </c>
      <c r="L18" s="1113">
        <v>7</v>
      </c>
      <c r="M18" s="1113">
        <v>2</v>
      </c>
      <c r="N18" s="1113">
        <v>5</v>
      </c>
      <c r="O18" s="1113">
        <v>0</v>
      </c>
      <c r="P18" s="1113">
        <v>0</v>
      </c>
      <c r="Q18" s="1113">
        <v>0</v>
      </c>
      <c r="R18" s="1113">
        <v>0</v>
      </c>
      <c r="S18" s="1113">
        <v>0</v>
      </c>
      <c r="T18" s="1113">
        <v>0</v>
      </c>
      <c r="U18" s="1113">
        <v>0</v>
      </c>
      <c r="V18" s="1113">
        <v>0</v>
      </c>
      <c r="W18" s="1113">
        <v>0</v>
      </c>
      <c r="X18" s="1113">
        <v>78</v>
      </c>
      <c r="Y18" s="1113">
        <v>39</v>
      </c>
      <c r="Z18" s="1113">
        <v>39</v>
      </c>
      <c r="AA18" s="1113">
        <v>38</v>
      </c>
      <c r="AB18" s="1113">
        <v>18</v>
      </c>
      <c r="AC18" s="1113">
        <v>20</v>
      </c>
      <c r="AD18" s="1113">
        <v>43</v>
      </c>
      <c r="AE18" s="1113">
        <v>21</v>
      </c>
      <c r="AF18" s="1113">
        <v>22</v>
      </c>
      <c r="AG18" s="1113">
        <v>0</v>
      </c>
      <c r="AH18" s="1113">
        <v>0</v>
      </c>
      <c r="AI18" s="1113">
        <v>0</v>
      </c>
      <c r="AJ18" s="1113">
        <v>0</v>
      </c>
      <c r="AK18" s="1113">
        <v>0</v>
      </c>
      <c r="AL18" s="1113">
        <v>0</v>
      </c>
      <c r="AM18" s="1114">
        <v>0</v>
      </c>
      <c r="AN18" s="1114">
        <v>0</v>
      </c>
      <c r="AO18" s="1114">
        <v>0</v>
      </c>
    </row>
    <row r="19" spans="1:80" ht="20.399999999999999" thickBot="1">
      <c r="A19" s="1492"/>
      <c r="B19" s="1106" t="s">
        <v>1063</v>
      </c>
      <c r="C19" s="1112">
        <v>29</v>
      </c>
      <c r="D19" s="1112">
        <v>20</v>
      </c>
      <c r="E19" s="1112">
        <v>9</v>
      </c>
      <c r="F19" s="1112">
        <v>1</v>
      </c>
      <c r="G19" s="1112">
        <v>1</v>
      </c>
      <c r="H19" s="1112">
        <v>0</v>
      </c>
      <c r="I19" s="1112">
        <v>28</v>
      </c>
      <c r="J19" s="1112">
        <v>19</v>
      </c>
      <c r="K19" s="1113">
        <v>9</v>
      </c>
      <c r="L19" s="1113">
        <v>5</v>
      </c>
      <c r="M19" s="1113">
        <v>5</v>
      </c>
      <c r="N19" s="1113">
        <v>0</v>
      </c>
      <c r="O19" s="1113">
        <v>0</v>
      </c>
      <c r="P19" s="1113">
        <v>0</v>
      </c>
      <c r="Q19" s="1113">
        <v>0</v>
      </c>
      <c r="R19" s="1113">
        <v>0</v>
      </c>
      <c r="S19" s="1113">
        <v>0</v>
      </c>
      <c r="T19" s="1113">
        <v>0</v>
      </c>
      <c r="U19" s="1113">
        <v>0</v>
      </c>
      <c r="V19" s="1113">
        <v>0</v>
      </c>
      <c r="W19" s="1113">
        <v>0</v>
      </c>
      <c r="X19" s="1113">
        <v>59</v>
      </c>
      <c r="Y19" s="1113">
        <v>32</v>
      </c>
      <c r="Z19" s="1113">
        <v>27</v>
      </c>
      <c r="AA19" s="1113">
        <v>23</v>
      </c>
      <c r="AB19" s="1113">
        <v>13</v>
      </c>
      <c r="AC19" s="1113">
        <v>10</v>
      </c>
      <c r="AD19" s="1113">
        <v>19</v>
      </c>
      <c r="AE19" s="1113">
        <v>10</v>
      </c>
      <c r="AF19" s="1113">
        <v>9</v>
      </c>
      <c r="AG19" s="1113">
        <v>0</v>
      </c>
      <c r="AH19" s="1113">
        <v>0</v>
      </c>
      <c r="AI19" s="1113">
        <v>0</v>
      </c>
      <c r="AJ19" s="1113">
        <v>0</v>
      </c>
      <c r="AK19" s="1113">
        <v>0</v>
      </c>
      <c r="AL19" s="1113">
        <v>0</v>
      </c>
      <c r="AM19" s="1114">
        <v>0</v>
      </c>
      <c r="AN19" s="1114">
        <v>0</v>
      </c>
      <c r="AO19" s="1114">
        <v>0</v>
      </c>
    </row>
    <row r="20" spans="1:80" ht="19.8">
      <c r="A20" s="1490" t="s">
        <v>955</v>
      </c>
      <c r="B20" s="1115" t="s">
        <v>781</v>
      </c>
      <c r="C20" s="1112">
        <v>230</v>
      </c>
      <c r="D20" s="1112">
        <v>108</v>
      </c>
      <c r="E20" s="1112">
        <v>122</v>
      </c>
      <c r="F20" s="1112">
        <v>30</v>
      </c>
      <c r="G20" s="1112">
        <v>18</v>
      </c>
      <c r="H20" s="1112">
        <v>12</v>
      </c>
      <c r="I20" s="1112">
        <v>200</v>
      </c>
      <c r="J20" s="1112">
        <v>89</v>
      </c>
      <c r="K20" s="1113">
        <v>111</v>
      </c>
      <c r="L20" s="1113">
        <v>60</v>
      </c>
      <c r="M20" s="1113">
        <v>25</v>
      </c>
      <c r="N20" s="1113">
        <v>35</v>
      </c>
      <c r="O20" s="1113">
        <v>0</v>
      </c>
      <c r="P20" s="1113">
        <v>0</v>
      </c>
      <c r="Q20" s="1113">
        <v>0</v>
      </c>
      <c r="R20" s="1113">
        <v>0</v>
      </c>
      <c r="S20" s="1113">
        <v>0</v>
      </c>
      <c r="T20" s="1113">
        <v>0</v>
      </c>
      <c r="U20" s="1113">
        <v>0</v>
      </c>
      <c r="V20" s="1113">
        <v>0</v>
      </c>
      <c r="W20" s="1113">
        <v>0</v>
      </c>
      <c r="X20" s="1113">
        <v>420</v>
      </c>
      <c r="Y20" s="1113">
        <v>221</v>
      </c>
      <c r="Z20" s="1113">
        <v>199</v>
      </c>
      <c r="AA20" s="1113">
        <v>180</v>
      </c>
      <c r="AB20" s="1113">
        <v>95</v>
      </c>
      <c r="AC20" s="1113">
        <v>85</v>
      </c>
      <c r="AD20" s="1113">
        <v>233</v>
      </c>
      <c r="AE20" s="1113">
        <v>124</v>
      </c>
      <c r="AF20" s="1113">
        <v>109</v>
      </c>
      <c r="AG20" s="1113">
        <v>2</v>
      </c>
      <c r="AH20" s="1113">
        <v>2</v>
      </c>
      <c r="AI20" s="1113">
        <v>0</v>
      </c>
      <c r="AJ20" s="1113">
        <v>5</v>
      </c>
      <c r="AK20" s="1113">
        <v>3</v>
      </c>
      <c r="AL20" s="1113">
        <v>2</v>
      </c>
      <c r="AM20" s="1110">
        <v>0</v>
      </c>
      <c r="AN20" s="1110">
        <v>0</v>
      </c>
      <c r="AO20" s="1110">
        <v>0</v>
      </c>
    </row>
    <row r="21" spans="1:80" ht="19.8">
      <c r="A21" s="1491"/>
      <c r="B21" s="1111" t="s">
        <v>1059</v>
      </c>
      <c r="C21" s="1112">
        <v>28</v>
      </c>
      <c r="D21" s="1112">
        <v>13</v>
      </c>
      <c r="E21" s="1112">
        <v>15</v>
      </c>
      <c r="F21" s="1112">
        <v>5</v>
      </c>
      <c r="G21" s="1112">
        <v>3</v>
      </c>
      <c r="H21" s="1112">
        <v>2</v>
      </c>
      <c r="I21" s="1112">
        <v>23</v>
      </c>
      <c r="J21" s="1112">
        <v>10</v>
      </c>
      <c r="K21" s="1113">
        <v>13</v>
      </c>
      <c r="L21" s="1113">
        <v>9</v>
      </c>
      <c r="M21" s="1113">
        <v>5</v>
      </c>
      <c r="N21" s="1113">
        <v>4</v>
      </c>
      <c r="O21" s="1113">
        <v>0</v>
      </c>
      <c r="P21" s="1113">
        <v>0</v>
      </c>
      <c r="Q21" s="1113">
        <v>0</v>
      </c>
      <c r="R21" s="1113">
        <v>0</v>
      </c>
      <c r="S21" s="1113">
        <v>0</v>
      </c>
      <c r="T21" s="1113">
        <v>0</v>
      </c>
      <c r="U21" s="1113">
        <v>0</v>
      </c>
      <c r="V21" s="1113">
        <v>0</v>
      </c>
      <c r="W21" s="1113">
        <v>0</v>
      </c>
      <c r="X21" s="1113">
        <v>61</v>
      </c>
      <c r="Y21" s="1113">
        <v>38</v>
      </c>
      <c r="Z21" s="1113">
        <v>23</v>
      </c>
      <c r="AA21" s="1113">
        <v>17</v>
      </c>
      <c r="AB21" s="1113">
        <v>11</v>
      </c>
      <c r="AC21" s="1113">
        <v>6</v>
      </c>
      <c r="AD21" s="1113">
        <v>48</v>
      </c>
      <c r="AE21" s="1113">
        <v>27</v>
      </c>
      <c r="AF21" s="1113">
        <v>21</v>
      </c>
      <c r="AG21" s="1113">
        <v>0</v>
      </c>
      <c r="AH21" s="1113">
        <v>0</v>
      </c>
      <c r="AI21" s="1113">
        <v>0</v>
      </c>
      <c r="AJ21" s="1113">
        <v>1</v>
      </c>
      <c r="AK21" s="1113">
        <v>1</v>
      </c>
      <c r="AL21" s="1113">
        <v>0</v>
      </c>
      <c r="AM21" s="1114">
        <v>0</v>
      </c>
      <c r="AN21" s="1114">
        <v>0</v>
      </c>
      <c r="AO21" s="1114">
        <v>0</v>
      </c>
    </row>
    <row r="22" spans="1:80" ht="20.399999999999999" thickBot="1">
      <c r="A22" s="1491"/>
      <c r="B22" s="1106" t="s">
        <v>1060</v>
      </c>
      <c r="C22" s="1112">
        <v>64</v>
      </c>
      <c r="D22" s="1112">
        <v>23</v>
      </c>
      <c r="E22" s="1112">
        <v>41</v>
      </c>
      <c r="F22" s="1112">
        <v>13</v>
      </c>
      <c r="G22" s="1113">
        <v>8</v>
      </c>
      <c r="H22" s="1112">
        <v>5</v>
      </c>
      <c r="I22" s="1112">
        <v>51</v>
      </c>
      <c r="J22" s="1112">
        <v>15</v>
      </c>
      <c r="K22" s="1113">
        <v>36</v>
      </c>
      <c r="L22" s="1113">
        <v>25</v>
      </c>
      <c r="M22" s="1113">
        <v>8</v>
      </c>
      <c r="N22" s="1113">
        <v>17</v>
      </c>
      <c r="O22" s="1113">
        <v>0</v>
      </c>
      <c r="P22" s="1113">
        <v>0</v>
      </c>
      <c r="Q22" s="1113">
        <v>0</v>
      </c>
      <c r="R22" s="1113">
        <v>0</v>
      </c>
      <c r="S22" s="1113">
        <v>0</v>
      </c>
      <c r="T22" s="1113">
        <v>0</v>
      </c>
      <c r="U22" s="1113">
        <v>0</v>
      </c>
      <c r="V22" s="1113">
        <v>0</v>
      </c>
      <c r="W22" s="1113">
        <v>0</v>
      </c>
      <c r="X22" s="1113">
        <v>119</v>
      </c>
      <c r="Y22" s="1113">
        <v>57</v>
      </c>
      <c r="Z22" s="1113">
        <v>62</v>
      </c>
      <c r="AA22" s="1113">
        <v>53</v>
      </c>
      <c r="AB22" s="1113">
        <v>27</v>
      </c>
      <c r="AC22" s="1113">
        <v>26</v>
      </c>
      <c r="AD22" s="1113">
        <v>69</v>
      </c>
      <c r="AE22" s="1113">
        <v>35</v>
      </c>
      <c r="AF22" s="1113">
        <v>34</v>
      </c>
      <c r="AG22" s="1113">
        <v>1</v>
      </c>
      <c r="AH22" s="1113">
        <v>1</v>
      </c>
      <c r="AI22" s="1113">
        <v>0</v>
      </c>
      <c r="AJ22" s="1113">
        <v>1</v>
      </c>
      <c r="AK22" s="1113">
        <v>1</v>
      </c>
      <c r="AL22" s="1113">
        <v>0</v>
      </c>
      <c r="AM22" s="1114">
        <v>0</v>
      </c>
      <c r="AN22" s="1114">
        <v>0</v>
      </c>
      <c r="AO22" s="1114">
        <v>0</v>
      </c>
    </row>
    <row r="23" spans="1:80" ht="19.8">
      <c r="A23" s="1491"/>
      <c r="B23" s="1106" t="s">
        <v>1061</v>
      </c>
      <c r="C23" s="1112">
        <v>63</v>
      </c>
      <c r="D23" s="1112">
        <v>31</v>
      </c>
      <c r="E23" s="1112">
        <v>32</v>
      </c>
      <c r="F23" s="1112">
        <v>9</v>
      </c>
      <c r="G23" s="1113">
        <v>5</v>
      </c>
      <c r="H23" s="1112">
        <v>4</v>
      </c>
      <c r="I23" s="1112">
        <v>54</v>
      </c>
      <c r="J23" s="1112">
        <v>26</v>
      </c>
      <c r="K23" s="1113">
        <v>28</v>
      </c>
      <c r="L23" s="1113">
        <v>14</v>
      </c>
      <c r="M23" s="1113">
        <v>5</v>
      </c>
      <c r="N23" s="1113">
        <v>9</v>
      </c>
      <c r="O23" s="1113">
        <v>0</v>
      </c>
      <c r="P23" s="1113">
        <v>0</v>
      </c>
      <c r="Q23" s="1113">
        <v>0</v>
      </c>
      <c r="R23" s="1113">
        <v>0</v>
      </c>
      <c r="S23" s="1113">
        <v>0</v>
      </c>
      <c r="T23" s="1113">
        <v>0</v>
      </c>
      <c r="U23" s="1113">
        <v>0</v>
      </c>
      <c r="V23" s="1113">
        <v>0</v>
      </c>
      <c r="W23" s="1113">
        <v>0</v>
      </c>
      <c r="X23" s="1113">
        <v>103</v>
      </c>
      <c r="Y23" s="1113">
        <v>55</v>
      </c>
      <c r="Z23" s="1113">
        <v>48</v>
      </c>
      <c r="AA23" s="1113">
        <v>49</v>
      </c>
      <c r="AB23" s="1113">
        <v>26</v>
      </c>
      <c r="AC23" s="1113">
        <v>23</v>
      </c>
      <c r="AD23" s="1113">
        <v>54</v>
      </c>
      <c r="AE23" s="1113">
        <v>31</v>
      </c>
      <c r="AF23" s="1113">
        <v>23</v>
      </c>
      <c r="AG23" s="1113">
        <v>1</v>
      </c>
      <c r="AH23" s="1113">
        <v>1</v>
      </c>
      <c r="AI23" s="1113">
        <v>0</v>
      </c>
      <c r="AJ23" s="1113">
        <v>3</v>
      </c>
      <c r="AK23" s="1113">
        <v>1</v>
      </c>
      <c r="AL23" s="1113">
        <v>2</v>
      </c>
      <c r="AM23" s="1110">
        <v>0</v>
      </c>
      <c r="AN23" s="1110">
        <v>0</v>
      </c>
      <c r="AO23" s="1110">
        <v>0</v>
      </c>
    </row>
    <row r="24" spans="1:80" ht="19.8">
      <c r="A24" s="1491"/>
      <c r="B24" s="1106" t="s">
        <v>1062</v>
      </c>
      <c r="C24" s="1112">
        <v>46</v>
      </c>
      <c r="D24" s="1112">
        <v>21</v>
      </c>
      <c r="E24" s="1112">
        <v>25</v>
      </c>
      <c r="F24" s="1112">
        <v>2</v>
      </c>
      <c r="G24" s="1112">
        <v>1</v>
      </c>
      <c r="H24" s="1112">
        <v>1</v>
      </c>
      <c r="I24" s="1112">
        <v>44</v>
      </c>
      <c r="J24" s="1112">
        <v>19</v>
      </c>
      <c r="K24" s="1113">
        <v>25</v>
      </c>
      <c r="L24" s="1113">
        <v>7</v>
      </c>
      <c r="M24" s="1113">
        <v>2</v>
      </c>
      <c r="N24" s="1113">
        <v>5</v>
      </c>
      <c r="O24" s="1113">
        <v>0</v>
      </c>
      <c r="P24" s="1113">
        <v>0</v>
      </c>
      <c r="Q24" s="1113">
        <v>0</v>
      </c>
      <c r="R24" s="1113">
        <v>0</v>
      </c>
      <c r="S24" s="1113">
        <v>0</v>
      </c>
      <c r="T24" s="1113">
        <v>0</v>
      </c>
      <c r="U24" s="1113">
        <v>0</v>
      </c>
      <c r="V24" s="1113">
        <v>0</v>
      </c>
      <c r="W24" s="1113">
        <v>0</v>
      </c>
      <c r="X24" s="1113">
        <v>78</v>
      </c>
      <c r="Y24" s="1113">
        <v>39</v>
      </c>
      <c r="Z24" s="1113">
        <v>39</v>
      </c>
      <c r="AA24" s="1113">
        <v>38</v>
      </c>
      <c r="AB24" s="1113">
        <v>18</v>
      </c>
      <c r="AC24" s="1113">
        <v>20</v>
      </c>
      <c r="AD24" s="1113">
        <v>43</v>
      </c>
      <c r="AE24" s="1113">
        <v>21</v>
      </c>
      <c r="AF24" s="1113">
        <v>22</v>
      </c>
      <c r="AG24" s="1113">
        <v>0</v>
      </c>
      <c r="AH24" s="1113">
        <v>0</v>
      </c>
      <c r="AI24" s="1113">
        <v>0</v>
      </c>
      <c r="AJ24" s="1113">
        <v>0</v>
      </c>
      <c r="AK24" s="1113">
        <v>0</v>
      </c>
      <c r="AL24" s="1113">
        <v>0</v>
      </c>
      <c r="AM24" s="1114">
        <v>0</v>
      </c>
      <c r="AN24" s="1114">
        <v>0</v>
      </c>
      <c r="AO24" s="1114">
        <v>0</v>
      </c>
    </row>
    <row r="25" spans="1:80" ht="20.399999999999999" thickBot="1">
      <c r="A25" s="1493"/>
      <c r="B25" s="1116" t="s">
        <v>1063</v>
      </c>
      <c r="C25" s="1117">
        <v>29</v>
      </c>
      <c r="D25" s="1117">
        <v>20</v>
      </c>
      <c r="E25" s="1117">
        <v>9</v>
      </c>
      <c r="F25" s="1117">
        <v>1</v>
      </c>
      <c r="G25" s="1117">
        <v>1</v>
      </c>
      <c r="H25" s="1117">
        <v>0</v>
      </c>
      <c r="I25" s="1117">
        <v>28</v>
      </c>
      <c r="J25" s="1117">
        <v>19</v>
      </c>
      <c r="K25" s="1118">
        <v>9</v>
      </c>
      <c r="L25" s="1118">
        <v>5</v>
      </c>
      <c r="M25" s="1118">
        <v>5</v>
      </c>
      <c r="N25" s="1118">
        <v>0</v>
      </c>
      <c r="O25" s="1118">
        <v>0</v>
      </c>
      <c r="P25" s="1118">
        <v>0</v>
      </c>
      <c r="Q25" s="1118">
        <v>0</v>
      </c>
      <c r="R25" s="1118">
        <v>0</v>
      </c>
      <c r="S25" s="1118">
        <v>0</v>
      </c>
      <c r="T25" s="1118">
        <v>0</v>
      </c>
      <c r="U25" s="1118">
        <v>0</v>
      </c>
      <c r="V25" s="1118">
        <v>0</v>
      </c>
      <c r="W25" s="1118">
        <v>0</v>
      </c>
      <c r="X25" s="1118">
        <v>59</v>
      </c>
      <c r="Y25" s="1118">
        <v>32</v>
      </c>
      <c r="Z25" s="1118">
        <v>27</v>
      </c>
      <c r="AA25" s="1118">
        <v>23</v>
      </c>
      <c r="AB25" s="1118">
        <v>13</v>
      </c>
      <c r="AC25" s="1118">
        <v>10</v>
      </c>
      <c r="AD25" s="1118">
        <v>19</v>
      </c>
      <c r="AE25" s="1118">
        <v>10</v>
      </c>
      <c r="AF25" s="1118">
        <v>9</v>
      </c>
      <c r="AG25" s="1118">
        <v>0</v>
      </c>
      <c r="AH25" s="1118">
        <v>0</v>
      </c>
      <c r="AI25" s="1118">
        <v>0</v>
      </c>
      <c r="AJ25" s="1118">
        <v>0</v>
      </c>
      <c r="AK25" s="1118">
        <v>0</v>
      </c>
      <c r="AL25" s="1118">
        <v>0</v>
      </c>
      <c r="AM25" s="1114">
        <v>0</v>
      </c>
      <c r="AN25" s="1114">
        <v>0</v>
      </c>
      <c r="AO25" s="1114">
        <v>0</v>
      </c>
    </row>
    <row r="26" spans="1:80">
      <c r="A26" s="1126"/>
      <c r="B26" s="1119"/>
      <c r="C26" s="1080"/>
      <c r="D26" s="1080"/>
      <c r="H26" s="1127"/>
      <c r="K26" s="1080"/>
      <c r="L26" s="1080"/>
      <c r="Q26" s="1120"/>
      <c r="X26" s="1080"/>
      <c r="Y26" s="1080"/>
      <c r="Z26" s="1080"/>
      <c r="AA26" s="1523"/>
      <c r="AB26" s="1524"/>
      <c r="AK26" s="1494" t="s">
        <v>1665</v>
      </c>
      <c r="AL26" s="1494"/>
      <c r="AM26" s="1494"/>
      <c r="AN26" s="1494"/>
      <c r="AO26" s="1494"/>
    </row>
    <row r="27" spans="1:80">
      <c r="A27" s="1121" t="s">
        <v>1504</v>
      </c>
      <c r="B27" s="1123"/>
      <c r="AP27" s="1080"/>
      <c r="AQ27" s="1080"/>
      <c r="AR27" s="1080"/>
      <c r="AS27" s="1080"/>
      <c r="AT27" s="1080"/>
      <c r="AU27" s="1080"/>
      <c r="AV27" s="1080"/>
      <c r="AW27" s="1080"/>
      <c r="AX27" s="1080"/>
      <c r="AY27" s="1080"/>
      <c r="AZ27" s="1080"/>
      <c r="BA27" s="1080"/>
      <c r="BB27" s="1080"/>
      <c r="BC27" s="1080"/>
      <c r="BD27" s="1080"/>
      <c r="BE27" s="1080"/>
      <c r="BF27" s="1080"/>
      <c r="BG27" s="1080"/>
      <c r="BH27" s="1080"/>
      <c r="BI27" s="1080"/>
      <c r="BJ27" s="1080"/>
      <c r="BK27" s="1080"/>
      <c r="BL27" s="1080"/>
      <c r="BM27" s="1080"/>
      <c r="BN27" s="1080"/>
      <c r="BO27" s="1080"/>
      <c r="BP27" s="1080"/>
      <c r="BQ27" s="1080"/>
      <c r="BR27" s="1080"/>
      <c r="BS27" s="1080"/>
      <c r="BT27" s="1080"/>
      <c r="BU27" s="1080"/>
      <c r="BV27" s="1080"/>
      <c r="BW27" s="1080"/>
      <c r="BX27" s="1080"/>
      <c r="BY27" s="1080"/>
      <c r="BZ27" s="1080"/>
      <c r="CA27" s="1080"/>
      <c r="CB27" s="1080"/>
    </row>
    <row r="28" spans="1:80">
      <c r="A28" s="1080" t="s">
        <v>1505</v>
      </c>
      <c r="B28" s="1124"/>
      <c r="C28" s="1125"/>
      <c r="D28" s="1125"/>
      <c r="E28" s="1125"/>
      <c r="F28" s="1125"/>
      <c r="G28" s="1125"/>
      <c r="H28" s="1125"/>
      <c r="I28" s="1125"/>
      <c r="J28" s="1125"/>
      <c r="K28" s="1125"/>
      <c r="L28" s="1125"/>
      <c r="M28" s="1125"/>
      <c r="N28" s="1125"/>
      <c r="O28" s="1125"/>
      <c r="P28" s="1125"/>
      <c r="Q28" s="1125"/>
      <c r="R28" s="1125"/>
      <c r="S28" s="1125"/>
      <c r="T28" s="1125"/>
      <c r="U28" s="1125"/>
      <c r="V28" s="1125"/>
      <c r="W28" s="1125"/>
      <c r="X28" s="1125"/>
      <c r="Y28" s="1125"/>
      <c r="Z28" s="1125"/>
      <c r="AA28" s="1125"/>
      <c r="AB28" s="1125"/>
      <c r="AC28" s="1125"/>
      <c r="AD28" s="1125"/>
      <c r="AE28" s="1125"/>
      <c r="AF28" s="1125"/>
      <c r="AG28" s="1125"/>
      <c r="AH28" s="1125"/>
      <c r="AI28" s="1125"/>
      <c r="AJ28" s="1125"/>
      <c r="AK28" s="1125"/>
      <c r="AL28" s="1125"/>
      <c r="AM28" s="1125"/>
      <c r="AN28" s="1125"/>
      <c r="AO28" s="1125"/>
      <c r="AP28" s="1080"/>
      <c r="AQ28" s="1080"/>
      <c r="AR28" s="1080"/>
      <c r="AS28" s="1080"/>
      <c r="AT28" s="1080"/>
      <c r="AU28" s="1080"/>
      <c r="AV28" s="1080"/>
      <c r="AW28" s="1080"/>
      <c r="AX28" s="1080"/>
      <c r="AY28" s="1080"/>
      <c r="AZ28" s="1080"/>
      <c r="BA28" s="1080"/>
      <c r="BB28" s="1080"/>
      <c r="BC28" s="1080"/>
      <c r="BD28" s="1080"/>
      <c r="BE28" s="1080"/>
      <c r="BF28" s="1080"/>
      <c r="BG28" s="1080"/>
      <c r="BH28" s="1080"/>
      <c r="BI28" s="1080"/>
      <c r="BJ28" s="1080"/>
      <c r="BK28" s="1080"/>
      <c r="BL28" s="1080"/>
      <c r="BM28" s="1080"/>
      <c r="BN28" s="1080"/>
      <c r="BO28" s="1080"/>
      <c r="BP28" s="1080"/>
      <c r="BQ28" s="1080"/>
      <c r="BR28" s="1080"/>
      <c r="BS28" s="1080"/>
      <c r="BT28" s="1080"/>
      <c r="BU28" s="1080"/>
      <c r="BV28" s="1080"/>
      <c r="BW28" s="1080"/>
      <c r="BX28" s="1080"/>
      <c r="BY28" s="1080"/>
      <c r="BZ28" s="1080"/>
      <c r="CA28" s="1080"/>
      <c r="CB28" s="1080"/>
    </row>
    <row r="29" spans="1:80">
      <c r="A29" s="1080" t="s">
        <v>1506</v>
      </c>
      <c r="B29" s="1080"/>
      <c r="C29" s="1122"/>
      <c r="D29" s="1122"/>
      <c r="E29" s="1080"/>
      <c r="F29" s="1080"/>
      <c r="G29" s="1080"/>
      <c r="H29" s="1080"/>
      <c r="I29" s="1080"/>
      <c r="J29" s="1080"/>
      <c r="K29" s="1080"/>
      <c r="L29" s="1080"/>
      <c r="M29" s="1080"/>
      <c r="N29" s="1080"/>
      <c r="O29" s="1080"/>
      <c r="P29" s="1080"/>
      <c r="Q29" s="1080"/>
      <c r="R29" s="1080"/>
      <c r="S29" s="1080"/>
      <c r="T29" s="1080"/>
      <c r="U29" s="1080"/>
      <c r="V29" s="1080"/>
      <c r="W29" s="1080"/>
      <c r="X29" s="1080"/>
      <c r="Y29" s="1080"/>
      <c r="Z29" s="1080"/>
      <c r="AA29" s="1080"/>
      <c r="AB29" s="1080"/>
      <c r="AC29" s="1080"/>
      <c r="AD29" s="1080"/>
      <c r="AE29" s="1080"/>
      <c r="AF29" s="1080"/>
      <c r="AG29" s="1080"/>
      <c r="AH29" s="1080"/>
      <c r="AI29" s="1080"/>
      <c r="AJ29" s="1080"/>
      <c r="AK29" s="1080"/>
      <c r="AL29" s="1080"/>
      <c r="AM29" s="1080"/>
      <c r="AN29" s="1080"/>
      <c r="AO29" s="1080"/>
      <c r="AP29" s="1080"/>
      <c r="AQ29" s="1080"/>
      <c r="AR29" s="1080"/>
      <c r="AS29" s="1080"/>
      <c r="AT29" s="1080"/>
      <c r="AU29" s="1080"/>
      <c r="AV29" s="1080"/>
      <c r="AW29" s="1080"/>
      <c r="AX29" s="1080"/>
      <c r="AY29" s="1080"/>
      <c r="AZ29" s="1080"/>
      <c r="BA29" s="1080"/>
      <c r="BB29" s="1080"/>
      <c r="BC29" s="1080"/>
      <c r="BD29" s="1080"/>
      <c r="BE29" s="1080"/>
      <c r="BF29" s="1080"/>
      <c r="BG29" s="1080"/>
      <c r="BH29" s="1080"/>
      <c r="BI29" s="1080"/>
      <c r="BJ29" s="1080"/>
      <c r="BK29" s="1080"/>
      <c r="BL29" s="1080"/>
      <c r="BM29" s="1080"/>
      <c r="BN29" s="1080"/>
      <c r="BO29" s="1080"/>
      <c r="BP29" s="1080"/>
      <c r="BQ29" s="1080"/>
      <c r="BR29" s="1080"/>
      <c r="BS29" s="1080"/>
      <c r="BT29" s="1080"/>
      <c r="BU29" s="1080"/>
      <c r="BV29" s="1080"/>
      <c r="BW29" s="1080"/>
      <c r="BX29" s="1080"/>
      <c r="BY29" s="1080"/>
      <c r="BZ29" s="1080"/>
      <c r="CA29" s="1080"/>
      <c r="CB29" s="1080"/>
    </row>
    <row r="30" spans="1:80">
      <c r="A30" s="1080" t="s">
        <v>1507</v>
      </c>
      <c r="B30" s="1080"/>
      <c r="C30" s="1080"/>
      <c r="E30" s="1080"/>
      <c r="F30" s="1080"/>
      <c r="G30" s="1080"/>
      <c r="H30" s="1080"/>
      <c r="I30" s="1080"/>
      <c r="J30" s="1080"/>
      <c r="M30" s="1080"/>
      <c r="N30" s="1080"/>
      <c r="O30" s="1080"/>
      <c r="P30" s="1080"/>
      <c r="Q30" s="1080"/>
      <c r="R30" s="1080"/>
      <c r="S30" s="1080"/>
      <c r="T30" s="1080"/>
      <c r="U30" s="1080"/>
      <c r="V30" s="1080"/>
      <c r="W30" s="1080"/>
      <c r="AD30" s="1080"/>
      <c r="AE30" s="1080"/>
      <c r="AF30" s="1080"/>
      <c r="AG30" s="1080"/>
      <c r="AH30" s="1080"/>
      <c r="AI30" s="1080"/>
      <c r="AJ30" s="1080"/>
      <c r="AK30" s="1080"/>
      <c r="AL30" s="1080"/>
      <c r="AP30" s="1080"/>
      <c r="AQ30" s="1080"/>
      <c r="AR30" s="1080"/>
      <c r="AS30" s="1080"/>
      <c r="AT30" s="1080"/>
      <c r="AU30" s="1080"/>
      <c r="AV30" s="1080"/>
      <c r="AW30" s="1080"/>
      <c r="AX30" s="1080"/>
      <c r="AY30" s="1080"/>
      <c r="AZ30" s="1080"/>
      <c r="BA30" s="1080"/>
      <c r="BB30" s="1080"/>
      <c r="BC30" s="1080"/>
      <c r="BD30" s="1080"/>
      <c r="BE30" s="1080"/>
      <c r="BF30" s="1080"/>
      <c r="BG30" s="1080"/>
      <c r="BH30" s="1080"/>
      <c r="BI30" s="1080"/>
      <c r="BJ30" s="1080"/>
      <c r="BK30" s="1080"/>
      <c r="BL30" s="1080"/>
      <c r="BM30" s="1080"/>
      <c r="BN30" s="1080"/>
      <c r="BO30" s="1080"/>
      <c r="BP30" s="1080"/>
      <c r="BQ30" s="1080"/>
      <c r="BR30" s="1080"/>
      <c r="BS30" s="1080"/>
      <c r="BT30" s="1080"/>
      <c r="BU30" s="1080"/>
      <c r="BV30" s="1080"/>
      <c r="BW30" s="1080"/>
      <c r="BX30" s="1080"/>
      <c r="BY30" s="1080"/>
      <c r="BZ30" s="1080"/>
      <c r="CA30" s="1080"/>
      <c r="CB30" s="1080"/>
    </row>
    <row r="31" spans="1:80">
      <c r="A31" s="1080" t="s">
        <v>1508</v>
      </c>
      <c r="B31" s="1080"/>
      <c r="C31" s="1080"/>
      <c r="D31" s="1080"/>
      <c r="E31" s="1080"/>
      <c r="F31" s="1080"/>
      <c r="G31" s="1080"/>
      <c r="H31" s="1080"/>
      <c r="I31" s="1080"/>
      <c r="J31" s="1080"/>
      <c r="K31" s="1080"/>
      <c r="L31" s="1080"/>
      <c r="M31" s="1080"/>
      <c r="N31" s="1080"/>
      <c r="O31" s="1080"/>
      <c r="P31" s="1080"/>
      <c r="Q31" s="1080"/>
      <c r="R31" s="1080"/>
      <c r="S31" s="1080"/>
      <c r="T31" s="1080"/>
      <c r="U31" s="1080"/>
      <c r="V31" s="1080"/>
      <c r="W31" s="1080"/>
      <c r="X31" s="1080"/>
      <c r="Y31" s="1080"/>
      <c r="Z31" s="1080"/>
      <c r="AA31" s="1080"/>
      <c r="AB31" s="1080"/>
      <c r="AC31" s="1080"/>
      <c r="AD31" s="1080"/>
      <c r="AE31" s="1080"/>
      <c r="AF31" s="1080"/>
      <c r="AG31" s="1080"/>
      <c r="AH31" s="1080"/>
      <c r="AI31" s="1080"/>
      <c r="AJ31" s="1080"/>
      <c r="AK31" s="1080"/>
      <c r="AL31" s="1080"/>
      <c r="AM31" s="1080"/>
      <c r="AN31" s="1080"/>
      <c r="AO31" s="1080"/>
      <c r="AP31" s="1080"/>
      <c r="AQ31" s="1080"/>
      <c r="AR31" s="1080"/>
      <c r="AS31" s="1080"/>
      <c r="AT31" s="1080"/>
      <c r="AU31" s="1080"/>
      <c r="AV31" s="1080"/>
      <c r="AW31" s="1080"/>
      <c r="AX31" s="1080"/>
      <c r="AY31" s="1080"/>
      <c r="AZ31" s="1080"/>
      <c r="BA31" s="1080"/>
      <c r="BB31" s="1080"/>
      <c r="BC31" s="1080"/>
      <c r="BD31" s="1080"/>
      <c r="BE31" s="1080"/>
      <c r="BF31" s="1080"/>
      <c r="BG31" s="1080"/>
      <c r="BH31" s="1080"/>
      <c r="BI31" s="1080"/>
      <c r="BJ31" s="1080"/>
      <c r="BK31" s="1080"/>
      <c r="BL31" s="1080"/>
      <c r="BM31" s="1080"/>
      <c r="BN31" s="1080"/>
      <c r="BO31" s="1080"/>
      <c r="BP31" s="1080"/>
      <c r="BQ31" s="1080"/>
      <c r="BR31" s="1080"/>
      <c r="BS31" s="1080"/>
      <c r="BT31" s="1080"/>
      <c r="BU31" s="1080"/>
      <c r="BV31" s="1080"/>
      <c r="BW31" s="1080"/>
      <c r="BX31" s="1080"/>
      <c r="BY31" s="1080"/>
      <c r="BZ31" s="1080"/>
      <c r="CA31" s="1080"/>
      <c r="CB31" s="1080"/>
    </row>
    <row r="32" spans="1:80">
      <c r="A32" s="1080"/>
      <c r="B32" s="1080"/>
      <c r="C32" s="1080"/>
      <c r="D32" s="1080"/>
      <c r="E32" s="1080"/>
      <c r="F32" s="1080"/>
      <c r="G32" s="1080"/>
      <c r="H32" s="1080"/>
      <c r="I32" s="1080"/>
      <c r="J32" s="1080"/>
      <c r="K32" s="1080"/>
      <c r="L32" s="1080"/>
      <c r="M32" s="1080"/>
      <c r="N32" s="1080"/>
      <c r="O32" s="1080"/>
      <c r="P32" s="1080"/>
      <c r="Q32" s="1080"/>
      <c r="R32" s="1080"/>
      <c r="S32" s="1080"/>
      <c r="T32" s="1080"/>
      <c r="U32" s="1080"/>
      <c r="V32" s="1080"/>
      <c r="W32" s="1080"/>
      <c r="X32" s="1080"/>
      <c r="Y32" s="1080"/>
      <c r="Z32" s="1080"/>
      <c r="AA32" s="1080"/>
      <c r="AB32" s="1080"/>
      <c r="AC32" s="1080"/>
      <c r="AD32" s="1080"/>
      <c r="AE32" s="1080"/>
      <c r="AF32" s="1080"/>
      <c r="AG32" s="1080"/>
      <c r="AH32" s="1080"/>
      <c r="AI32" s="1080"/>
      <c r="AJ32" s="1080"/>
      <c r="AK32" s="1080"/>
      <c r="AL32" s="1080"/>
      <c r="AM32" s="1080"/>
      <c r="AN32" s="1080"/>
      <c r="AO32" s="1080"/>
      <c r="AP32" s="1080"/>
      <c r="AQ32" s="1080"/>
      <c r="AR32" s="1080"/>
      <c r="AS32" s="1080"/>
      <c r="AT32" s="1080"/>
      <c r="AU32" s="1080"/>
      <c r="AV32" s="1080"/>
      <c r="AW32" s="1080"/>
      <c r="AX32" s="1080"/>
      <c r="AY32" s="1080"/>
      <c r="AZ32" s="1080"/>
      <c r="BA32" s="1080"/>
      <c r="BB32" s="1080"/>
      <c r="BC32" s="1080"/>
      <c r="BD32" s="1080"/>
      <c r="BE32" s="1080"/>
      <c r="BF32" s="1080"/>
      <c r="BG32" s="1080"/>
      <c r="BH32" s="1080"/>
      <c r="BI32" s="1080"/>
      <c r="BJ32" s="1080"/>
      <c r="BK32" s="1080"/>
      <c r="BL32" s="1080"/>
      <c r="BM32" s="1080"/>
      <c r="BN32" s="1080"/>
      <c r="BO32" s="1080"/>
      <c r="BP32" s="1080"/>
      <c r="BQ32" s="1080"/>
      <c r="BR32" s="1080"/>
      <c r="BS32" s="1080"/>
      <c r="BT32" s="1080"/>
      <c r="BU32" s="1080"/>
      <c r="BV32" s="1080"/>
      <c r="BW32" s="1080"/>
      <c r="BX32" s="1080"/>
      <c r="BY32" s="1080"/>
      <c r="BZ32" s="1080"/>
      <c r="CA32" s="1080"/>
      <c r="CB32" s="1080"/>
    </row>
    <row r="33" spans="1:80">
      <c r="A33" s="1080"/>
      <c r="B33" s="1080"/>
      <c r="C33" s="1080"/>
      <c r="D33" s="1080"/>
      <c r="E33" s="1080"/>
      <c r="F33" s="1080"/>
      <c r="G33" s="1080"/>
      <c r="H33" s="1080"/>
      <c r="I33" s="1080"/>
      <c r="J33" s="1080"/>
      <c r="K33" s="1080"/>
      <c r="L33" s="1080"/>
      <c r="M33" s="1080"/>
      <c r="N33" s="1080"/>
      <c r="O33" s="1080"/>
      <c r="P33" s="1080"/>
      <c r="Q33" s="1080"/>
      <c r="R33" s="1080"/>
      <c r="S33" s="1080"/>
      <c r="T33" s="1080"/>
      <c r="U33" s="1080"/>
      <c r="V33" s="1080"/>
      <c r="W33" s="1080"/>
      <c r="X33" s="1080"/>
      <c r="Y33" s="1080"/>
      <c r="Z33" s="1080"/>
      <c r="AA33" s="1080"/>
      <c r="AB33" s="1080"/>
      <c r="AC33" s="1080"/>
      <c r="AD33" s="1080"/>
      <c r="AE33" s="1080"/>
      <c r="AF33" s="1080"/>
      <c r="AG33" s="1080"/>
      <c r="AH33" s="1080"/>
      <c r="AI33" s="1080"/>
      <c r="AJ33" s="1080"/>
      <c r="AK33" s="1080"/>
      <c r="AL33" s="1080"/>
      <c r="AM33" s="1080"/>
      <c r="AN33" s="1080"/>
      <c r="AO33" s="1080"/>
      <c r="AP33" s="1080"/>
      <c r="AQ33" s="1080"/>
      <c r="AR33" s="1080"/>
      <c r="AS33" s="1080"/>
      <c r="AT33" s="1080"/>
      <c r="AU33" s="1080"/>
      <c r="AV33" s="1080"/>
      <c r="AW33" s="1080"/>
      <c r="AX33" s="1080"/>
      <c r="AY33" s="1080"/>
      <c r="AZ33" s="1080"/>
      <c r="BA33" s="1080"/>
      <c r="BB33" s="1080"/>
      <c r="BC33" s="1080"/>
      <c r="BD33" s="1080"/>
      <c r="BE33" s="1080"/>
      <c r="BF33" s="1080"/>
      <c r="BG33" s="1080"/>
      <c r="BH33" s="1080"/>
      <c r="BI33" s="1080"/>
      <c r="BJ33" s="1080"/>
      <c r="BK33" s="1080"/>
      <c r="BL33" s="1080"/>
      <c r="BM33" s="1080"/>
      <c r="BN33" s="1080"/>
      <c r="BO33" s="1080"/>
      <c r="BP33" s="1080"/>
      <c r="BQ33" s="1080"/>
      <c r="BR33" s="1080"/>
      <c r="BS33" s="1080"/>
      <c r="BT33" s="1080"/>
      <c r="BU33" s="1080"/>
      <c r="BV33" s="1080"/>
      <c r="BW33" s="1080"/>
      <c r="BX33" s="1080"/>
      <c r="BY33" s="1080"/>
      <c r="BZ33" s="1080"/>
      <c r="CA33" s="1080"/>
      <c r="CB33" s="1080"/>
    </row>
    <row r="34" spans="1:80">
      <c r="A34" s="1080"/>
      <c r="B34" s="1080"/>
      <c r="C34" s="1080"/>
      <c r="D34" s="1080"/>
      <c r="E34" s="1080"/>
      <c r="F34" s="1080"/>
      <c r="G34" s="1080"/>
      <c r="H34" s="1080"/>
      <c r="I34" s="1080"/>
      <c r="J34" s="1080"/>
      <c r="K34" s="1080"/>
      <c r="L34" s="1080"/>
      <c r="M34" s="1080"/>
      <c r="N34" s="1080"/>
      <c r="O34" s="1080"/>
      <c r="P34" s="1080"/>
      <c r="Q34" s="1080"/>
      <c r="R34" s="1080"/>
      <c r="S34" s="1080"/>
      <c r="T34" s="1080"/>
      <c r="U34" s="1080"/>
      <c r="V34" s="1080"/>
      <c r="W34" s="1080"/>
      <c r="X34" s="1080"/>
      <c r="Y34" s="1080"/>
      <c r="Z34" s="1080"/>
      <c r="AA34" s="1080"/>
      <c r="AB34" s="1080"/>
      <c r="AC34" s="1080"/>
      <c r="AD34" s="1080"/>
      <c r="AE34" s="1080"/>
      <c r="AF34" s="1080"/>
      <c r="AG34" s="1080"/>
      <c r="AH34" s="1080"/>
      <c r="AI34" s="1080"/>
      <c r="AJ34" s="1080"/>
      <c r="AK34" s="1080"/>
      <c r="AL34" s="1080"/>
      <c r="AM34" s="1080"/>
      <c r="AN34" s="1080"/>
      <c r="AO34" s="1080"/>
      <c r="AP34" s="1080"/>
      <c r="AQ34" s="1080"/>
      <c r="AR34" s="1080"/>
      <c r="AS34" s="1080"/>
      <c r="AT34" s="1080"/>
      <c r="AU34" s="1080"/>
      <c r="AV34" s="1080"/>
      <c r="AW34" s="1080"/>
      <c r="AX34" s="1080"/>
      <c r="AY34" s="1080"/>
      <c r="AZ34" s="1080"/>
      <c r="BA34" s="1080"/>
      <c r="BB34" s="1080"/>
      <c r="BC34" s="1080"/>
      <c r="BD34" s="1080"/>
      <c r="BE34" s="1080"/>
      <c r="BF34" s="1080"/>
      <c r="BG34" s="1080"/>
      <c r="BH34" s="1080"/>
      <c r="BI34" s="1080"/>
      <c r="BJ34" s="1080"/>
      <c r="BK34" s="1080"/>
      <c r="BL34" s="1080"/>
      <c r="BM34" s="1080"/>
      <c r="BN34" s="1080"/>
      <c r="BO34" s="1080"/>
      <c r="BP34" s="1080"/>
      <c r="BQ34" s="1080"/>
      <c r="BR34" s="1080"/>
      <c r="BS34" s="1080"/>
      <c r="BT34" s="1080"/>
      <c r="BU34" s="1080"/>
      <c r="BV34" s="1080"/>
      <c r="BW34" s="1080"/>
      <c r="BX34" s="1080"/>
      <c r="BY34" s="1080"/>
      <c r="BZ34" s="1080"/>
      <c r="CA34" s="1080"/>
      <c r="CB34" s="1080"/>
    </row>
    <row r="35" spans="1:80">
      <c r="A35" s="1080"/>
      <c r="B35" s="1080"/>
      <c r="C35" s="1080"/>
      <c r="D35" s="1080"/>
      <c r="E35" s="1080"/>
      <c r="F35" s="1080"/>
      <c r="G35" s="1080"/>
      <c r="H35" s="1080"/>
      <c r="I35" s="1080"/>
      <c r="J35" s="1080"/>
      <c r="K35" s="1080"/>
      <c r="L35" s="1080"/>
      <c r="M35" s="1080"/>
      <c r="N35" s="1080"/>
      <c r="O35" s="1080"/>
      <c r="P35" s="1080"/>
      <c r="Q35" s="1080"/>
      <c r="R35" s="1080"/>
      <c r="S35" s="1080"/>
      <c r="T35" s="1080"/>
      <c r="U35" s="1080"/>
      <c r="V35" s="1080"/>
      <c r="W35" s="1080"/>
      <c r="X35" s="1080"/>
      <c r="Y35" s="1080"/>
      <c r="Z35" s="1080"/>
      <c r="AA35" s="1080"/>
      <c r="AB35" s="1080"/>
      <c r="AC35" s="1080"/>
      <c r="AD35" s="1080"/>
      <c r="AE35" s="1080"/>
      <c r="AF35" s="1080"/>
      <c r="AG35" s="1080"/>
      <c r="AH35" s="1080"/>
      <c r="AI35" s="1080"/>
      <c r="AJ35" s="1080"/>
      <c r="AK35" s="1080"/>
      <c r="AL35" s="1080"/>
      <c r="AM35" s="1080"/>
      <c r="AN35" s="1080"/>
      <c r="AO35" s="1080"/>
      <c r="AP35" s="1080"/>
      <c r="AQ35" s="1080"/>
      <c r="AR35" s="1080"/>
      <c r="AS35" s="1080"/>
      <c r="AT35" s="1080"/>
      <c r="AU35" s="1080"/>
      <c r="AV35" s="1080"/>
      <c r="AW35" s="1080"/>
      <c r="AX35" s="1080"/>
      <c r="AY35" s="1080"/>
      <c r="AZ35" s="1080"/>
      <c r="BA35" s="1080"/>
      <c r="BB35" s="1080"/>
      <c r="BC35" s="1080"/>
      <c r="BD35" s="1080"/>
      <c r="BE35" s="1080"/>
      <c r="BF35" s="1080"/>
      <c r="BG35" s="1080"/>
      <c r="BH35" s="1080"/>
      <c r="BI35" s="1080"/>
      <c r="BJ35" s="1080"/>
      <c r="BK35" s="1080"/>
      <c r="BL35" s="1080"/>
      <c r="BM35" s="1080"/>
      <c r="BN35" s="1080"/>
      <c r="BO35" s="1080"/>
      <c r="BP35" s="1080"/>
      <c r="BQ35" s="1080"/>
      <c r="BR35" s="1080"/>
      <c r="BS35" s="1080"/>
      <c r="BT35" s="1080"/>
      <c r="BU35" s="1080"/>
      <c r="BV35" s="1080"/>
      <c r="BW35" s="1080"/>
      <c r="BX35" s="1080"/>
      <c r="BY35" s="1080"/>
      <c r="BZ35" s="1080"/>
      <c r="CA35" s="1080"/>
      <c r="CB35" s="1080"/>
    </row>
    <row r="36" spans="1:80">
      <c r="A36" s="1080"/>
      <c r="B36" s="1080"/>
      <c r="C36" s="1080"/>
      <c r="D36" s="1080"/>
      <c r="E36" s="1080"/>
      <c r="F36" s="1080"/>
      <c r="G36" s="1080"/>
      <c r="H36" s="1080"/>
      <c r="I36" s="1080"/>
      <c r="J36" s="1080"/>
      <c r="K36" s="1080"/>
      <c r="L36" s="1080"/>
      <c r="M36" s="1080"/>
      <c r="N36" s="1080"/>
      <c r="O36" s="1080"/>
      <c r="P36" s="1080"/>
      <c r="Q36" s="1080"/>
      <c r="R36" s="1080"/>
      <c r="S36" s="1080"/>
      <c r="T36" s="1080"/>
      <c r="U36" s="1080"/>
      <c r="V36" s="1080"/>
      <c r="W36" s="1080"/>
      <c r="X36" s="1080"/>
      <c r="Y36" s="1080"/>
      <c r="Z36" s="1080"/>
      <c r="AA36" s="1080"/>
      <c r="AB36" s="1080"/>
      <c r="AC36" s="1080"/>
      <c r="AD36" s="1080"/>
      <c r="AE36" s="1080"/>
      <c r="AF36" s="1080"/>
      <c r="AG36" s="1080"/>
      <c r="AH36" s="1080"/>
      <c r="AI36" s="1080"/>
      <c r="AJ36" s="1080"/>
      <c r="AK36" s="1080"/>
      <c r="AL36" s="1080"/>
      <c r="AM36" s="1080"/>
      <c r="AN36" s="1080"/>
      <c r="AO36" s="1080"/>
      <c r="AP36" s="1080"/>
      <c r="AQ36" s="1080"/>
      <c r="AR36" s="1080"/>
      <c r="AS36" s="1080"/>
      <c r="AT36" s="1080"/>
      <c r="AU36" s="1080"/>
      <c r="AV36" s="1080"/>
      <c r="AW36" s="1080"/>
      <c r="AX36" s="1080"/>
      <c r="AY36" s="1080"/>
      <c r="AZ36" s="1080"/>
      <c r="BA36" s="1080"/>
      <c r="BB36" s="1080"/>
      <c r="BC36" s="1080"/>
      <c r="BD36" s="1080"/>
      <c r="BE36" s="1080"/>
      <c r="BF36" s="1080"/>
      <c r="BG36" s="1080"/>
      <c r="BH36" s="1080"/>
      <c r="BI36" s="1080"/>
      <c r="BJ36" s="1080"/>
      <c r="BK36" s="1080"/>
      <c r="BL36" s="1080"/>
      <c r="BM36" s="1080"/>
      <c r="BN36" s="1080"/>
      <c r="BO36" s="1080"/>
      <c r="BP36" s="1080"/>
      <c r="BQ36" s="1080"/>
      <c r="BR36" s="1080"/>
      <c r="BS36" s="1080"/>
      <c r="BT36" s="1080"/>
      <c r="BU36" s="1080"/>
      <c r="BV36" s="1080"/>
      <c r="BW36" s="1080"/>
      <c r="BX36" s="1080"/>
      <c r="BY36" s="1080"/>
      <c r="BZ36" s="1080"/>
      <c r="CA36" s="1080"/>
      <c r="CB36" s="1080"/>
    </row>
  </sheetData>
  <mergeCells count="17">
    <mergeCell ref="A8:A13"/>
    <mergeCell ref="A14:A19"/>
    <mergeCell ref="A20:A25"/>
    <mergeCell ref="AK26:AO26"/>
    <mergeCell ref="A5:B7"/>
    <mergeCell ref="C5:K5"/>
    <mergeCell ref="L5:N6"/>
    <mergeCell ref="O5:W5"/>
    <mergeCell ref="AM5:AO6"/>
    <mergeCell ref="I6:K6"/>
    <mergeCell ref="U6:W6"/>
    <mergeCell ref="X6:Z6"/>
    <mergeCell ref="AA6:AC6"/>
    <mergeCell ref="AD6:AF6"/>
    <mergeCell ref="AA26:AB26"/>
    <mergeCell ref="AG6:AI6"/>
    <mergeCell ref="AJ6:AL6"/>
  </mergeCells>
  <phoneticPr fontId="18" type="noConversion"/>
  <hyperlinks>
    <hyperlink ref="AC1" location="預告統計資料發布時間表!A1" display="回發布時間表" xr:uid="{37CFC7BF-0233-4DF6-92B1-B17491D54035}"/>
    <hyperlink ref="AP1" location="預告統計資料發布時間表!A1" display="回發布時間表" xr:uid="{DAAD09E1-E865-4EF5-A8C9-CB07F31F031E}"/>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03E51-007A-4D14-BD97-E87DF7A5E71C}">
  <dimension ref="A1:CB37"/>
  <sheetViews>
    <sheetView topLeftCell="V1" workbookViewId="0">
      <selection activeCell="AP1" sqref="AP1:AQ1"/>
    </sheetView>
  </sheetViews>
  <sheetFormatPr defaultColWidth="10.109375" defaultRowHeight="16.2"/>
  <cols>
    <col min="1" max="16384" width="10.109375" style="151"/>
  </cols>
  <sheetData>
    <row r="1" spans="1:43" ht="17.25" customHeight="1">
      <c r="A1" s="499" t="s">
        <v>1051</v>
      </c>
      <c r="B1" s="500"/>
      <c r="C1" s="155"/>
      <c r="D1" s="155"/>
      <c r="E1" s="155"/>
      <c r="F1" s="155"/>
      <c r="G1" s="155"/>
      <c r="H1" s="155"/>
      <c r="AP1" s="1543" t="s">
        <v>86</v>
      </c>
      <c r="AQ1" s="1543"/>
    </row>
    <row r="2" spans="1:43" ht="17.25" customHeight="1">
      <c r="A2" s="891" t="s">
        <v>1474</v>
      </c>
      <c r="B2" s="892" t="s">
        <v>1475</v>
      </c>
      <c r="C2" s="501"/>
      <c r="D2" s="501"/>
      <c r="E2" s="155"/>
      <c r="F2" s="155"/>
      <c r="G2" s="155"/>
      <c r="H2" s="155"/>
      <c r="L2" s="893"/>
      <c r="M2" s="893"/>
      <c r="N2" s="893"/>
      <c r="O2" s="893"/>
      <c r="P2" s="893"/>
      <c r="Q2" s="893"/>
      <c r="R2" s="893"/>
      <c r="S2" s="893"/>
      <c r="T2" s="893"/>
      <c r="U2" s="893"/>
      <c r="V2" s="893"/>
      <c r="W2" s="893"/>
      <c r="AG2" s="893"/>
      <c r="AH2" s="893"/>
      <c r="AI2" s="893"/>
      <c r="AJ2" s="893"/>
      <c r="AK2" s="893"/>
      <c r="AL2" s="893"/>
      <c r="AM2" s="893"/>
      <c r="AN2" s="893"/>
      <c r="AO2" s="893"/>
    </row>
    <row r="3" spans="1:43" s="897" customFormat="1" ht="28.2">
      <c r="A3" s="1305" t="s">
        <v>1810</v>
      </c>
      <c r="B3" s="894"/>
      <c r="C3" s="895"/>
      <c r="D3" s="894"/>
      <c r="E3" s="894"/>
      <c r="F3" s="894"/>
      <c r="G3" s="894"/>
      <c r="H3" s="894"/>
      <c r="I3" s="894"/>
      <c r="J3" s="894"/>
      <c r="K3" s="894"/>
      <c r="L3" s="895"/>
      <c r="M3" s="896"/>
      <c r="N3" s="896"/>
      <c r="O3" s="896"/>
      <c r="P3" s="896"/>
      <c r="Q3" s="896"/>
      <c r="R3" s="896"/>
      <c r="S3" s="896"/>
      <c r="T3" s="896"/>
      <c r="U3" s="896"/>
      <c r="V3" s="896"/>
      <c r="W3" s="896"/>
      <c r="X3" s="894"/>
      <c r="Y3" s="894"/>
      <c r="Z3" s="894"/>
      <c r="AA3" s="894"/>
      <c r="AB3" s="894"/>
      <c r="AC3" s="894"/>
      <c r="AD3" s="894"/>
      <c r="AE3" s="894"/>
      <c r="AF3" s="894"/>
      <c r="AG3" s="895"/>
      <c r="AH3" s="895"/>
      <c r="AI3" s="895"/>
      <c r="AJ3" s="895"/>
      <c r="AK3" s="895"/>
      <c r="AL3" s="895"/>
      <c r="AM3" s="896"/>
      <c r="AN3" s="896"/>
      <c r="AO3" s="896"/>
    </row>
    <row r="4" spans="1:43" ht="16.8" thickBot="1">
      <c r="C4" s="898"/>
      <c r="D4" s="898"/>
      <c r="E4" s="898"/>
      <c r="H4" s="899"/>
      <c r="K4" s="899"/>
      <c r="L4" s="900"/>
      <c r="S4" s="901" t="s">
        <v>1811</v>
      </c>
      <c r="X4" s="899"/>
      <c r="Y4" s="899"/>
      <c r="Z4" s="899"/>
      <c r="AA4" s="899"/>
      <c r="AB4" s="899"/>
      <c r="AC4" s="899"/>
      <c r="AD4" s="899"/>
      <c r="AE4" s="899"/>
      <c r="AF4" s="899"/>
      <c r="AG4" s="899"/>
      <c r="AH4" s="899"/>
      <c r="AI4" s="899"/>
      <c r="AJ4" s="899"/>
      <c r="AK4" s="899"/>
      <c r="AL4" s="899"/>
      <c r="AM4" s="902"/>
      <c r="AN4" s="902"/>
      <c r="AO4" s="903" t="s">
        <v>1478</v>
      </c>
    </row>
    <row r="5" spans="1:43" ht="27" customHeight="1">
      <c r="A5" s="1469" t="s">
        <v>1274</v>
      </c>
      <c r="B5" s="1470"/>
      <c r="C5" s="1534" t="s">
        <v>1812</v>
      </c>
      <c r="D5" s="1535"/>
      <c r="E5" s="1535"/>
      <c r="F5" s="1535"/>
      <c r="G5" s="1535"/>
      <c r="H5" s="1535"/>
      <c r="I5" s="1535"/>
      <c r="J5" s="1535"/>
      <c r="K5" s="1536"/>
      <c r="L5" s="1477" t="s">
        <v>1813</v>
      </c>
      <c r="M5" s="1469"/>
      <c r="N5" s="1470"/>
      <c r="O5" s="1534" t="s">
        <v>1814</v>
      </c>
      <c r="P5" s="1535"/>
      <c r="Q5" s="1535"/>
      <c r="R5" s="1535"/>
      <c r="S5" s="1535"/>
      <c r="T5" s="1535"/>
      <c r="U5" s="1535"/>
      <c r="V5" s="1535"/>
      <c r="W5" s="1536"/>
      <c r="X5" s="904" t="s">
        <v>1482</v>
      </c>
      <c r="Y5" s="905"/>
      <c r="Z5" s="905"/>
      <c r="AA5" s="906"/>
      <c r="AB5" s="906"/>
      <c r="AC5" s="906"/>
      <c r="AD5" s="906"/>
      <c r="AE5" s="906"/>
      <c r="AF5" s="906"/>
      <c r="AG5" s="906"/>
      <c r="AH5" s="906"/>
      <c r="AI5" s="906"/>
      <c r="AJ5" s="906"/>
      <c r="AK5" s="906"/>
      <c r="AL5" s="907"/>
      <c r="AM5" s="1537" t="s">
        <v>1483</v>
      </c>
      <c r="AN5" s="1538"/>
      <c r="AO5" s="1538"/>
    </row>
    <row r="6" spans="1:43" ht="29.25" customHeight="1">
      <c r="A6" s="1471"/>
      <c r="B6" s="1472"/>
      <c r="C6" s="908" t="s">
        <v>1484</v>
      </c>
      <c r="D6" s="908"/>
      <c r="E6" s="908"/>
      <c r="F6" s="908" t="s">
        <v>1485</v>
      </c>
      <c r="G6" s="908"/>
      <c r="H6" s="908"/>
      <c r="I6" s="1487" t="s">
        <v>1486</v>
      </c>
      <c r="J6" s="1488"/>
      <c r="K6" s="1489"/>
      <c r="L6" s="1478"/>
      <c r="M6" s="1479"/>
      <c r="N6" s="1480"/>
      <c r="O6" s="1306" t="s">
        <v>1487</v>
      </c>
      <c r="P6" s="1307"/>
      <c r="Q6" s="1307"/>
      <c r="R6" s="1307" t="s">
        <v>1815</v>
      </c>
      <c r="S6" s="1307"/>
      <c r="T6" s="1307"/>
      <c r="U6" s="1540" t="s">
        <v>1816</v>
      </c>
      <c r="V6" s="1541"/>
      <c r="W6" s="1542"/>
      <c r="X6" s="1456" t="s">
        <v>1490</v>
      </c>
      <c r="Y6" s="1457"/>
      <c r="Z6" s="1458"/>
      <c r="AA6" s="1459" t="s">
        <v>1491</v>
      </c>
      <c r="AB6" s="1460"/>
      <c r="AC6" s="1461"/>
      <c r="AD6" s="1459" t="s">
        <v>1492</v>
      </c>
      <c r="AE6" s="1460"/>
      <c r="AF6" s="1461"/>
      <c r="AG6" s="1544" t="s">
        <v>1493</v>
      </c>
      <c r="AH6" s="1545"/>
      <c r="AI6" s="1546"/>
      <c r="AJ6" s="1544" t="s">
        <v>1494</v>
      </c>
      <c r="AK6" s="1545"/>
      <c r="AL6" s="1547"/>
      <c r="AM6" s="1539"/>
      <c r="AN6" s="1539"/>
      <c r="AO6" s="1539"/>
    </row>
    <row r="7" spans="1:43" ht="16.8" thickBot="1">
      <c r="A7" s="1473"/>
      <c r="B7" s="1474"/>
      <c r="C7" s="1308" t="s">
        <v>1495</v>
      </c>
      <c r="D7" s="1309" t="s">
        <v>1496</v>
      </c>
      <c r="E7" s="1309" t="s">
        <v>1497</v>
      </c>
      <c r="F7" s="1308" t="s">
        <v>1495</v>
      </c>
      <c r="G7" s="1309" t="s">
        <v>1496</v>
      </c>
      <c r="H7" s="1309" t="s">
        <v>1497</v>
      </c>
      <c r="I7" s="1308" t="s">
        <v>1495</v>
      </c>
      <c r="J7" s="1309" t="s">
        <v>1496</v>
      </c>
      <c r="K7" s="1309" t="s">
        <v>1497</v>
      </c>
      <c r="L7" s="1309" t="s">
        <v>1052</v>
      </c>
      <c r="M7" s="1310" t="s">
        <v>975</v>
      </c>
      <c r="N7" s="1308" t="s">
        <v>976</v>
      </c>
      <c r="O7" s="1311" t="s">
        <v>1052</v>
      </c>
      <c r="P7" s="1312" t="s">
        <v>975</v>
      </c>
      <c r="Q7" s="1313" t="s">
        <v>976</v>
      </c>
      <c r="R7" s="1311" t="s">
        <v>1052</v>
      </c>
      <c r="S7" s="1312" t="s">
        <v>975</v>
      </c>
      <c r="T7" s="1313" t="s">
        <v>976</v>
      </c>
      <c r="U7" s="1311" t="s">
        <v>1052</v>
      </c>
      <c r="V7" s="1312" t="s">
        <v>975</v>
      </c>
      <c r="W7" s="1314" t="s">
        <v>976</v>
      </c>
      <c r="X7" s="1315" t="s">
        <v>1052</v>
      </c>
      <c r="Y7" s="1312" t="s">
        <v>975</v>
      </c>
      <c r="Z7" s="1313" t="s">
        <v>976</v>
      </c>
      <c r="AA7" s="1311" t="s">
        <v>781</v>
      </c>
      <c r="AB7" s="1312" t="s">
        <v>975</v>
      </c>
      <c r="AC7" s="1313" t="s">
        <v>976</v>
      </c>
      <c r="AD7" s="1311" t="s">
        <v>781</v>
      </c>
      <c r="AE7" s="1312" t="s">
        <v>975</v>
      </c>
      <c r="AF7" s="1313" t="s">
        <v>976</v>
      </c>
      <c r="AG7" s="1311" t="s">
        <v>781</v>
      </c>
      <c r="AH7" s="1312" t="s">
        <v>975</v>
      </c>
      <c r="AI7" s="1313" t="s">
        <v>976</v>
      </c>
      <c r="AJ7" s="1311" t="s">
        <v>781</v>
      </c>
      <c r="AK7" s="1312" t="s">
        <v>975</v>
      </c>
      <c r="AL7" s="1314" t="s">
        <v>976</v>
      </c>
      <c r="AM7" s="1315" t="s">
        <v>781</v>
      </c>
      <c r="AN7" s="1312" t="s">
        <v>975</v>
      </c>
      <c r="AO7" s="1314" t="s">
        <v>976</v>
      </c>
    </row>
    <row r="8" spans="1:43" ht="16.8" thickBot="1">
      <c r="A8" s="1484" t="s">
        <v>860</v>
      </c>
      <c r="B8" s="917" t="s">
        <v>781</v>
      </c>
      <c r="C8" s="504">
        <v>226</v>
      </c>
      <c r="D8" s="504">
        <v>106</v>
      </c>
      <c r="E8" s="504">
        <v>120</v>
      </c>
      <c r="F8" s="504">
        <v>30</v>
      </c>
      <c r="G8" s="504">
        <v>18</v>
      </c>
      <c r="H8" s="504">
        <v>12</v>
      </c>
      <c r="I8" s="504">
        <v>198</v>
      </c>
      <c r="J8" s="504">
        <v>88</v>
      </c>
      <c r="K8" s="1316">
        <v>110</v>
      </c>
      <c r="L8" s="1316">
        <v>58</v>
      </c>
      <c r="M8" s="1316">
        <v>25</v>
      </c>
      <c r="N8" s="1316">
        <v>33</v>
      </c>
      <c r="O8" s="1316">
        <v>0</v>
      </c>
      <c r="P8" s="1316">
        <v>0</v>
      </c>
      <c r="Q8" s="1316">
        <v>0</v>
      </c>
      <c r="R8" s="1316">
        <v>0</v>
      </c>
      <c r="S8" s="1316">
        <v>0</v>
      </c>
      <c r="T8" s="1316">
        <v>0</v>
      </c>
      <c r="U8" s="1316">
        <v>0</v>
      </c>
      <c r="V8" s="1316">
        <v>0</v>
      </c>
      <c r="W8" s="1316">
        <v>0</v>
      </c>
      <c r="X8" s="1317">
        <v>429</v>
      </c>
      <c r="Y8" s="1317">
        <v>226</v>
      </c>
      <c r="Z8" s="1317">
        <v>203</v>
      </c>
      <c r="AA8" s="1318">
        <v>178</v>
      </c>
      <c r="AB8" s="1318">
        <v>92</v>
      </c>
      <c r="AC8" s="1318">
        <v>86</v>
      </c>
      <c r="AD8" s="1319">
        <v>243</v>
      </c>
      <c r="AE8" s="1319">
        <v>131</v>
      </c>
      <c r="AF8" s="1319">
        <v>112</v>
      </c>
      <c r="AG8" s="1110">
        <v>0</v>
      </c>
      <c r="AH8" s="1110">
        <v>0</v>
      </c>
      <c r="AI8" s="1110">
        <v>0</v>
      </c>
      <c r="AJ8" s="1110">
        <v>7</v>
      </c>
      <c r="AK8" s="1110">
        <v>3</v>
      </c>
      <c r="AL8" s="1110">
        <v>4</v>
      </c>
      <c r="AM8" s="1110">
        <v>0</v>
      </c>
      <c r="AN8" s="1110">
        <v>0</v>
      </c>
      <c r="AO8" s="1304">
        <v>0</v>
      </c>
    </row>
    <row r="9" spans="1:43" ht="16.8" thickBot="1">
      <c r="A9" s="1485"/>
      <c r="B9" s="919" t="s">
        <v>1498</v>
      </c>
      <c r="C9" s="778">
        <v>30</v>
      </c>
      <c r="D9" s="778">
        <v>13</v>
      </c>
      <c r="E9" s="778">
        <v>17</v>
      </c>
      <c r="F9" s="778">
        <v>4</v>
      </c>
      <c r="G9" s="778">
        <v>3</v>
      </c>
      <c r="H9" s="778">
        <v>1</v>
      </c>
      <c r="I9" s="778">
        <v>26</v>
      </c>
      <c r="J9" s="778">
        <v>10</v>
      </c>
      <c r="K9" s="1320">
        <v>16</v>
      </c>
      <c r="L9" s="1320">
        <v>8</v>
      </c>
      <c r="M9" s="1320">
        <v>4</v>
      </c>
      <c r="N9" s="1320">
        <v>4</v>
      </c>
      <c r="O9" s="1320">
        <v>0</v>
      </c>
      <c r="P9" s="1320">
        <v>0</v>
      </c>
      <c r="Q9" s="1320">
        <v>0</v>
      </c>
      <c r="R9" s="1320">
        <v>0</v>
      </c>
      <c r="S9" s="1320">
        <v>0</v>
      </c>
      <c r="T9" s="1320">
        <v>0</v>
      </c>
      <c r="U9" s="1320">
        <v>0</v>
      </c>
      <c r="V9" s="1320">
        <v>0</v>
      </c>
      <c r="W9" s="1320">
        <v>0</v>
      </c>
      <c r="X9" s="1321">
        <v>57</v>
      </c>
      <c r="Y9" s="1321">
        <v>35</v>
      </c>
      <c r="Z9" s="1321">
        <v>22</v>
      </c>
      <c r="AA9" s="1318">
        <v>13</v>
      </c>
      <c r="AB9" s="1322">
        <v>9</v>
      </c>
      <c r="AC9" s="1322">
        <v>4</v>
      </c>
      <c r="AD9" s="1322">
        <v>41</v>
      </c>
      <c r="AE9" s="1322">
        <v>24</v>
      </c>
      <c r="AF9" s="1322">
        <v>17</v>
      </c>
      <c r="AG9" s="1110">
        <v>0</v>
      </c>
      <c r="AH9" s="1110">
        <v>0</v>
      </c>
      <c r="AI9" s="1110">
        <v>0</v>
      </c>
      <c r="AJ9" s="1110">
        <v>1</v>
      </c>
      <c r="AK9" s="1110">
        <v>1</v>
      </c>
      <c r="AL9" s="1110">
        <v>0</v>
      </c>
      <c r="AM9" s="1323">
        <v>0</v>
      </c>
      <c r="AN9" s="1323">
        <v>0</v>
      </c>
      <c r="AO9" s="1324">
        <v>0</v>
      </c>
    </row>
    <row r="10" spans="1:43" ht="16.8" thickBot="1">
      <c r="A10" s="1485"/>
      <c r="B10" s="917" t="s">
        <v>1499</v>
      </c>
      <c r="C10" s="1325">
        <v>66</v>
      </c>
      <c r="D10" s="1325">
        <v>25</v>
      </c>
      <c r="E10" s="1325">
        <v>41</v>
      </c>
      <c r="F10" s="1325">
        <v>14</v>
      </c>
      <c r="G10" s="1325">
        <v>8</v>
      </c>
      <c r="H10" s="1326">
        <v>6</v>
      </c>
      <c r="I10" s="1325">
        <v>52</v>
      </c>
      <c r="J10" s="1325">
        <v>17</v>
      </c>
      <c r="K10" s="1320">
        <v>35</v>
      </c>
      <c r="L10" s="1320">
        <v>25</v>
      </c>
      <c r="M10" s="1320">
        <v>9</v>
      </c>
      <c r="N10" s="1320">
        <v>16</v>
      </c>
      <c r="O10" s="1320">
        <v>0</v>
      </c>
      <c r="P10" s="1320">
        <v>0</v>
      </c>
      <c r="Q10" s="1320">
        <v>0</v>
      </c>
      <c r="R10" s="1320">
        <v>0</v>
      </c>
      <c r="S10" s="1320">
        <v>0</v>
      </c>
      <c r="T10" s="1320">
        <v>0</v>
      </c>
      <c r="U10" s="1320">
        <v>0</v>
      </c>
      <c r="V10" s="1320">
        <v>0</v>
      </c>
      <c r="W10" s="1320">
        <v>0</v>
      </c>
      <c r="X10" s="1321">
        <v>123</v>
      </c>
      <c r="Y10" s="1321">
        <v>62</v>
      </c>
      <c r="Z10" s="1321">
        <v>61</v>
      </c>
      <c r="AA10" s="1318">
        <v>54</v>
      </c>
      <c r="AB10" s="1322">
        <v>27</v>
      </c>
      <c r="AC10" s="1322">
        <v>27</v>
      </c>
      <c r="AD10" s="1322">
        <v>69</v>
      </c>
      <c r="AE10" s="1322">
        <v>33</v>
      </c>
      <c r="AF10" s="1322">
        <v>36</v>
      </c>
      <c r="AG10" s="1110">
        <v>0</v>
      </c>
      <c r="AH10" s="1110">
        <v>0</v>
      </c>
      <c r="AI10" s="1110">
        <v>0</v>
      </c>
      <c r="AJ10" s="1110">
        <v>1</v>
      </c>
      <c r="AK10" s="1110">
        <v>1</v>
      </c>
      <c r="AL10" s="1110">
        <v>0</v>
      </c>
      <c r="AM10" s="1323">
        <v>0</v>
      </c>
      <c r="AN10" s="1323">
        <v>0</v>
      </c>
      <c r="AO10" s="1324">
        <v>0</v>
      </c>
    </row>
    <row r="11" spans="1:43" ht="16.8" thickBot="1">
      <c r="A11" s="1485"/>
      <c r="B11" s="917" t="s">
        <v>1500</v>
      </c>
      <c r="C11" s="1325">
        <v>58</v>
      </c>
      <c r="D11" s="1325">
        <v>28</v>
      </c>
      <c r="E11" s="1325">
        <v>30</v>
      </c>
      <c r="F11" s="1325">
        <v>8</v>
      </c>
      <c r="G11" s="1325">
        <v>4</v>
      </c>
      <c r="H11" s="1325">
        <v>4</v>
      </c>
      <c r="I11" s="1325">
        <v>51</v>
      </c>
      <c r="J11" s="1325">
        <v>24</v>
      </c>
      <c r="K11" s="1320">
        <v>27</v>
      </c>
      <c r="L11" s="1320">
        <v>13</v>
      </c>
      <c r="M11" s="1320">
        <v>4</v>
      </c>
      <c r="N11" s="1320">
        <v>9</v>
      </c>
      <c r="O11" s="1320">
        <v>0</v>
      </c>
      <c r="P11" s="1320">
        <v>0</v>
      </c>
      <c r="Q11" s="1320">
        <v>0</v>
      </c>
      <c r="R11" s="1320">
        <v>0</v>
      </c>
      <c r="S11" s="1320">
        <v>0</v>
      </c>
      <c r="T11" s="1320">
        <v>0</v>
      </c>
      <c r="U11" s="1320">
        <v>0</v>
      </c>
      <c r="V11" s="1320">
        <v>0</v>
      </c>
      <c r="W11" s="1320">
        <v>0</v>
      </c>
      <c r="X11" s="1321">
        <v>105</v>
      </c>
      <c r="Y11" s="1321">
        <v>53</v>
      </c>
      <c r="Z11" s="1321">
        <v>52</v>
      </c>
      <c r="AA11" s="1318">
        <v>51</v>
      </c>
      <c r="AB11" s="1322">
        <v>27</v>
      </c>
      <c r="AC11" s="1322">
        <v>24</v>
      </c>
      <c r="AD11" s="1322">
        <v>49</v>
      </c>
      <c r="AE11" s="1322">
        <v>27</v>
      </c>
      <c r="AF11" s="1322">
        <v>22</v>
      </c>
      <c r="AG11" s="1110">
        <v>0</v>
      </c>
      <c r="AH11" s="1110">
        <v>0</v>
      </c>
      <c r="AI11" s="1110">
        <v>0</v>
      </c>
      <c r="AJ11" s="1110">
        <v>4</v>
      </c>
      <c r="AK11" s="1110">
        <v>1</v>
      </c>
      <c r="AL11" s="1110">
        <v>3</v>
      </c>
      <c r="AM11" s="1323">
        <v>0</v>
      </c>
      <c r="AN11" s="1323">
        <v>0</v>
      </c>
      <c r="AO11" s="1324">
        <v>0</v>
      </c>
    </row>
    <row r="12" spans="1:43" ht="16.8" thickBot="1">
      <c r="A12" s="1485"/>
      <c r="B12" s="917" t="s">
        <v>1501</v>
      </c>
      <c r="C12" s="1325">
        <v>46</v>
      </c>
      <c r="D12" s="1325">
        <v>23</v>
      </c>
      <c r="E12" s="1325">
        <v>23</v>
      </c>
      <c r="F12" s="1325">
        <v>3</v>
      </c>
      <c r="G12" s="1325">
        <v>2</v>
      </c>
      <c r="H12" s="1325">
        <v>1</v>
      </c>
      <c r="I12" s="1325">
        <v>44</v>
      </c>
      <c r="J12" s="1325">
        <v>21</v>
      </c>
      <c r="K12" s="1320">
        <v>23</v>
      </c>
      <c r="L12" s="1320">
        <v>7</v>
      </c>
      <c r="M12" s="1320">
        <v>3</v>
      </c>
      <c r="N12" s="1320">
        <v>4</v>
      </c>
      <c r="O12" s="1320">
        <v>0</v>
      </c>
      <c r="P12" s="1320">
        <v>0</v>
      </c>
      <c r="Q12" s="1320">
        <v>0</v>
      </c>
      <c r="R12" s="1320">
        <v>0</v>
      </c>
      <c r="S12" s="1320">
        <v>0</v>
      </c>
      <c r="T12" s="1320">
        <v>0</v>
      </c>
      <c r="U12" s="1320">
        <v>0</v>
      </c>
      <c r="V12" s="1320">
        <v>0</v>
      </c>
      <c r="W12" s="1320">
        <v>0</v>
      </c>
      <c r="X12" s="1321">
        <v>82</v>
      </c>
      <c r="Y12" s="1321">
        <v>44</v>
      </c>
      <c r="Z12" s="1321">
        <v>38</v>
      </c>
      <c r="AA12" s="1318">
        <v>37</v>
      </c>
      <c r="AB12" s="1322">
        <v>18</v>
      </c>
      <c r="AC12" s="1322">
        <v>19</v>
      </c>
      <c r="AD12" s="1322">
        <v>47</v>
      </c>
      <c r="AE12" s="1322">
        <v>27</v>
      </c>
      <c r="AF12" s="1322">
        <v>20</v>
      </c>
      <c r="AG12" s="1110">
        <v>0</v>
      </c>
      <c r="AH12" s="1110">
        <v>0</v>
      </c>
      <c r="AI12" s="1110">
        <v>0</v>
      </c>
      <c r="AJ12" s="1110">
        <v>0</v>
      </c>
      <c r="AK12" s="1110">
        <v>0</v>
      </c>
      <c r="AL12" s="1110">
        <v>0</v>
      </c>
      <c r="AM12" s="1323">
        <v>0</v>
      </c>
      <c r="AN12" s="1323">
        <v>0</v>
      </c>
      <c r="AO12" s="1324">
        <v>0</v>
      </c>
    </row>
    <row r="13" spans="1:43" ht="16.8" thickBot="1">
      <c r="A13" s="1486"/>
      <c r="B13" s="917" t="s">
        <v>1502</v>
      </c>
      <c r="C13" s="1325">
        <v>26</v>
      </c>
      <c r="D13" s="1325">
        <v>17</v>
      </c>
      <c r="E13" s="1325">
        <v>9</v>
      </c>
      <c r="F13" s="1325">
        <v>1</v>
      </c>
      <c r="G13" s="1325">
        <v>1</v>
      </c>
      <c r="H13" s="1325">
        <v>0</v>
      </c>
      <c r="I13" s="1325">
        <v>25</v>
      </c>
      <c r="J13" s="1325">
        <v>16</v>
      </c>
      <c r="K13" s="1320">
        <v>9</v>
      </c>
      <c r="L13" s="1320">
        <v>5</v>
      </c>
      <c r="M13" s="1320">
        <v>5</v>
      </c>
      <c r="N13" s="1320">
        <v>0</v>
      </c>
      <c r="O13" s="1320">
        <v>0</v>
      </c>
      <c r="P13" s="1320">
        <v>0</v>
      </c>
      <c r="Q13" s="1320">
        <v>0</v>
      </c>
      <c r="R13" s="1320">
        <v>0</v>
      </c>
      <c r="S13" s="1320">
        <v>0</v>
      </c>
      <c r="T13" s="1320">
        <v>0</v>
      </c>
      <c r="U13" s="1320">
        <v>0</v>
      </c>
      <c r="V13" s="1320">
        <v>0</v>
      </c>
      <c r="W13" s="1320">
        <v>0</v>
      </c>
      <c r="X13" s="1321">
        <v>62</v>
      </c>
      <c r="Y13" s="1321">
        <v>32</v>
      </c>
      <c r="Z13" s="1321">
        <v>30</v>
      </c>
      <c r="AA13" s="1318">
        <v>23</v>
      </c>
      <c r="AB13" s="1322">
        <v>11</v>
      </c>
      <c r="AC13" s="1322">
        <v>12</v>
      </c>
      <c r="AD13" s="1322">
        <v>37</v>
      </c>
      <c r="AE13" s="1322">
        <v>20</v>
      </c>
      <c r="AF13" s="1322">
        <v>17</v>
      </c>
      <c r="AG13" s="1110">
        <v>0</v>
      </c>
      <c r="AH13" s="1110">
        <v>0</v>
      </c>
      <c r="AI13" s="1110">
        <v>0</v>
      </c>
      <c r="AJ13" s="1110">
        <v>1</v>
      </c>
      <c r="AK13" s="1110">
        <v>0</v>
      </c>
      <c r="AL13" s="1110">
        <v>1</v>
      </c>
      <c r="AM13" s="1323">
        <v>0</v>
      </c>
      <c r="AN13" s="1323">
        <v>0</v>
      </c>
      <c r="AO13" s="1324">
        <v>0</v>
      </c>
    </row>
    <row r="14" spans="1:43" ht="16.8" thickBot="1">
      <c r="A14" s="1481" t="s">
        <v>1272</v>
      </c>
      <c r="B14" s="917" t="s">
        <v>781</v>
      </c>
      <c r="C14" s="504">
        <v>226</v>
      </c>
      <c r="D14" s="504">
        <v>106</v>
      </c>
      <c r="E14" s="504">
        <v>120</v>
      </c>
      <c r="F14" s="504">
        <v>30</v>
      </c>
      <c r="G14" s="504">
        <v>18</v>
      </c>
      <c r="H14" s="504">
        <v>12</v>
      </c>
      <c r="I14" s="504">
        <v>198</v>
      </c>
      <c r="J14" s="504">
        <v>88</v>
      </c>
      <c r="K14" s="1316">
        <v>110</v>
      </c>
      <c r="L14" s="1316">
        <v>58</v>
      </c>
      <c r="M14" s="1316">
        <v>25</v>
      </c>
      <c r="N14" s="1316">
        <v>33</v>
      </c>
      <c r="O14" s="1316">
        <v>0</v>
      </c>
      <c r="P14" s="1316">
        <v>0</v>
      </c>
      <c r="Q14" s="1316">
        <v>0</v>
      </c>
      <c r="R14" s="1316">
        <v>0</v>
      </c>
      <c r="S14" s="1316">
        <v>0</v>
      </c>
      <c r="T14" s="1316">
        <v>0</v>
      </c>
      <c r="U14" s="1316">
        <v>0</v>
      </c>
      <c r="V14" s="1316">
        <v>0</v>
      </c>
      <c r="W14" s="1316">
        <v>0</v>
      </c>
      <c r="X14" s="1317">
        <v>429</v>
      </c>
      <c r="Y14" s="1317">
        <v>226</v>
      </c>
      <c r="Z14" s="1317">
        <v>203</v>
      </c>
      <c r="AA14" s="1318">
        <v>178</v>
      </c>
      <c r="AB14" s="1318">
        <v>92</v>
      </c>
      <c r="AC14" s="1318">
        <v>86</v>
      </c>
      <c r="AD14" s="1319">
        <v>243</v>
      </c>
      <c r="AE14" s="1319">
        <v>131</v>
      </c>
      <c r="AF14" s="1319">
        <v>112</v>
      </c>
      <c r="AG14" s="1110">
        <v>0</v>
      </c>
      <c r="AH14" s="1110">
        <v>0</v>
      </c>
      <c r="AI14" s="1110">
        <v>0</v>
      </c>
      <c r="AJ14" s="1110">
        <v>7</v>
      </c>
      <c r="AK14" s="1110">
        <v>3</v>
      </c>
      <c r="AL14" s="1110">
        <v>4</v>
      </c>
      <c r="AM14" s="1110">
        <v>0</v>
      </c>
      <c r="AN14" s="1110">
        <v>0</v>
      </c>
      <c r="AO14" s="1304">
        <v>0</v>
      </c>
    </row>
    <row r="15" spans="1:43" ht="16.8" thickBot="1">
      <c r="A15" s="1482"/>
      <c r="B15" s="919" t="s">
        <v>1059</v>
      </c>
      <c r="C15" s="778">
        <v>30</v>
      </c>
      <c r="D15" s="778">
        <v>13</v>
      </c>
      <c r="E15" s="778">
        <v>17</v>
      </c>
      <c r="F15" s="778">
        <v>4</v>
      </c>
      <c r="G15" s="778">
        <v>3</v>
      </c>
      <c r="H15" s="778">
        <v>1</v>
      </c>
      <c r="I15" s="778">
        <v>26</v>
      </c>
      <c r="J15" s="778">
        <v>10</v>
      </c>
      <c r="K15" s="1320">
        <v>16</v>
      </c>
      <c r="L15" s="1320">
        <v>8</v>
      </c>
      <c r="M15" s="1320">
        <v>4</v>
      </c>
      <c r="N15" s="1320">
        <v>4</v>
      </c>
      <c r="O15" s="1320">
        <v>0</v>
      </c>
      <c r="P15" s="1320">
        <v>0</v>
      </c>
      <c r="Q15" s="1320">
        <v>0</v>
      </c>
      <c r="R15" s="1320">
        <v>0</v>
      </c>
      <c r="S15" s="1320">
        <v>0</v>
      </c>
      <c r="T15" s="1320">
        <v>0</v>
      </c>
      <c r="U15" s="1320">
        <v>0</v>
      </c>
      <c r="V15" s="1320">
        <v>0</v>
      </c>
      <c r="W15" s="1320">
        <v>0</v>
      </c>
      <c r="X15" s="1321">
        <v>57</v>
      </c>
      <c r="Y15" s="1321">
        <v>35</v>
      </c>
      <c r="Z15" s="1321">
        <v>22</v>
      </c>
      <c r="AA15" s="1318">
        <v>13</v>
      </c>
      <c r="AB15" s="1322">
        <v>9</v>
      </c>
      <c r="AC15" s="1322">
        <v>4</v>
      </c>
      <c r="AD15" s="1322">
        <v>41</v>
      </c>
      <c r="AE15" s="1322">
        <v>24</v>
      </c>
      <c r="AF15" s="1322">
        <v>17</v>
      </c>
      <c r="AG15" s="1110">
        <v>0</v>
      </c>
      <c r="AH15" s="1110">
        <v>0</v>
      </c>
      <c r="AI15" s="1110">
        <v>0</v>
      </c>
      <c r="AJ15" s="1110">
        <v>1</v>
      </c>
      <c r="AK15" s="1110">
        <v>1</v>
      </c>
      <c r="AL15" s="1110">
        <v>0</v>
      </c>
      <c r="AM15" s="1323">
        <v>0</v>
      </c>
      <c r="AN15" s="1323">
        <v>0</v>
      </c>
      <c r="AO15" s="1324">
        <v>0</v>
      </c>
    </row>
    <row r="16" spans="1:43" ht="16.8" thickBot="1">
      <c r="A16" s="1482"/>
      <c r="B16" s="917" t="s">
        <v>1060</v>
      </c>
      <c r="C16" s="1325">
        <v>66</v>
      </c>
      <c r="D16" s="1325">
        <v>25</v>
      </c>
      <c r="E16" s="1325">
        <v>41</v>
      </c>
      <c r="F16" s="1325">
        <v>14</v>
      </c>
      <c r="G16" s="1325">
        <v>8</v>
      </c>
      <c r="H16" s="1326">
        <v>6</v>
      </c>
      <c r="I16" s="1325">
        <v>52</v>
      </c>
      <c r="J16" s="1325">
        <v>17</v>
      </c>
      <c r="K16" s="1320">
        <v>35</v>
      </c>
      <c r="L16" s="1320">
        <v>25</v>
      </c>
      <c r="M16" s="1320">
        <v>9</v>
      </c>
      <c r="N16" s="1320">
        <v>16</v>
      </c>
      <c r="O16" s="1320">
        <v>0</v>
      </c>
      <c r="P16" s="1320">
        <v>0</v>
      </c>
      <c r="Q16" s="1320">
        <v>0</v>
      </c>
      <c r="R16" s="1320">
        <v>0</v>
      </c>
      <c r="S16" s="1320">
        <v>0</v>
      </c>
      <c r="T16" s="1320">
        <v>0</v>
      </c>
      <c r="U16" s="1320">
        <v>0</v>
      </c>
      <c r="V16" s="1320">
        <v>0</v>
      </c>
      <c r="W16" s="1320">
        <v>0</v>
      </c>
      <c r="X16" s="1321">
        <v>123</v>
      </c>
      <c r="Y16" s="1321">
        <v>62</v>
      </c>
      <c r="Z16" s="1321">
        <v>61</v>
      </c>
      <c r="AA16" s="1318">
        <v>54</v>
      </c>
      <c r="AB16" s="1322">
        <v>27</v>
      </c>
      <c r="AC16" s="1322">
        <v>27</v>
      </c>
      <c r="AD16" s="1322">
        <v>69</v>
      </c>
      <c r="AE16" s="1322">
        <v>33</v>
      </c>
      <c r="AF16" s="1322">
        <v>36</v>
      </c>
      <c r="AG16" s="1110">
        <v>0</v>
      </c>
      <c r="AH16" s="1110">
        <v>0</v>
      </c>
      <c r="AI16" s="1110">
        <v>0</v>
      </c>
      <c r="AJ16" s="1110">
        <v>1</v>
      </c>
      <c r="AK16" s="1110">
        <v>1</v>
      </c>
      <c r="AL16" s="1110">
        <v>0</v>
      </c>
      <c r="AM16" s="1323">
        <v>0</v>
      </c>
      <c r="AN16" s="1323">
        <v>0</v>
      </c>
      <c r="AO16" s="1324">
        <v>0</v>
      </c>
    </row>
    <row r="17" spans="1:80" ht="16.8" thickBot="1">
      <c r="A17" s="1482"/>
      <c r="B17" s="917" t="s">
        <v>1061</v>
      </c>
      <c r="C17" s="1325">
        <v>58</v>
      </c>
      <c r="D17" s="1325">
        <v>28</v>
      </c>
      <c r="E17" s="1325">
        <v>30</v>
      </c>
      <c r="F17" s="1325">
        <v>8</v>
      </c>
      <c r="G17" s="1325">
        <v>4</v>
      </c>
      <c r="H17" s="1325">
        <v>4</v>
      </c>
      <c r="I17" s="1325">
        <v>51</v>
      </c>
      <c r="J17" s="1325">
        <v>24</v>
      </c>
      <c r="K17" s="1320">
        <v>27</v>
      </c>
      <c r="L17" s="1320">
        <v>13</v>
      </c>
      <c r="M17" s="1320">
        <v>4</v>
      </c>
      <c r="N17" s="1320">
        <v>9</v>
      </c>
      <c r="O17" s="1320">
        <v>0</v>
      </c>
      <c r="P17" s="1320">
        <v>0</v>
      </c>
      <c r="Q17" s="1320">
        <v>0</v>
      </c>
      <c r="R17" s="1320">
        <v>0</v>
      </c>
      <c r="S17" s="1320">
        <v>0</v>
      </c>
      <c r="T17" s="1320">
        <v>0</v>
      </c>
      <c r="U17" s="1320">
        <v>0</v>
      </c>
      <c r="V17" s="1320">
        <v>0</v>
      </c>
      <c r="W17" s="1320">
        <v>0</v>
      </c>
      <c r="X17" s="1321">
        <v>105</v>
      </c>
      <c r="Y17" s="1321">
        <v>53</v>
      </c>
      <c r="Z17" s="1321">
        <v>52</v>
      </c>
      <c r="AA17" s="1318">
        <v>51</v>
      </c>
      <c r="AB17" s="1322">
        <v>27</v>
      </c>
      <c r="AC17" s="1322">
        <v>24</v>
      </c>
      <c r="AD17" s="1322">
        <v>49</v>
      </c>
      <c r="AE17" s="1322">
        <v>27</v>
      </c>
      <c r="AF17" s="1322">
        <v>22</v>
      </c>
      <c r="AG17" s="1110">
        <v>0</v>
      </c>
      <c r="AH17" s="1110">
        <v>0</v>
      </c>
      <c r="AI17" s="1110">
        <v>0</v>
      </c>
      <c r="AJ17" s="1110">
        <v>4</v>
      </c>
      <c r="AK17" s="1110">
        <v>1</v>
      </c>
      <c r="AL17" s="1110">
        <v>3</v>
      </c>
      <c r="AM17" s="1323">
        <v>0</v>
      </c>
      <c r="AN17" s="1323">
        <v>0</v>
      </c>
      <c r="AO17" s="1324">
        <v>0</v>
      </c>
    </row>
    <row r="18" spans="1:80" ht="16.8" thickBot="1">
      <c r="A18" s="1482"/>
      <c r="B18" s="917" t="s">
        <v>1062</v>
      </c>
      <c r="C18" s="1325">
        <v>46</v>
      </c>
      <c r="D18" s="1325">
        <v>23</v>
      </c>
      <c r="E18" s="1325">
        <v>23</v>
      </c>
      <c r="F18" s="1325">
        <v>3</v>
      </c>
      <c r="G18" s="1325">
        <v>2</v>
      </c>
      <c r="H18" s="1325">
        <v>1</v>
      </c>
      <c r="I18" s="1325">
        <v>44</v>
      </c>
      <c r="J18" s="1325">
        <v>21</v>
      </c>
      <c r="K18" s="1320">
        <v>23</v>
      </c>
      <c r="L18" s="1320">
        <v>7</v>
      </c>
      <c r="M18" s="1320">
        <v>3</v>
      </c>
      <c r="N18" s="1320">
        <v>4</v>
      </c>
      <c r="O18" s="1320">
        <v>0</v>
      </c>
      <c r="P18" s="1320">
        <v>0</v>
      </c>
      <c r="Q18" s="1320">
        <v>0</v>
      </c>
      <c r="R18" s="1320">
        <v>0</v>
      </c>
      <c r="S18" s="1320">
        <v>0</v>
      </c>
      <c r="T18" s="1320">
        <v>0</v>
      </c>
      <c r="U18" s="1320">
        <v>0</v>
      </c>
      <c r="V18" s="1320">
        <v>0</v>
      </c>
      <c r="W18" s="1320">
        <v>0</v>
      </c>
      <c r="X18" s="1321">
        <v>82</v>
      </c>
      <c r="Y18" s="1321">
        <v>44</v>
      </c>
      <c r="Z18" s="1321">
        <v>38</v>
      </c>
      <c r="AA18" s="1318">
        <v>37</v>
      </c>
      <c r="AB18" s="1322">
        <v>18</v>
      </c>
      <c r="AC18" s="1322">
        <v>19</v>
      </c>
      <c r="AD18" s="1322">
        <v>47</v>
      </c>
      <c r="AE18" s="1322">
        <v>27</v>
      </c>
      <c r="AF18" s="1322">
        <v>20</v>
      </c>
      <c r="AG18" s="1110">
        <v>0</v>
      </c>
      <c r="AH18" s="1110">
        <v>0</v>
      </c>
      <c r="AI18" s="1110">
        <v>0</v>
      </c>
      <c r="AJ18" s="1110">
        <v>0</v>
      </c>
      <c r="AK18" s="1110">
        <v>0</v>
      </c>
      <c r="AL18" s="1110">
        <v>0</v>
      </c>
      <c r="AM18" s="1323">
        <v>0</v>
      </c>
      <c r="AN18" s="1323">
        <v>0</v>
      </c>
      <c r="AO18" s="1324">
        <v>0</v>
      </c>
    </row>
    <row r="19" spans="1:80" ht="16.8" thickBot="1">
      <c r="A19" s="1483"/>
      <c r="B19" s="917" t="s">
        <v>1063</v>
      </c>
      <c r="C19" s="1325">
        <v>26</v>
      </c>
      <c r="D19" s="1325">
        <v>17</v>
      </c>
      <c r="E19" s="1325">
        <v>9</v>
      </c>
      <c r="F19" s="1325">
        <v>1</v>
      </c>
      <c r="G19" s="1325">
        <v>1</v>
      </c>
      <c r="H19" s="1325">
        <v>0</v>
      </c>
      <c r="I19" s="1325">
        <v>25</v>
      </c>
      <c r="J19" s="1325">
        <v>16</v>
      </c>
      <c r="K19" s="1320">
        <v>9</v>
      </c>
      <c r="L19" s="1320">
        <v>5</v>
      </c>
      <c r="M19" s="1320">
        <v>5</v>
      </c>
      <c r="N19" s="1320">
        <v>0</v>
      </c>
      <c r="O19" s="1320">
        <v>0</v>
      </c>
      <c r="P19" s="1320">
        <v>0</v>
      </c>
      <c r="Q19" s="1320">
        <v>0</v>
      </c>
      <c r="R19" s="1320">
        <v>0</v>
      </c>
      <c r="S19" s="1320">
        <v>0</v>
      </c>
      <c r="T19" s="1320">
        <v>0</v>
      </c>
      <c r="U19" s="1320">
        <v>0</v>
      </c>
      <c r="V19" s="1320">
        <v>0</v>
      </c>
      <c r="W19" s="1320">
        <v>0</v>
      </c>
      <c r="X19" s="1321">
        <v>62</v>
      </c>
      <c r="Y19" s="1321">
        <v>32</v>
      </c>
      <c r="Z19" s="1321">
        <v>30</v>
      </c>
      <c r="AA19" s="1318">
        <v>23</v>
      </c>
      <c r="AB19" s="1322">
        <v>11</v>
      </c>
      <c r="AC19" s="1322">
        <v>12</v>
      </c>
      <c r="AD19" s="1322">
        <v>37</v>
      </c>
      <c r="AE19" s="1322">
        <v>20</v>
      </c>
      <c r="AF19" s="1322">
        <v>17</v>
      </c>
      <c r="AG19" s="1110">
        <v>0</v>
      </c>
      <c r="AH19" s="1110">
        <v>0</v>
      </c>
      <c r="AI19" s="1110">
        <v>0</v>
      </c>
      <c r="AJ19" s="1110">
        <v>1</v>
      </c>
      <c r="AK19" s="1110">
        <v>0</v>
      </c>
      <c r="AL19" s="1110">
        <v>1</v>
      </c>
      <c r="AM19" s="1323">
        <v>0</v>
      </c>
      <c r="AN19" s="1323">
        <v>0</v>
      </c>
      <c r="AO19" s="1324">
        <v>0</v>
      </c>
    </row>
    <row r="20" spans="1:80" ht="16.8" thickBot="1">
      <c r="A20" s="1481" t="s">
        <v>1272</v>
      </c>
      <c r="B20" s="1299" t="s">
        <v>781</v>
      </c>
      <c r="C20" s="504">
        <v>226</v>
      </c>
      <c r="D20" s="504">
        <v>106</v>
      </c>
      <c r="E20" s="504">
        <v>120</v>
      </c>
      <c r="F20" s="504">
        <v>30</v>
      </c>
      <c r="G20" s="504">
        <v>18</v>
      </c>
      <c r="H20" s="504">
        <v>12</v>
      </c>
      <c r="I20" s="504">
        <v>198</v>
      </c>
      <c r="J20" s="504">
        <v>88</v>
      </c>
      <c r="K20" s="1316">
        <v>110</v>
      </c>
      <c r="L20" s="1316">
        <v>58</v>
      </c>
      <c r="M20" s="1316">
        <v>25</v>
      </c>
      <c r="N20" s="1316">
        <v>33</v>
      </c>
      <c r="O20" s="1316">
        <v>0</v>
      </c>
      <c r="P20" s="1316">
        <v>0</v>
      </c>
      <c r="Q20" s="1316">
        <v>0</v>
      </c>
      <c r="R20" s="1316">
        <v>0</v>
      </c>
      <c r="S20" s="1316">
        <v>0</v>
      </c>
      <c r="T20" s="1316">
        <v>0</v>
      </c>
      <c r="U20" s="1316">
        <v>0</v>
      </c>
      <c r="V20" s="1316">
        <v>0</v>
      </c>
      <c r="W20" s="1316">
        <v>0</v>
      </c>
      <c r="X20" s="1317">
        <v>429</v>
      </c>
      <c r="Y20" s="1317">
        <v>226</v>
      </c>
      <c r="Z20" s="1317">
        <v>203</v>
      </c>
      <c r="AA20" s="1318">
        <v>178</v>
      </c>
      <c r="AB20" s="1318">
        <v>92</v>
      </c>
      <c r="AC20" s="1318">
        <v>86</v>
      </c>
      <c r="AD20" s="1319">
        <v>243</v>
      </c>
      <c r="AE20" s="1319">
        <v>131</v>
      </c>
      <c r="AF20" s="1319">
        <v>112</v>
      </c>
      <c r="AG20" s="1110">
        <v>0</v>
      </c>
      <c r="AH20" s="1110">
        <v>0</v>
      </c>
      <c r="AI20" s="1110">
        <v>0</v>
      </c>
      <c r="AJ20" s="1110">
        <v>7</v>
      </c>
      <c r="AK20" s="1110">
        <v>3</v>
      </c>
      <c r="AL20" s="1110">
        <v>4</v>
      </c>
      <c r="AM20" s="1110">
        <v>0</v>
      </c>
      <c r="AN20" s="1110">
        <v>0</v>
      </c>
      <c r="AO20" s="1304">
        <v>0</v>
      </c>
    </row>
    <row r="21" spans="1:80" ht="16.8" thickBot="1">
      <c r="A21" s="1482"/>
      <c r="B21" s="919" t="s">
        <v>1059</v>
      </c>
      <c r="C21" s="778">
        <v>30</v>
      </c>
      <c r="D21" s="778">
        <v>13</v>
      </c>
      <c r="E21" s="778">
        <v>17</v>
      </c>
      <c r="F21" s="778">
        <v>4</v>
      </c>
      <c r="G21" s="778">
        <v>3</v>
      </c>
      <c r="H21" s="778">
        <v>1</v>
      </c>
      <c r="I21" s="778">
        <v>26</v>
      </c>
      <c r="J21" s="778">
        <v>10</v>
      </c>
      <c r="K21" s="1320">
        <v>16</v>
      </c>
      <c r="L21" s="1320">
        <v>8</v>
      </c>
      <c r="M21" s="1320">
        <v>4</v>
      </c>
      <c r="N21" s="1320">
        <v>4</v>
      </c>
      <c r="O21" s="1320">
        <v>0</v>
      </c>
      <c r="P21" s="1320">
        <v>0</v>
      </c>
      <c r="Q21" s="1320">
        <v>0</v>
      </c>
      <c r="R21" s="1320">
        <v>0</v>
      </c>
      <c r="S21" s="1320">
        <v>0</v>
      </c>
      <c r="T21" s="1320">
        <v>0</v>
      </c>
      <c r="U21" s="1320">
        <v>0</v>
      </c>
      <c r="V21" s="1320">
        <v>0</v>
      </c>
      <c r="W21" s="1320">
        <v>0</v>
      </c>
      <c r="X21" s="1321">
        <v>57</v>
      </c>
      <c r="Y21" s="1321">
        <v>35</v>
      </c>
      <c r="Z21" s="1321">
        <v>22</v>
      </c>
      <c r="AA21" s="1318">
        <v>13</v>
      </c>
      <c r="AB21" s="1322">
        <v>9</v>
      </c>
      <c r="AC21" s="1322">
        <v>4</v>
      </c>
      <c r="AD21" s="1322">
        <v>41</v>
      </c>
      <c r="AE21" s="1322">
        <v>24</v>
      </c>
      <c r="AF21" s="1322">
        <v>17</v>
      </c>
      <c r="AG21" s="1110">
        <v>0</v>
      </c>
      <c r="AH21" s="1110">
        <v>0</v>
      </c>
      <c r="AI21" s="1110">
        <v>0</v>
      </c>
      <c r="AJ21" s="1110">
        <v>1</v>
      </c>
      <c r="AK21" s="1110">
        <v>1</v>
      </c>
      <c r="AL21" s="1110">
        <v>0</v>
      </c>
      <c r="AM21" s="1323">
        <v>0</v>
      </c>
      <c r="AN21" s="1323">
        <v>0</v>
      </c>
      <c r="AO21" s="1324">
        <v>0</v>
      </c>
    </row>
    <row r="22" spans="1:80" ht="16.8" thickBot="1">
      <c r="A22" s="1482"/>
      <c r="B22" s="917" t="s">
        <v>1060</v>
      </c>
      <c r="C22" s="1325">
        <v>66</v>
      </c>
      <c r="D22" s="1325">
        <v>25</v>
      </c>
      <c r="E22" s="1325">
        <v>41</v>
      </c>
      <c r="F22" s="1325">
        <v>14</v>
      </c>
      <c r="G22" s="1325">
        <v>8</v>
      </c>
      <c r="H22" s="1326">
        <v>6</v>
      </c>
      <c r="I22" s="1325">
        <v>52</v>
      </c>
      <c r="J22" s="1325">
        <v>17</v>
      </c>
      <c r="K22" s="1320">
        <v>35</v>
      </c>
      <c r="L22" s="1320">
        <v>25</v>
      </c>
      <c r="M22" s="1320">
        <v>9</v>
      </c>
      <c r="N22" s="1320">
        <v>16</v>
      </c>
      <c r="O22" s="1320">
        <v>0</v>
      </c>
      <c r="P22" s="1320">
        <v>0</v>
      </c>
      <c r="Q22" s="1320">
        <v>0</v>
      </c>
      <c r="R22" s="1320">
        <v>0</v>
      </c>
      <c r="S22" s="1320">
        <v>0</v>
      </c>
      <c r="T22" s="1320">
        <v>0</v>
      </c>
      <c r="U22" s="1320">
        <v>0</v>
      </c>
      <c r="V22" s="1320">
        <v>0</v>
      </c>
      <c r="W22" s="1320">
        <v>0</v>
      </c>
      <c r="X22" s="1321">
        <v>123</v>
      </c>
      <c r="Y22" s="1321">
        <v>62</v>
      </c>
      <c r="Z22" s="1321">
        <v>61</v>
      </c>
      <c r="AA22" s="1318">
        <v>54</v>
      </c>
      <c r="AB22" s="1322">
        <v>27</v>
      </c>
      <c r="AC22" s="1322">
        <v>27</v>
      </c>
      <c r="AD22" s="1322">
        <v>69</v>
      </c>
      <c r="AE22" s="1322">
        <v>33</v>
      </c>
      <c r="AF22" s="1322">
        <v>36</v>
      </c>
      <c r="AG22" s="1110">
        <v>0</v>
      </c>
      <c r="AH22" s="1110">
        <v>0</v>
      </c>
      <c r="AI22" s="1110">
        <v>0</v>
      </c>
      <c r="AJ22" s="1110">
        <v>1</v>
      </c>
      <c r="AK22" s="1110">
        <v>1</v>
      </c>
      <c r="AL22" s="1110">
        <v>0</v>
      </c>
      <c r="AM22" s="1323">
        <v>0</v>
      </c>
      <c r="AN22" s="1323">
        <v>0</v>
      </c>
      <c r="AO22" s="1324">
        <v>0</v>
      </c>
    </row>
    <row r="23" spans="1:80" ht="16.8" thickBot="1">
      <c r="A23" s="1482"/>
      <c r="B23" s="917" t="s">
        <v>1061</v>
      </c>
      <c r="C23" s="1325">
        <v>58</v>
      </c>
      <c r="D23" s="1325">
        <v>28</v>
      </c>
      <c r="E23" s="1325">
        <v>30</v>
      </c>
      <c r="F23" s="1325">
        <v>8</v>
      </c>
      <c r="G23" s="1325">
        <v>4</v>
      </c>
      <c r="H23" s="1325">
        <v>4</v>
      </c>
      <c r="I23" s="1325">
        <v>51</v>
      </c>
      <c r="J23" s="1325">
        <v>24</v>
      </c>
      <c r="K23" s="1320">
        <v>27</v>
      </c>
      <c r="L23" s="1320">
        <v>13</v>
      </c>
      <c r="M23" s="1320">
        <v>4</v>
      </c>
      <c r="N23" s="1320">
        <v>9</v>
      </c>
      <c r="O23" s="1320">
        <v>0</v>
      </c>
      <c r="P23" s="1320">
        <v>0</v>
      </c>
      <c r="Q23" s="1320">
        <v>0</v>
      </c>
      <c r="R23" s="1320">
        <v>0</v>
      </c>
      <c r="S23" s="1320">
        <v>0</v>
      </c>
      <c r="T23" s="1320">
        <v>0</v>
      </c>
      <c r="U23" s="1320">
        <v>0</v>
      </c>
      <c r="V23" s="1320">
        <v>0</v>
      </c>
      <c r="W23" s="1320">
        <v>0</v>
      </c>
      <c r="X23" s="1321">
        <v>105</v>
      </c>
      <c r="Y23" s="1321">
        <v>53</v>
      </c>
      <c r="Z23" s="1321">
        <v>52</v>
      </c>
      <c r="AA23" s="1318">
        <v>51</v>
      </c>
      <c r="AB23" s="1322">
        <v>27</v>
      </c>
      <c r="AC23" s="1322">
        <v>24</v>
      </c>
      <c r="AD23" s="1322">
        <v>49</v>
      </c>
      <c r="AE23" s="1322">
        <v>27</v>
      </c>
      <c r="AF23" s="1322">
        <v>22</v>
      </c>
      <c r="AG23" s="1110">
        <v>0</v>
      </c>
      <c r="AH23" s="1110">
        <v>0</v>
      </c>
      <c r="AI23" s="1110">
        <v>0</v>
      </c>
      <c r="AJ23" s="1110">
        <v>4</v>
      </c>
      <c r="AK23" s="1110">
        <v>1</v>
      </c>
      <c r="AL23" s="1110">
        <v>3</v>
      </c>
      <c r="AM23" s="1323">
        <v>0</v>
      </c>
      <c r="AN23" s="1323">
        <v>0</v>
      </c>
      <c r="AO23" s="1324">
        <v>0</v>
      </c>
    </row>
    <row r="24" spans="1:80" ht="16.8" thickBot="1">
      <c r="A24" s="1482"/>
      <c r="B24" s="917" t="s">
        <v>1062</v>
      </c>
      <c r="C24" s="1325">
        <v>46</v>
      </c>
      <c r="D24" s="1325">
        <v>23</v>
      </c>
      <c r="E24" s="1325">
        <v>23</v>
      </c>
      <c r="F24" s="1325">
        <v>3</v>
      </c>
      <c r="G24" s="1325">
        <v>2</v>
      </c>
      <c r="H24" s="1325">
        <v>1</v>
      </c>
      <c r="I24" s="1325">
        <v>44</v>
      </c>
      <c r="J24" s="1325">
        <v>21</v>
      </c>
      <c r="K24" s="1320">
        <v>23</v>
      </c>
      <c r="L24" s="1320">
        <v>7</v>
      </c>
      <c r="M24" s="1320">
        <v>3</v>
      </c>
      <c r="N24" s="1320">
        <v>4</v>
      </c>
      <c r="O24" s="1320">
        <v>0</v>
      </c>
      <c r="P24" s="1320">
        <v>0</v>
      </c>
      <c r="Q24" s="1320">
        <v>0</v>
      </c>
      <c r="R24" s="1320">
        <v>0</v>
      </c>
      <c r="S24" s="1320">
        <v>0</v>
      </c>
      <c r="T24" s="1320">
        <v>0</v>
      </c>
      <c r="U24" s="1320">
        <v>0</v>
      </c>
      <c r="V24" s="1320">
        <v>0</v>
      </c>
      <c r="W24" s="1320">
        <v>0</v>
      </c>
      <c r="X24" s="1321">
        <v>82</v>
      </c>
      <c r="Y24" s="1321">
        <v>44</v>
      </c>
      <c r="Z24" s="1321">
        <v>38</v>
      </c>
      <c r="AA24" s="1318">
        <v>37</v>
      </c>
      <c r="AB24" s="1322">
        <v>18</v>
      </c>
      <c r="AC24" s="1322">
        <v>19</v>
      </c>
      <c r="AD24" s="1322">
        <v>47</v>
      </c>
      <c r="AE24" s="1322">
        <v>27</v>
      </c>
      <c r="AF24" s="1322">
        <v>20</v>
      </c>
      <c r="AG24" s="1110">
        <v>0</v>
      </c>
      <c r="AH24" s="1110">
        <v>0</v>
      </c>
      <c r="AI24" s="1110">
        <v>0</v>
      </c>
      <c r="AJ24" s="1110">
        <v>0</v>
      </c>
      <c r="AK24" s="1110">
        <v>0</v>
      </c>
      <c r="AL24" s="1110">
        <v>0</v>
      </c>
      <c r="AM24" s="1323">
        <v>0</v>
      </c>
      <c r="AN24" s="1323">
        <v>0</v>
      </c>
      <c r="AO24" s="1324">
        <v>0</v>
      </c>
    </row>
    <row r="25" spans="1:80" ht="16.8" thickBot="1">
      <c r="A25" s="1532"/>
      <c r="B25" s="1327" t="s">
        <v>1063</v>
      </c>
      <c r="C25" s="1325">
        <v>26</v>
      </c>
      <c r="D25" s="1325">
        <v>17</v>
      </c>
      <c r="E25" s="1325">
        <v>9</v>
      </c>
      <c r="F25" s="1325">
        <v>1</v>
      </c>
      <c r="G25" s="1325">
        <v>1</v>
      </c>
      <c r="H25" s="1325">
        <v>0</v>
      </c>
      <c r="I25" s="1325">
        <v>25</v>
      </c>
      <c r="J25" s="1325">
        <v>16</v>
      </c>
      <c r="K25" s="1320">
        <v>9</v>
      </c>
      <c r="L25" s="1320">
        <v>5</v>
      </c>
      <c r="M25" s="1320">
        <v>5</v>
      </c>
      <c r="N25" s="1320">
        <v>0</v>
      </c>
      <c r="O25" s="1320">
        <v>0</v>
      </c>
      <c r="P25" s="1320">
        <v>0</v>
      </c>
      <c r="Q25" s="1320">
        <v>0</v>
      </c>
      <c r="R25" s="1320">
        <v>0</v>
      </c>
      <c r="S25" s="1320">
        <v>0</v>
      </c>
      <c r="T25" s="1320">
        <v>0</v>
      </c>
      <c r="U25" s="1320">
        <v>0</v>
      </c>
      <c r="V25" s="1320">
        <v>0</v>
      </c>
      <c r="W25" s="1320">
        <v>0</v>
      </c>
      <c r="X25" s="1321">
        <v>62</v>
      </c>
      <c r="Y25" s="1321">
        <v>32</v>
      </c>
      <c r="Z25" s="1321">
        <v>30</v>
      </c>
      <c r="AA25" s="1318">
        <v>23</v>
      </c>
      <c r="AB25" s="1322">
        <v>11</v>
      </c>
      <c r="AC25" s="1322">
        <v>12</v>
      </c>
      <c r="AD25" s="1322">
        <v>37</v>
      </c>
      <c r="AE25" s="1322">
        <v>20</v>
      </c>
      <c r="AF25" s="1322">
        <v>17</v>
      </c>
      <c r="AG25" s="1110">
        <v>0</v>
      </c>
      <c r="AH25" s="1110">
        <v>0</v>
      </c>
      <c r="AI25" s="1110">
        <v>0</v>
      </c>
      <c r="AJ25" s="1110">
        <v>1</v>
      </c>
      <c r="AK25" s="1110">
        <v>0</v>
      </c>
      <c r="AL25" s="1110">
        <v>1</v>
      </c>
      <c r="AM25" s="1323">
        <v>0</v>
      </c>
      <c r="AN25" s="1323">
        <v>0</v>
      </c>
      <c r="AO25" s="1324">
        <v>0</v>
      </c>
    </row>
    <row r="26" spans="1:80">
      <c r="A26" s="516"/>
      <c r="B26" s="516"/>
      <c r="C26" s="155"/>
      <c r="D26" s="155"/>
      <c r="H26" s="1328"/>
      <c r="K26" s="155"/>
      <c r="L26" s="155"/>
      <c r="Q26" s="240"/>
      <c r="X26" s="155"/>
      <c r="Y26" s="155"/>
      <c r="Z26" s="155"/>
      <c r="AA26" s="1475"/>
      <c r="AB26" s="1476"/>
      <c r="AK26" s="1533" t="s">
        <v>1817</v>
      </c>
      <c r="AL26" s="1533"/>
      <c r="AM26" s="1533"/>
      <c r="AN26" s="1533"/>
      <c r="AO26" s="1533"/>
    </row>
    <row r="27" spans="1:80" ht="16.5" customHeight="1">
      <c r="A27" s="150" t="s">
        <v>1504</v>
      </c>
      <c r="B27" s="920"/>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row>
    <row r="28" spans="1:80" ht="16.5" customHeight="1">
      <c r="A28" s="155" t="s">
        <v>1505</v>
      </c>
      <c r="B28" s="92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row>
    <row r="29" spans="1:80">
      <c r="A29" s="155" t="s">
        <v>1506</v>
      </c>
      <c r="B29" s="155"/>
      <c r="C29" s="153"/>
      <c r="D29" s="153"/>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5"/>
      <c r="BT29" s="155"/>
      <c r="BU29" s="155"/>
      <c r="BV29" s="155"/>
      <c r="BW29" s="155"/>
      <c r="BX29" s="155"/>
      <c r="BY29" s="155"/>
      <c r="BZ29" s="155"/>
      <c r="CA29" s="155"/>
      <c r="CB29" s="155"/>
    </row>
    <row r="30" spans="1:80">
      <c r="A30" s="155" t="s">
        <v>1507</v>
      </c>
      <c r="B30" s="155"/>
      <c r="C30" s="155"/>
      <c r="E30" s="155"/>
      <c r="F30" s="155"/>
      <c r="G30" s="155"/>
      <c r="H30" s="155"/>
      <c r="I30" s="155"/>
      <c r="J30" s="155"/>
      <c r="M30" s="155"/>
      <c r="N30" s="155"/>
      <c r="O30" s="155"/>
      <c r="P30" s="155"/>
      <c r="Q30" s="155"/>
      <c r="R30" s="155"/>
      <c r="S30" s="155"/>
      <c r="T30" s="155"/>
      <c r="U30" s="155"/>
      <c r="V30" s="155"/>
      <c r="W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c r="BV30" s="155"/>
      <c r="BW30" s="155"/>
      <c r="BX30" s="155"/>
      <c r="BY30" s="155"/>
      <c r="BZ30" s="155"/>
      <c r="CA30" s="155"/>
      <c r="CB30" s="155"/>
    </row>
    <row r="31" spans="1:80">
      <c r="A31" s="155" t="s">
        <v>1508</v>
      </c>
      <c r="B31" s="155"/>
      <c r="C31" s="155"/>
      <c r="D31" s="155"/>
      <c r="E31" s="155"/>
      <c r="F31" s="155"/>
      <c r="G31" s="155"/>
      <c r="H31" s="155"/>
      <c r="I31" s="155"/>
      <c r="J31" s="155"/>
      <c r="K31" s="155"/>
      <c r="L31" s="155"/>
      <c r="M31" s="155"/>
      <c r="N31" s="155"/>
      <c r="O31" s="155"/>
      <c r="P31" s="155"/>
      <c r="Q31" s="155"/>
      <c r="R31" s="155"/>
      <c r="S31" s="155"/>
      <c r="T31" s="155"/>
      <c r="U31" s="155"/>
      <c r="V31" s="155"/>
      <c r="W31" s="155"/>
      <c r="AD31" s="155"/>
      <c r="AE31" s="155"/>
      <c r="AF31" s="155"/>
      <c r="AG31" s="155"/>
      <c r="AH31" s="155"/>
      <c r="AI31" s="155"/>
      <c r="AJ31" s="155"/>
      <c r="AK31" s="155"/>
      <c r="AL31" s="155"/>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c r="BN31" s="155"/>
      <c r="BO31" s="155"/>
      <c r="BP31" s="155"/>
      <c r="BQ31" s="155"/>
      <c r="BR31" s="155"/>
      <c r="BS31" s="155"/>
      <c r="BT31" s="155"/>
      <c r="BU31" s="155"/>
      <c r="BV31" s="155"/>
      <c r="BW31" s="155"/>
      <c r="BX31" s="155"/>
      <c r="BY31" s="155"/>
      <c r="BZ31" s="155"/>
      <c r="CA31" s="155"/>
      <c r="CB31" s="155"/>
    </row>
    <row r="32" spans="1:80">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c r="BQ32" s="155"/>
      <c r="BR32" s="155"/>
      <c r="BS32" s="155"/>
      <c r="BT32" s="155"/>
      <c r="BU32" s="155"/>
      <c r="BV32" s="155"/>
      <c r="BW32" s="155"/>
      <c r="BX32" s="155"/>
      <c r="BY32" s="155"/>
      <c r="BZ32" s="155"/>
      <c r="CA32" s="155"/>
      <c r="CB32" s="155"/>
    </row>
    <row r="33" spans="1:80">
      <c r="A33" s="155"/>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c r="BN33" s="155"/>
      <c r="BO33" s="155"/>
      <c r="BP33" s="155"/>
      <c r="BQ33" s="155"/>
      <c r="BR33" s="155"/>
      <c r="BS33" s="155"/>
      <c r="BT33" s="155"/>
      <c r="BU33" s="155"/>
      <c r="BV33" s="155"/>
      <c r="BW33" s="155"/>
      <c r="BX33" s="155"/>
      <c r="BY33" s="155"/>
      <c r="BZ33" s="155"/>
      <c r="CA33" s="155"/>
      <c r="CB33" s="155"/>
    </row>
    <row r="34" spans="1:80">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5"/>
      <c r="BQ34" s="155"/>
      <c r="BR34" s="155"/>
      <c r="BS34" s="155"/>
      <c r="BT34" s="155"/>
      <c r="BU34" s="155"/>
      <c r="BV34" s="155"/>
      <c r="BW34" s="155"/>
      <c r="BX34" s="155"/>
      <c r="BY34" s="155"/>
      <c r="BZ34" s="155"/>
      <c r="CA34" s="155"/>
      <c r="CB34" s="155"/>
    </row>
    <row r="35" spans="1:80">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row>
    <row r="36" spans="1:80">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5"/>
      <c r="BR36" s="155"/>
      <c r="BS36" s="155"/>
      <c r="BT36" s="155"/>
      <c r="BU36" s="155"/>
      <c r="BV36" s="155"/>
      <c r="BW36" s="155"/>
      <c r="BX36" s="155"/>
      <c r="BY36" s="155"/>
      <c r="BZ36" s="155"/>
      <c r="CA36" s="155"/>
      <c r="CB36" s="155"/>
    </row>
    <row r="37" spans="1:80">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5"/>
      <c r="BR37" s="155"/>
      <c r="BS37" s="155"/>
      <c r="BT37" s="155"/>
      <c r="BU37" s="155"/>
      <c r="BV37" s="155"/>
      <c r="BW37" s="155"/>
      <c r="BX37" s="155"/>
      <c r="BY37" s="155"/>
      <c r="BZ37" s="155"/>
      <c r="CA37" s="155"/>
      <c r="CB37" s="155"/>
    </row>
  </sheetData>
  <mergeCells count="18">
    <mergeCell ref="AP1:AQ1"/>
    <mergeCell ref="AG6:AI6"/>
    <mergeCell ref="AJ6:AL6"/>
    <mergeCell ref="A8:A13"/>
    <mergeCell ref="A14:A19"/>
    <mergeCell ref="A20:A25"/>
    <mergeCell ref="AA26:AB26"/>
    <mergeCell ref="AK26:AO26"/>
    <mergeCell ref="A5:B7"/>
    <mergeCell ref="C5:K5"/>
    <mergeCell ref="L5:N6"/>
    <mergeCell ref="O5:W5"/>
    <mergeCell ref="AM5:AO6"/>
    <mergeCell ref="I6:K6"/>
    <mergeCell ref="U6:W6"/>
    <mergeCell ref="X6:Z6"/>
    <mergeCell ref="AA6:AC6"/>
    <mergeCell ref="AD6:AF6"/>
  </mergeCells>
  <phoneticPr fontId="18" type="noConversion"/>
  <hyperlinks>
    <hyperlink ref="AP1" location="預告統計資料發布時間表!A1" display="回發布時間表" xr:uid="{C22BC01C-37AE-4520-AAAA-ED4AAA2B0E11}"/>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F67"/>
  <sheetViews>
    <sheetView workbookViewId="0">
      <selection activeCell="X1" sqref="X1"/>
    </sheetView>
  </sheetViews>
  <sheetFormatPr defaultColWidth="9" defaultRowHeight="16.2"/>
  <cols>
    <col min="1" max="1" width="12.6640625" style="155" customWidth="1"/>
    <col min="2" max="3" width="7.77734375" style="155" customWidth="1"/>
    <col min="4" max="4" width="9" style="155" customWidth="1"/>
    <col min="5" max="16" width="7.77734375" style="155" customWidth="1"/>
    <col min="17" max="17" width="9.6640625" style="155" customWidth="1"/>
    <col min="18" max="20" width="7.77734375" style="155" customWidth="1"/>
    <col min="21" max="21" width="15.5546875" style="155" customWidth="1"/>
    <col min="22" max="22" width="15.109375" style="155" customWidth="1"/>
    <col min="23" max="23" width="15" style="155" customWidth="1"/>
    <col min="24" max="24" width="12.6640625" style="155" customWidth="1"/>
    <col min="25" max="43" width="8.88671875" style="155" customWidth="1"/>
    <col min="44" max="16384" width="9" style="155"/>
  </cols>
  <sheetData>
    <row r="1" spans="1:58" ht="17.25" customHeight="1">
      <c r="A1" s="499" t="s">
        <v>1051</v>
      </c>
      <c r="X1" s="522" t="s">
        <v>86</v>
      </c>
    </row>
    <row r="2" spans="1:58" ht="17.25" customHeight="1">
      <c r="A2" s="499" t="s">
        <v>1095</v>
      </c>
      <c r="B2" s="541"/>
      <c r="C2" s="501"/>
      <c r="D2" s="501"/>
      <c r="E2" s="501"/>
      <c r="F2" s="501"/>
      <c r="G2" s="501"/>
      <c r="H2" s="501"/>
      <c r="I2" s="501"/>
      <c r="J2" s="501"/>
      <c r="K2" s="501"/>
      <c r="L2" s="501"/>
      <c r="M2" s="501"/>
      <c r="N2" s="501"/>
      <c r="O2" s="501"/>
      <c r="P2" s="501"/>
      <c r="Q2" s="501"/>
      <c r="R2" s="501"/>
      <c r="S2" s="501"/>
      <c r="T2" s="501"/>
      <c r="U2" s="501"/>
      <c r="V2" s="501"/>
      <c r="W2" s="501"/>
    </row>
    <row r="3" spans="1:58" s="545" customFormat="1" ht="28.2">
      <c r="A3" s="544"/>
      <c r="B3" s="544"/>
      <c r="C3" s="544"/>
      <c r="D3" s="544"/>
      <c r="E3" s="544"/>
      <c r="F3" s="544"/>
      <c r="G3" s="544" t="s">
        <v>1096</v>
      </c>
      <c r="H3" s="544"/>
      <c r="I3" s="544"/>
      <c r="J3" s="544"/>
      <c r="K3" s="544"/>
      <c r="L3" s="544"/>
      <c r="M3" s="544"/>
      <c r="N3" s="544"/>
      <c r="O3" s="544"/>
      <c r="P3" s="544"/>
      <c r="Q3" s="544"/>
      <c r="R3" s="544"/>
      <c r="S3" s="544"/>
      <c r="T3" s="544"/>
      <c r="U3" s="544"/>
      <c r="V3" s="544"/>
      <c r="W3" s="544"/>
    </row>
    <row r="4" spans="1:58" ht="34.5" customHeight="1" thickBot="1">
      <c r="A4" s="1569" t="s">
        <v>777</v>
      </c>
      <c r="B4" s="1569"/>
      <c r="C4" s="1569"/>
      <c r="D4" s="1569"/>
      <c r="E4" s="1569"/>
      <c r="F4" s="1569"/>
      <c r="G4" s="1569"/>
      <c r="H4" s="1569"/>
      <c r="I4" s="1569"/>
      <c r="J4" s="1569"/>
      <c r="K4" s="1569"/>
      <c r="L4" s="1569"/>
      <c r="M4" s="1569"/>
      <c r="N4" s="1569"/>
      <c r="O4" s="1569"/>
      <c r="P4" s="1569"/>
      <c r="Q4" s="1569"/>
      <c r="R4" s="1569"/>
      <c r="S4" s="1569"/>
      <c r="T4" s="1569"/>
      <c r="U4" s="1569"/>
      <c r="V4" s="1569"/>
      <c r="W4" s="1569"/>
    </row>
    <row r="5" spans="1:58" s="547" customFormat="1" ht="17.25" customHeight="1">
      <c r="A5" s="1570" t="s">
        <v>1098</v>
      </c>
      <c r="B5" s="1589" t="s">
        <v>1099</v>
      </c>
      <c r="C5" s="1589" t="s">
        <v>1100</v>
      </c>
      <c r="D5" s="1589" t="s">
        <v>1101</v>
      </c>
      <c r="E5" s="1466" t="s">
        <v>1102</v>
      </c>
      <c r="F5" s="1467"/>
      <c r="G5" s="1467"/>
      <c r="H5" s="1467"/>
      <c r="I5" s="1467"/>
      <c r="J5" s="1467"/>
      <c r="K5" s="1467"/>
      <c r="L5" s="1467"/>
      <c r="M5" s="1467"/>
      <c r="N5" s="1467"/>
      <c r="O5" s="1467"/>
      <c r="P5" s="1468"/>
      <c r="Q5" s="1477" t="s">
        <v>1103</v>
      </c>
      <c r="R5" s="1469"/>
      <c r="S5" s="1470"/>
      <c r="T5" s="1589" t="s">
        <v>1104</v>
      </c>
      <c r="U5" s="1577" t="s">
        <v>1105</v>
      </c>
      <c r="V5" s="1578"/>
      <c r="W5" s="1579"/>
      <c r="AR5" s="546"/>
      <c r="AS5" s="546"/>
      <c r="AT5" s="546"/>
      <c r="AU5" s="546"/>
      <c r="AV5" s="546"/>
      <c r="AW5" s="546"/>
      <c r="AX5" s="546"/>
      <c r="AY5" s="546"/>
      <c r="AZ5" s="546"/>
      <c r="BA5" s="546"/>
      <c r="BB5" s="546"/>
      <c r="BC5" s="546"/>
      <c r="BD5" s="546"/>
      <c r="BE5" s="546"/>
      <c r="BF5" s="546"/>
    </row>
    <row r="6" spans="1:58" ht="17.25" customHeight="1">
      <c r="A6" s="1571"/>
      <c r="B6" s="1565"/>
      <c r="C6" s="1565"/>
      <c r="D6" s="1565"/>
      <c r="E6" s="1459" t="s">
        <v>1108</v>
      </c>
      <c r="F6" s="1591"/>
      <c r="G6" s="1592"/>
      <c r="H6" s="1575" t="s">
        <v>1109</v>
      </c>
      <c r="I6" s="1576"/>
      <c r="J6" s="1486"/>
      <c r="K6" s="1575" t="s">
        <v>1110</v>
      </c>
      <c r="L6" s="1576"/>
      <c r="M6" s="1486"/>
      <c r="N6" s="1575" t="s">
        <v>1111</v>
      </c>
      <c r="O6" s="1576"/>
      <c r="P6" s="1486"/>
      <c r="Q6" s="1590"/>
      <c r="R6" s="1471"/>
      <c r="S6" s="1472"/>
      <c r="T6" s="1565"/>
      <c r="U6" s="1585" t="s">
        <v>1112</v>
      </c>
      <c r="V6" s="1564" t="s">
        <v>1113</v>
      </c>
      <c r="W6" s="1587" t="s">
        <v>1114</v>
      </c>
      <c r="AR6" s="548"/>
      <c r="AS6" s="548"/>
      <c r="AT6" s="548"/>
      <c r="AU6" s="548"/>
      <c r="AV6" s="548"/>
      <c r="AW6" s="548"/>
      <c r="AX6" s="548"/>
      <c r="AY6" s="548"/>
      <c r="AZ6" s="548"/>
      <c r="BA6" s="548"/>
      <c r="BB6" s="548"/>
      <c r="BC6" s="548"/>
      <c r="BD6" s="548"/>
      <c r="BE6" s="548"/>
      <c r="BF6" s="548"/>
    </row>
    <row r="7" spans="1:58" s="550" customFormat="1" ht="17.25" customHeight="1">
      <c r="A7" s="1571"/>
      <c r="B7" s="1565"/>
      <c r="C7" s="1565"/>
      <c r="D7" s="1565"/>
      <c r="E7" s="1585" t="s">
        <v>1052</v>
      </c>
      <c r="F7" s="1585" t="s">
        <v>1088</v>
      </c>
      <c r="G7" s="1585" t="s">
        <v>1089</v>
      </c>
      <c r="H7" s="1585" t="s">
        <v>1052</v>
      </c>
      <c r="I7" s="1585" t="s">
        <v>1088</v>
      </c>
      <c r="J7" s="1585" t="s">
        <v>1089</v>
      </c>
      <c r="K7" s="1585" t="s">
        <v>1052</v>
      </c>
      <c r="L7" s="1585" t="s">
        <v>1088</v>
      </c>
      <c r="M7" s="1585" t="s">
        <v>1089</v>
      </c>
      <c r="N7" s="1585" t="s">
        <v>1052</v>
      </c>
      <c r="O7" s="1585" t="s">
        <v>1088</v>
      </c>
      <c r="P7" s="1585" t="s">
        <v>1089</v>
      </c>
      <c r="Q7" s="1585" t="s">
        <v>1052</v>
      </c>
      <c r="R7" s="1585" t="s">
        <v>1088</v>
      </c>
      <c r="S7" s="1585" t="s">
        <v>1089</v>
      </c>
      <c r="T7" s="1565"/>
      <c r="U7" s="1586"/>
      <c r="V7" s="1565"/>
      <c r="W7" s="1588"/>
      <c r="AR7" s="549"/>
      <c r="AS7" s="549"/>
      <c r="AT7" s="549"/>
      <c r="AU7" s="549"/>
      <c r="AV7" s="549"/>
      <c r="AW7" s="549"/>
      <c r="AX7" s="549"/>
      <c r="AY7" s="549"/>
      <c r="AZ7" s="549"/>
      <c r="BA7" s="549"/>
      <c r="BB7" s="549"/>
      <c r="BC7" s="549"/>
      <c r="BD7" s="549"/>
      <c r="BE7" s="549"/>
      <c r="BF7" s="549"/>
    </row>
    <row r="8" spans="1:58" s="550" customFormat="1" ht="17.25" customHeight="1">
      <c r="A8" s="1572"/>
      <c r="B8" s="1565"/>
      <c r="C8" s="1565"/>
      <c r="D8" s="1565"/>
      <c r="E8" s="1586"/>
      <c r="F8" s="1586"/>
      <c r="G8" s="1586"/>
      <c r="H8" s="1586"/>
      <c r="I8" s="1586"/>
      <c r="J8" s="1586"/>
      <c r="K8" s="1586"/>
      <c r="L8" s="1586"/>
      <c r="M8" s="1586"/>
      <c r="N8" s="1586"/>
      <c r="O8" s="1586"/>
      <c r="P8" s="1586"/>
      <c r="Q8" s="1586"/>
      <c r="R8" s="1586"/>
      <c r="S8" s="1586"/>
      <c r="T8" s="1565"/>
      <c r="U8" s="1586"/>
      <c r="V8" s="1565"/>
      <c r="W8" s="1588"/>
      <c r="AR8" s="549"/>
      <c r="AS8" s="549"/>
      <c r="AT8" s="549"/>
      <c r="AU8" s="549"/>
      <c r="AV8" s="549"/>
      <c r="AW8" s="549"/>
      <c r="AX8" s="549"/>
      <c r="AY8" s="549"/>
      <c r="AZ8" s="549"/>
      <c r="BA8" s="549"/>
      <c r="BB8" s="549"/>
      <c r="BC8" s="549"/>
      <c r="BD8" s="549"/>
      <c r="BE8" s="549"/>
      <c r="BF8" s="549"/>
    </row>
    <row r="9" spans="1:58" s="550" customFormat="1" ht="17.25" customHeight="1">
      <c r="A9" s="1572"/>
      <c r="B9" s="1565"/>
      <c r="C9" s="1565"/>
      <c r="D9" s="1565"/>
      <c r="E9" s="1586"/>
      <c r="F9" s="1586"/>
      <c r="G9" s="1586"/>
      <c r="H9" s="1586"/>
      <c r="I9" s="1586"/>
      <c r="J9" s="1586"/>
      <c r="K9" s="1586"/>
      <c r="L9" s="1586"/>
      <c r="M9" s="1586"/>
      <c r="N9" s="1586"/>
      <c r="O9" s="1586"/>
      <c r="P9" s="1586"/>
      <c r="Q9" s="1586"/>
      <c r="R9" s="1586"/>
      <c r="S9" s="1586"/>
      <c r="T9" s="1565"/>
      <c r="U9" s="1586"/>
      <c r="V9" s="1565"/>
      <c r="W9" s="1588"/>
      <c r="AR9" s="549"/>
      <c r="AS9" s="549"/>
      <c r="AT9" s="549"/>
      <c r="AU9" s="549"/>
      <c r="AV9" s="549"/>
      <c r="AW9" s="549"/>
      <c r="AX9" s="549"/>
      <c r="AY9" s="549"/>
      <c r="AZ9" s="549"/>
      <c r="BA9" s="549"/>
      <c r="BB9" s="549"/>
      <c r="BC9" s="549"/>
      <c r="BD9" s="549"/>
      <c r="BE9" s="549"/>
      <c r="BF9" s="549"/>
    </row>
    <row r="10" spans="1:58" s="153" customFormat="1">
      <c r="A10" s="1572"/>
      <c r="B10" s="551" t="s">
        <v>1137</v>
      </c>
      <c r="C10" s="552" t="s">
        <v>1138</v>
      </c>
      <c r="D10" s="552" t="s">
        <v>1139</v>
      </c>
      <c r="E10" s="552" t="s">
        <v>1139</v>
      </c>
      <c r="F10" s="552" t="s">
        <v>1139</v>
      </c>
      <c r="G10" s="552" t="s">
        <v>1139</v>
      </c>
      <c r="H10" s="552" t="s">
        <v>1139</v>
      </c>
      <c r="I10" s="552" t="s">
        <v>1139</v>
      </c>
      <c r="J10" s="552" t="s">
        <v>1139</v>
      </c>
      <c r="K10" s="552" t="s">
        <v>1139</v>
      </c>
      <c r="L10" s="552" t="s">
        <v>1139</v>
      </c>
      <c r="M10" s="552" t="s">
        <v>1139</v>
      </c>
      <c r="N10" s="552" t="s">
        <v>1139</v>
      </c>
      <c r="O10" s="552" t="s">
        <v>1139</v>
      </c>
      <c r="P10" s="552" t="s">
        <v>1139</v>
      </c>
      <c r="Q10" s="552" t="s">
        <v>1139</v>
      </c>
      <c r="R10" s="552" t="s">
        <v>1139</v>
      </c>
      <c r="S10" s="552" t="s">
        <v>1139</v>
      </c>
      <c r="T10" s="552" t="s">
        <v>1137</v>
      </c>
      <c r="U10" s="1586"/>
      <c r="V10" s="1565"/>
      <c r="W10" s="1588"/>
      <c r="AR10" s="556"/>
      <c r="AS10" s="556"/>
      <c r="AT10" s="556"/>
      <c r="AU10" s="556"/>
      <c r="AV10" s="556"/>
      <c r="AW10" s="556"/>
      <c r="AX10" s="556"/>
      <c r="AY10" s="556"/>
      <c r="AZ10" s="556"/>
      <c r="BA10" s="556"/>
      <c r="BB10" s="556"/>
      <c r="BC10" s="556"/>
      <c r="BD10" s="556"/>
      <c r="BE10" s="556"/>
      <c r="BF10" s="556"/>
    </row>
    <row r="11" spans="1:58" ht="21.75" customHeight="1">
      <c r="A11" s="322" t="s">
        <v>1148</v>
      </c>
      <c r="B11" s="557">
        <f t="shared" ref="B11:W11" si="0">SUM(B12:B20)</f>
        <v>9</v>
      </c>
      <c r="C11" s="557">
        <f t="shared" si="0"/>
        <v>3198</v>
      </c>
      <c r="D11" s="557">
        <f t="shared" si="0"/>
        <v>8136</v>
      </c>
      <c r="E11" s="557">
        <f t="shared" si="0"/>
        <v>135</v>
      </c>
      <c r="F11" s="557">
        <f t="shared" si="0"/>
        <v>97</v>
      </c>
      <c r="G11" s="557">
        <f t="shared" si="0"/>
        <v>38</v>
      </c>
      <c r="H11" s="557">
        <f t="shared" si="0"/>
        <v>9</v>
      </c>
      <c r="I11" s="557">
        <f t="shared" si="0"/>
        <v>8</v>
      </c>
      <c r="J11" s="557">
        <f t="shared" si="0"/>
        <v>1</v>
      </c>
      <c r="K11" s="557">
        <f t="shared" si="0"/>
        <v>93</v>
      </c>
      <c r="L11" s="557">
        <f t="shared" si="0"/>
        <v>65</v>
      </c>
      <c r="M11" s="557">
        <f t="shared" si="0"/>
        <v>28</v>
      </c>
      <c r="N11" s="557">
        <f t="shared" si="0"/>
        <v>33</v>
      </c>
      <c r="O11" s="557">
        <f t="shared" si="0"/>
        <v>24</v>
      </c>
      <c r="P11" s="557">
        <f t="shared" si="0"/>
        <v>9</v>
      </c>
      <c r="Q11" s="557">
        <f t="shared" si="0"/>
        <v>1058</v>
      </c>
      <c r="R11" s="557">
        <f t="shared" si="0"/>
        <v>496</v>
      </c>
      <c r="S11" s="557">
        <f t="shared" si="0"/>
        <v>562</v>
      </c>
      <c r="T11" s="557">
        <f t="shared" si="0"/>
        <v>9</v>
      </c>
      <c r="U11" s="557">
        <f t="shared" si="0"/>
        <v>5601729</v>
      </c>
      <c r="V11" s="557">
        <f t="shared" si="0"/>
        <v>4628590</v>
      </c>
      <c r="W11" s="558">
        <f t="shared" si="0"/>
        <v>973139</v>
      </c>
      <c r="AR11" s="548"/>
      <c r="AS11" s="548"/>
      <c r="AT11" s="548"/>
      <c r="AU11" s="548"/>
      <c r="AV11" s="548"/>
      <c r="AW11" s="548"/>
      <c r="AX11" s="548"/>
      <c r="AY11" s="548"/>
      <c r="AZ11" s="548"/>
      <c r="BA11" s="548"/>
      <c r="BB11" s="548"/>
      <c r="BC11" s="548"/>
      <c r="BD11" s="548"/>
      <c r="BE11" s="548"/>
      <c r="BF11" s="548"/>
    </row>
    <row r="12" spans="1:58" ht="21.75" customHeight="1">
      <c r="A12" s="559" t="s">
        <v>1149</v>
      </c>
      <c r="B12" s="560">
        <v>1</v>
      </c>
      <c r="C12" s="560">
        <v>334</v>
      </c>
      <c r="D12" s="560">
        <v>850</v>
      </c>
      <c r="E12" s="560">
        <v>12</v>
      </c>
      <c r="F12" s="560">
        <v>6</v>
      </c>
      <c r="G12" s="560">
        <v>6</v>
      </c>
      <c r="H12" s="560">
        <v>1</v>
      </c>
      <c r="I12" s="560">
        <v>1</v>
      </c>
      <c r="J12" s="560">
        <v>0</v>
      </c>
      <c r="K12" s="560">
        <v>8</v>
      </c>
      <c r="L12" s="560">
        <v>2</v>
      </c>
      <c r="M12" s="560">
        <v>6</v>
      </c>
      <c r="N12" s="560">
        <v>3</v>
      </c>
      <c r="O12" s="560">
        <v>3</v>
      </c>
      <c r="P12" s="560">
        <v>0</v>
      </c>
      <c r="Q12" s="560">
        <v>153</v>
      </c>
      <c r="R12" s="560">
        <v>74</v>
      </c>
      <c r="S12" s="560">
        <v>79</v>
      </c>
      <c r="T12" s="560">
        <v>1</v>
      </c>
      <c r="U12" s="561">
        <v>2489429</v>
      </c>
      <c r="V12" s="561">
        <v>2240982</v>
      </c>
      <c r="W12" s="562">
        <v>248447</v>
      </c>
      <c r="AR12" s="548"/>
      <c r="AS12" s="548"/>
      <c r="AT12" s="548"/>
      <c r="AU12" s="548"/>
      <c r="AV12" s="548"/>
      <c r="AW12" s="548"/>
      <c r="AX12" s="548"/>
      <c r="AY12" s="548"/>
      <c r="AZ12" s="548"/>
      <c r="BA12" s="548"/>
      <c r="BB12" s="548"/>
      <c r="BC12" s="548"/>
      <c r="BD12" s="548"/>
      <c r="BE12" s="548"/>
      <c r="BF12" s="548"/>
    </row>
    <row r="13" spans="1:58" ht="21.75" customHeight="1">
      <c r="A13" s="559" t="s">
        <v>1150</v>
      </c>
      <c r="B13" s="560">
        <v>1</v>
      </c>
      <c r="C13" s="560">
        <v>492</v>
      </c>
      <c r="D13" s="560">
        <v>1300</v>
      </c>
      <c r="E13" s="560">
        <v>12</v>
      </c>
      <c r="F13" s="560">
        <v>8</v>
      </c>
      <c r="G13" s="560">
        <v>4</v>
      </c>
      <c r="H13" s="560">
        <v>1</v>
      </c>
      <c r="I13" s="560">
        <v>1</v>
      </c>
      <c r="J13" s="560">
        <v>0</v>
      </c>
      <c r="K13" s="560">
        <v>8</v>
      </c>
      <c r="L13" s="560">
        <v>4</v>
      </c>
      <c r="M13" s="560">
        <v>4</v>
      </c>
      <c r="N13" s="560">
        <v>3</v>
      </c>
      <c r="O13" s="560">
        <v>3</v>
      </c>
      <c r="P13" s="560">
        <v>0</v>
      </c>
      <c r="Q13" s="560">
        <v>151</v>
      </c>
      <c r="R13" s="560">
        <v>64</v>
      </c>
      <c r="S13" s="560">
        <v>87</v>
      </c>
      <c r="T13" s="560">
        <v>1</v>
      </c>
      <c r="U13" s="561">
        <v>1794346</v>
      </c>
      <c r="V13" s="561">
        <v>1455323</v>
      </c>
      <c r="W13" s="562">
        <v>339023</v>
      </c>
      <c r="AR13" s="548"/>
      <c r="AS13" s="548"/>
      <c r="AT13" s="548"/>
      <c r="AU13" s="548"/>
      <c r="AV13" s="548"/>
      <c r="AW13" s="548"/>
      <c r="AX13" s="548"/>
      <c r="AY13" s="548"/>
      <c r="AZ13" s="548"/>
      <c r="BA13" s="548"/>
      <c r="BB13" s="548"/>
      <c r="BC13" s="548"/>
      <c r="BD13" s="548"/>
      <c r="BE13" s="548"/>
      <c r="BF13" s="548"/>
    </row>
    <row r="14" spans="1:58" ht="21.75" customHeight="1">
      <c r="A14" s="559" t="s">
        <v>1151</v>
      </c>
      <c r="B14" s="560">
        <v>1</v>
      </c>
      <c r="C14" s="560">
        <v>730</v>
      </c>
      <c r="D14" s="560">
        <v>1831</v>
      </c>
      <c r="E14" s="560">
        <v>21</v>
      </c>
      <c r="F14" s="560">
        <v>15</v>
      </c>
      <c r="G14" s="560">
        <v>6</v>
      </c>
      <c r="H14" s="560">
        <v>1</v>
      </c>
      <c r="I14" s="560">
        <v>1</v>
      </c>
      <c r="J14" s="560">
        <v>0</v>
      </c>
      <c r="K14" s="560">
        <v>15</v>
      </c>
      <c r="L14" s="560">
        <v>12</v>
      </c>
      <c r="M14" s="560">
        <v>3</v>
      </c>
      <c r="N14" s="560">
        <v>5</v>
      </c>
      <c r="O14" s="560">
        <v>2</v>
      </c>
      <c r="P14" s="560">
        <v>3</v>
      </c>
      <c r="Q14" s="560">
        <v>221</v>
      </c>
      <c r="R14" s="560">
        <v>88</v>
      </c>
      <c r="S14" s="560">
        <v>133</v>
      </c>
      <c r="T14" s="560">
        <v>1</v>
      </c>
      <c r="U14" s="561">
        <v>400000</v>
      </c>
      <c r="V14" s="561">
        <v>280000</v>
      </c>
      <c r="W14" s="562">
        <v>120000</v>
      </c>
      <c r="AR14" s="548"/>
      <c r="AS14" s="548"/>
      <c r="AT14" s="548"/>
      <c r="AU14" s="548"/>
      <c r="AV14" s="548"/>
      <c r="AW14" s="548"/>
      <c r="AX14" s="548"/>
      <c r="AY14" s="548"/>
      <c r="AZ14" s="548"/>
      <c r="BA14" s="548"/>
      <c r="BB14" s="548"/>
      <c r="BC14" s="548"/>
      <c r="BD14" s="548"/>
      <c r="BE14" s="548"/>
      <c r="BF14" s="548"/>
    </row>
    <row r="15" spans="1:58" ht="21.75" customHeight="1">
      <c r="A15" s="559" t="s">
        <v>1152</v>
      </c>
      <c r="B15" s="560">
        <v>1</v>
      </c>
      <c r="C15" s="557">
        <v>218</v>
      </c>
      <c r="D15" s="564">
        <v>572</v>
      </c>
      <c r="E15" s="557">
        <v>12</v>
      </c>
      <c r="F15" s="557">
        <v>9</v>
      </c>
      <c r="G15" s="557">
        <v>3</v>
      </c>
      <c r="H15" s="557">
        <f>SUM(I15+J15)</f>
        <v>1</v>
      </c>
      <c r="I15" s="557">
        <v>1</v>
      </c>
      <c r="J15" s="557">
        <v>0</v>
      </c>
      <c r="K15" s="557">
        <v>8</v>
      </c>
      <c r="L15" s="557">
        <v>6</v>
      </c>
      <c r="M15" s="557">
        <v>2</v>
      </c>
      <c r="N15" s="557">
        <f>SUM(O15+P15)</f>
        <v>3</v>
      </c>
      <c r="O15" s="557">
        <v>2</v>
      </c>
      <c r="P15" s="557">
        <v>1</v>
      </c>
      <c r="Q15" s="557">
        <v>54</v>
      </c>
      <c r="R15" s="557">
        <v>33</v>
      </c>
      <c r="S15" s="557">
        <v>21</v>
      </c>
      <c r="T15" s="557">
        <v>1</v>
      </c>
      <c r="U15" s="557" t="s">
        <v>1153</v>
      </c>
      <c r="V15" s="557" t="s">
        <v>1154</v>
      </c>
      <c r="W15" s="558" t="s">
        <v>1155</v>
      </c>
      <c r="AR15" s="548"/>
      <c r="AS15" s="548"/>
      <c r="AT15" s="548"/>
      <c r="AU15" s="548"/>
      <c r="AV15" s="548"/>
      <c r="AW15" s="548"/>
      <c r="AX15" s="548"/>
      <c r="AY15" s="548"/>
      <c r="AZ15" s="548"/>
      <c r="BA15" s="548"/>
      <c r="BB15" s="548"/>
      <c r="BC15" s="548"/>
      <c r="BD15" s="548"/>
      <c r="BE15" s="548"/>
      <c r="BF15" s="548"/>
    </row>
    <row r="16" spans="1:58" ht="21.6" customHeight="1">
      <c r="A16" s="559" t="s">
        <v>1156</v>
      </c>
      <c r="B16" s="560">
        <v>1</v>
      </c>
      <c r="C16" s="1568">
        <v>397</v>
      </c>
      <c r="D16" s="1568">
        <v>1001</v>
      </c>
      <c r="E16" s="560">
        <v>12</v>
      </c>
      <c r="F16" s="560">
        <v>8</v>
      </c>
      <c r="G16" s="560">
        <v>4</v>
      </c>
      <c r="H16" s="560">
        <v>1</v>
      </c>
      <c r="I16" s="560">
        <v>1</v>
      </c>
      <c r="J16" s="560">
        <v>0</v>
      </c>
      <c r="K16" s="560">
        <v>8</v>
      </c>
      <c r="L16" s="560">
        <v>5</v>
      </c>
      <c r="M16" s="560">
        <v>3</v>
      </c>
      <c r="N16" s="560">
        <v>3</v>
      </c>
      <c r="O16" s="560">
        <v>2</v>
      </c>
      <c r="P16" s="560">
        <v>1</v>
      </c>
      <c r="Q16" s="560">
        <v>70</v>
      </c>
      <c r="R16" s="560">
        <v>30</v>
      </c>
      <c r="S16" s="560">
        <v>40</v>
      </c>
      <c r="T16" s="560">
        <v>1</v>
      </c>
      <c r="U16" s="557">
        <v>183655</v>
      </c>
      <c r="V16" s="557">
        <v>153603</v>
      </c>
      <c r="W16" s="558">
        <v>30052</v>
      </c>
      <c r="AR16" s="548"/>
      <c r="AS16" s="548"/>
      <c r="AT16" s="548"/>
      <c r="AU16" s="548"/>
      <c r="AV16" s="548"/>
      <c r="AW16" s="548"/>
      <c r="AX16" s="548"/>
      <c r="AY16" s="548"/>
      <c r="AZ16" s="548"/>
      <c r="BA16" s="548"/>
      <c r="BB16" s="548"/>
      <c r="BC16" s="548"/>
      <c r="BD16" s="548"/>
      <c r="BE16" s="548"/>
      <c r="BF16" s="548"/>
    </row>
    <row r="17" spans="1:58" ht="21.75" customHeight="1">
      <c r="A17" s="559" t="s">
        <v>1157</v>
      </c>
      <c r="B17" s="560">
        <v>1</v>
      </c>
      <c r="C17" s="1568"/>
      <c r="D17" s="1568"/>
      <c r="E17" s="557">
        <v>14</v>
      </c>
      <c r="F17" s="557">
        <v>11</v>
      </c>
      <c r="G17" s="557">
        <v>3</v>
      </c>
      <c r="H17" s="565">
        <v>1</v>
      </c>
      <c r="I17" s="565">
        <v>1</v>
      </c>
      <c r="J17" s="565">
        <v>0</v>
      </c>
      <c r="K17" s="560">
        <v>10</v>
      </c>
      <c r="L17" s="565">
        <v>8</v>
      </c>
      <c r="M17" s="565">
        <v>2</v>
      </c>
      <c r="N17" s="565">
        <v>3</v>
      </c>
      <c r="O17" s="565">
        <v>2</v>
      </c>
      <c r="P17" s="565">
        <v>1</v>
      </c>
      <c r="Q17" s="557">
        <v>78</v>
      </c>
      <c r="R17" s="557">
        <v>45</v>
      </c>
      <c r="S17" s="557">
        <v>33</v>
      </c>
      <c r="T17" s="557">
        <v>1</v>
      </c>
      <c r="U17" s="557">
        <v>346515</v>
      </c>
      <c r="V17" s="557">
        <v>259166</v>
      </c>
      <c r="W17" s="558">
        <v>87349</v>
      </c>
      <c r="AR17" s="548"/>
      <c r="AS17" s="548"/>
      <c r="AT17" s="548"/>
      <c r="AU17" s="548"/>
      <c r="AV17" s="548"/>
      <c r="AW17" s="548"/>
      <c r="AX17" s="548"/>
      <c r="AY17" s="548"/>
      <c r="AZ17" s="548"/>
      <c r="BA17" s="548"/>
      <c r="BB17" s="548"/>
      <c r="BC17" s="548"/>
      <c r="BD17" s="548"/>
      <c r="BE17" s="548"/>
      <c r="BF17" s="548"/>
    </row>
    <row r="18" spans="1:58" ht="21.75" customHeight="1">
      <c r="A18" s="559" t="s">
        <v>1158</v>
      </c>
      <c r="B18" s="560">
        <v>1</v>
      </c>
      <c r="C18" s="560">
        <v>313</v>
      </c>
      <c r="D18" s="560">
        <v>739</v>
      </c>
      <c r="E18" s="560">
        <v>20</v>
      </c>
      <c r="F18" s="560">
        <v>13</v>
      </c>
      <c r="G18" s="560">
        <v>7</v>
      </c>
      <c r="H18" s="560">
        <v>1</v>
      </c>
      <c r="I18" s="560">
        <v>1</v>
      </c>
      <c r="J18" s="560">
        <v>0</v>
      </c>
      <c r="K18" s="560">
        <v>14</v>
      </c>
      <c r="L18" s="560">
        <v>8</v>
      </c>
      <c r="M18" s="560">
        <v>6</v>
      </c>
      <c r="N18" s="560">
        <v>5</v>
      </c>
      <c r="O18" s="560">
        <v>4</v>
      </c>
      <c r="P18" s="560">
        <v>1</v>
      </c>
      <c r="Q18" s="560">
        <v>136</v>
      </c>
      <c r="R18" s="560">
        <v>49</v>
      </c>
      <c r="S18" s="560">
        <v>87</v>
      </c>
      <c r="T18" s="560">
        <v>1</v>
      </c>
      <c r="U18" s="561">
        <v>237430</v>
      </c>
      <c r="V18" s="561">
        <v>180000</v>
      </c>
      <c r="W18" s="562">
        <v>57430</v>
      </c>
      <c r="AR18" s="548"/>
      <c r="AS18" s="548"/>
      <c r="AT18" s="548"/>
      <c r="AU18" s="548"/>
      <c r="AV18" s="548"/>
      <c r="AW18" s="548"/>
      <c r="AX18" s="548"/>
      <c r="AY18" s="548"/>
      <c r="AZ18" s="548"/>
      <c r="BA18" s="548"/>
      <c r="BB18" s="548"/>
      <c r="BC18" s="548"/>
      <c r="BD18" s="548"/>
      <c r="BE18" s="548"/>
      <c r="BF18" s="548"/>
    </row>
    <row r="19" spans="1:58" ht="21.75" customHeight="1">
      <c r="A19" s="567" t="s">
        <v>1159</v>
      </c>
      <c r="B19" s="560">
        <v>1</v>
      </c>
      <c r="C19" s="1568">
        <v>714</v>
      </c>
      <c r="D19" s="1568">
        <v>1843</v>
      </c>
      <c r="E19" s="560">
        <v>20</v>
      </c>
      <c r="F19" s="560">
        <v>18</v>
      </c>
      <c r="G19" s="560">
        <v>2</v>
      </c>
      <c r="H19" s="560">
        <v>1</v>
      </c>
      <c r="I19" s="560">
        <v>1</v>
      </c>
      <c r="J19" s="560">
        <v>0</v>
      </c>
      <c r="K19" s="560">
        <v>14</v>
      </c>
      <c r="L19" s="560">
        <v>14</v>
      </c>
      <c r="M19" s="560">
        <v>0</v>
      </c>
      <c r="N19" s="560">
        <v>5</v>
      </c>
      <c r="O19" s="560">
        <v>3</v>
      </c>
      <c r="P19" s="560">
        <v>2</v>
      </c>
      <c r="Q19" s="560">
        <v>90</v>
      </c>
      <c r="R19" s="560">
        <v>57</v>
      </c>
      <c r="S19" s="560">
        <v>33</v>
      </c>
      <c r="T19" s="560">
        <v>1</v>
      </c>
      <c r="U19" s="561">
        <v>104480</v>
      </c>
      <c r="V19" s="561">
        <v>40000</v>
      </c>
      <c r="W19" s="562">
        <v>64480</v>
      </c>
      <c r="AR19" s="548"/>
      <c r="AS19" s="548"/>
      <c r="AT19" s="548"/>
      <c r="AU19" s="548"/>
      <c r="AV19" s="548"/>
      <c r="AW19" s="548"/>
      <c r="AX19" s="548"/>
      <c r="AY19" s="548"/>
      <c r="AZ19" s="548"/>
      <c r="BA19" s="548"/>
      <c r="BB19" s="548"/>
      <c r="BC19" s="548"/>
      <c r="BD19" s="548"/>
      <c r="BE19" s="548"/>
      <c r="BF19" s="548"/>
    </row>
    <row r="20" spans="1:58" ht="21.75" customHeight="1">
      <c r="A20" s="559" t="s">
        <v>1160</v>
      </c>
      <c r="B20" s="560">
        <v>1</v>
      </c>
      <c r="C20" s="1568"/>
      <c r="D20" s="1568"/>
      <c r="E20" s="560">
        <v>12</v>
      </c>
      <c r="F20" s="560">
        <v>9</v>
      </c>
      <c r="G20" s="560">
        <v>3</v>
      </c>
      <c r="H20" s="560">
        <v>1</v>
      </c>
      <c r="I20" s="560">
        <v>0</v>
      </c>
      <c r="J20" s="560">
        <v>1</v>
      </c>
      <c r="K20" s="560">
        <v>8</v>
      </c>
      <c r="L20" s="560">
        <v>6</v>
      </c>
      <c r="M20" s="560">
        <v>2</v>
      </c>
      <c r="N20" s="560">
        <v>3</v>
      </c>
      <c r="O20" s="560">
        <v>3</v>
      </c>
      <c r="P20" s="560">
        <v>0</v>
      </c>
      <c r="Q20" s="560">
        <v>105</v>
      </c>
      <c r="R20" s="560">
        <v>56</v>
      </c>
      <c r="S20" s="560">
        <v>49</v>
      </c>
      <c r="T20" s="560">
        <v>1</v>
      </c>
      <c r="U20" s="561">
        <v>45874</v>
      </c>
      <c r="V20" s="561">
        <v>19516</v>
      </c>
      <c r="W20" s="562">
        <v>26358</v>
      </c>
      <c r="AR20" s="548"/>
      <c r="AS20" s="548"/>
      <c r="AT20" s="548"/>
      <c r="AU20" s="548"/>
      <c r="AV20" s="548"/>
      <c r="AW20" s="548"/>
      <c r="AX20" s="548"/>
      <c r="AY20" s="548"/>
      <c r="AZ20" s="548"/>
      <c r="BA20" s="548"/>
      <c r="BB20" s="548"/>
      <c r="BC20" s="548"/>
      <c r="BD20" s="548"/>
      <c r="BE20" s="548"/>
      <c r="BF20" s="548"/>
    </row>
    <row r="21" spans="1:58" ht="21.75" customHeight="1">
      <c r="A21" s="568"/>
      <c r="B21" s="569"/>
      <c r="C21" s="570"/>
      <c r="D21" s="570"/>
      <c r="E21" s="569"/>
      <c r="F21" s="569"/>
      <c r="G21" s="569"/>
      <c r="H21" s="569"/>
      <c r="I21" s="569"/>
      <c r="J21" s="569"/>
      <c r="K21" s="569"/>
      <c r="L21" s="569"/>
      <c r="M21" s="569"/>
      <c r="N21" s="569"/>
      <c r="O21" s="569"/>
      <c r="P21" s="569"/>
      <c r="Q21" s="570"/>
      <c r="R21" s="570"/>
      <c r="S21" s="570"/>
      <c r="T21" s="570"/>
      <c r="U21" s="570"/>
      <c r="V21" s="570"/>
      <c r="W21" s="571"/>
      <c r="AR21" s="548"/>
      <c r="AS21" s="548"/>
      <c r="AT21" s="548"/>
      <c r="AU21" s="548"/>
      <c r="AV21" s="548"/>
      <c r="AW21" s="548"/>
      <c r="AX21" s="548"/>
      <c r="AY21" s="548"/>
      <c r="AZ21" s="548"/>
      <c r="BA21" s="548"/>
      <c r="BB21" s="548"/>
      <c r="BC21" s="548"/>
      <c r="BD21" s="548"/>
      <c r="BE21" s="548"/>
      <c r="BF21" s="548"/>
    </row>
    <row r="22" spans="1:58" ht="21.75" customHeight="1">
      <c r="A22" s="568"/>
      <c r="B22" s="569"/>
      <c r="C22" s="570"/>
      <c r="D22" s="570"/>
      <c r="E22" s="569"/>
      <c r="F22" s="569"/>
      <c r="G22" s="569"/>
      <c r="H22" s="569"/>
      <c r="I22" s="569"/>
      <c r="J22" s="569"/>
      <c r="K22" s="569"/>
      <c r="L22" s="569"/>
      <c r="M22" s="569"/>
      <c r="N22" s="569"/>
      <c r="O22" s="569"/>
      <c r="P22" s="569"/>
      <c r="Q22" s="570"/>
      <c r="R22" s="570"/>
      <c r="S22" s="570"/>
      <c r="T22" s="570"/>
      <c r="U22" s="570"/>
      <c r="V22" s="570"/>
      <c r="W22" s="571"/>
      <c r="AR22" s="548"/>
      <c r="AS22" s="548"/>
      <c r="AT22" s="548"/>
      <c r="AU22" s="548"/>
      <c r="AV22" s="548"/>
      <c r="AW22" s="548"/>
      <c r="AX22" s="548"/>
      <c r="AY22" s="548"/>
      <c r="AZ22" s="548"/>
      <c r="BA22" s="548"/>
      <c r="BB22" s="548"/>
      <c r="BC22" s="548"/>
      <c r="BD22" s="548"/>
      <c r="BE22" s="548"/>
      <c r="BF22" s="548"/>
    </row>
    <row r="23" spans="1:58" ht="21.75" customHeight="1">
      <c r="A23" s="568"/>
      <c r="B23" s="569"/>
      <c r="C23" s="570"/>
      <c r="D23" s="570"/>
      <c r="E23" s="569"/>
      <c r="F23" s="569"/>
      <c r="G23" s="569"/>
      <c r="H23" s="569"/>
      <c r="I23" s="569"/>
      <c r="J23" s="569"/>
      <c r="K23" s="569"/>
      <c r="L23" s="569"/>
      <c r="M23" s="569"/>
      <c r="N23" s="569"/>
      <c r="O23" s="569"/>
      <c r="P23" s="569"/>
      <c r="Q23" s="570"/>
      <c r="R23" s="570"/>
      <c r="S23" s="570"/>
      <c r="T23" s="570"/>
      <c r="U23" s="570"/>
      <c r="V23" s="570"/>
      <c r="W23" s="571"/>
      <c r="AR23" s="548"/>
      <c r="AS23" s="548"/>
      <c r="AT23" s="548"/>
      <c r="AU23" s="548"/>
      <c r="AV23" s="548"/>
      <c r="AW23" s="548"/>
      <c r="AX23" s="548"/>
      <c r="AY23" s="548"/>
      <c r="AZ23" s="548"/>
      <c r="BA23" s="548"/>
      <c r="BB23" s="548"/>
      <c r="BC23" s="548"/>
      <c r="BD23" s="548"/>
      <c r="BE23" s="548"/>
      <c r="BF23" s="548"/>
    </row>
    <row r="24" spans="1:58" ht="21.75" customHeight="1">
      <c r="A24" s="574"/>
      <c r="B24" s="575"/>
      <c r="C24" s="576"/>
      <c r="D24" s="576"/>
      <c r="E24" s="575"/>
      <c r="F24" s="575"/>
      <c r="G24" s="575"/>
      <c r="H24" s="575"/>
      <c r="I24" s="575"/>
      <c r="J24" s="575"/>
      <c r="K24" s="575"/>
      <c r="L24" s="575"/>
      <c r="M24" s="575"/>
      <c r="N24" s="575"/>
      <c r="O24" s="575"/>
      <c r="P24" s="575"/>
      <c r="Q24" s="576"/>
      <c r="R24" s="576"/>
      <c r="S24" s="576"/>
      <c r="T24" s="576"/>
      <c r="U24" s="576"/>
      <c r="V24" s="576"/>
      <c r="W24" s="577"/>
    </row>
    <row r="25" spans="1:58" ht="21.75" customHeight="1">
      <c r="A25" s="574"/>
      <c r="B25" s="575"/>
      <c r="C25" s="576"/>
      <c r="D25" s="576"/>
      <c r="E25" s="575"/>
      <c r="F25" s="575"/>
      <c r="G25" s="575"/>
      <c r="H25" s="575"/>
      <c r="I25" s="575"/>
      <c r="J25" s="575"/>
      <c r="K25" s="575"/>
      <c r="L25" s="575"/>
      <c r="M25" s="575"/>
      <c r="N25" s="575"/>
      <c r="O25" s="575"/>
      <c r="P25" s="575"/>
      <c r="Q25" s="576"/>
      <c r="R25" s="576"/>
      <c r="S25" s="576"/>
      <c r="T25" s="576"/>
      <c r="U25" s="576"/>
      <c r="V25" s="576"/>
      <c r="W25" s="577"/>
    </row>
    <row r="26" spans="1:58" ht="21.75" customHeight="1">
      <c r="A26" s="574"/>
      <c r="B26" s="575"/>
      <c r="C26" s="576"/>
      <c r="D26" s="576"/>
      <c r="E26" s="575"/>
      <c r="F26" s="575"/>
      <c r="G26" s="575"/>
      <c r="H26" s="575"/>
      <c r="I26" s="575"/>
      <c r="J26" s="575"/>
      <c r="K26" s="575"/>
      <c r="L26" s="575"/>
      <c r="M26" s="575"/>
      <c r="N26" s="575"/>
      <c r="O26" s="575"/>
      <c r="P26" s="575"/>
      <c r="Q26" s="576"/>
      <c r="R26" s="576"/>
      <c r="S26" s="576"/>
      <c r="T26" s="576"/>
      <c r="U26" s="576"/>
      <c r="V26" s="576"/>
      <c r="W26" s="577"/>
    </row>
    <row r="27" spans="1:58" ht="21.75" customHeight="1">
      <c r="A27" s="574"/>
      <c r="B27" s="575"/>
      <c r="C27" s="576"/>
      <c r="D27" s="576"/>
      <c r="E27" s="575"/>
      <c r="F27" s="575"/>
      <c r="G27" s="575"/>
      <c r="H27" s="575"/>
      <c r="I27" s="575"/>
      <c r="J27" s="575"/>
      <c r="K27" s="575"/>
      <c r="L27" s="575"/>
      <c r="M27" s="575"/>
      <c r="N27" s="575"/>
      <c r="O27" s="575"/>
      <c r="P27" s="575"/>
      <c r="Q27" s="576"/>
      <c r="R27" s="576"/>
      <c r="S27" s="576"/>
      <c r="T27" s="576"/>
      <c r="U27" s="576"/>
      <c r="V27" s="576"/>
      <c r="W27" s="577"/>
    </row>
    <row r="28" spans="1:58" ht="21.75" customHeight="1">
      <c r="A28" s="574"/>
      <c r="B28" s="575"/>
      <c r="C28" s="576"/>
      <c r="D28" s="576"/>
      <c r="E28" s="575"/>
      <c r="F28" s="575"/>
      <c r="G28" s="575"/>
      <c r="H28" s="575"/>
      <c r="I28" s="575"/>
      <c r="J28" s="575"/>
      <c r="K28" s="575"/>
      <c r="L28" s="575"/>
      <c r="M28" s="575"/>
      <c r="N28" s="575"/>
      <c r="O28" s="575"/>
      <c r="P28" s="575"/>
      <c r="Q28" s="576"/>
      <c r="R28" s="576"/>
      <c r="S28" s="576"/>
      <c r="T28" s="576"/>
      <c r="U28" s="576"/>
      <c r="V28" s="576"/>
      <c r="W28" s="577"/>
    </row>
    <row r="29" spans="1:58" ht="21.75" customHeight="1">
      <c r="A29" s="579"/>
      <c r="B29" s="580"/>
      <c r="C29" s="581"/>
      <c r="D29" s="581"/>
      <c r="E29" s="580"/>
      <c r="F29" s="580"/>
      <c r="G29" s="580"/>
      <c r="H29" s="580"/>
      <c r="I29" s="580"/>
      <c r="J29" s="580"/>
      <c r="K29" s="580"/>
      <c r="L29" s="580"/>
      <c r="M29" s="580"/>
      <c r="N29" s="580"/>
      <c r="O29" s="580"/>
      <c r="P29" s="580"/>
      <c r="Q29" s="581"/>
      <c r="R29" s="581"/>
      <c r="S29" s="581"/>
      <c r="T29" s="581"/>
      <c r="U29" s="581"/>
      <c r="V29" s="581"/>
      <c r="W29" s="582"/>
    </row>
    <row r="30" spans="1:58" ht="16.8" thickBot="1">
      <c r="A30" s="584" t="s">
        <v>12</v>
      </c>
      <c r="B30" s="585" t="s">
        <v>1161</v>
      </c>
      <c r="C30" s="585"/>
      <c r="D30" s="585"/>
      <c r="E30" s="585"/>
      <c r="F30" s="585"/>
      <c r="G30" s="585"/>
      <c r="H30" s="585"/>
      <c r="I30" s="585"/>
      <c r="J30" s="585"/>
      <c r="K30" s="585"/>
      <c r="L30" s="585"/>
      <c r="M30" s="585"/>
      <c r="N30" s="585"/>
      <c r="O30" s="585"/>
      <c r="P30" s="585"/>
      <c r="Q30" s="585"/>
      <c r="R30" s="585"/>
      <c r="S30" s="585"/>
      <c r="T30" s="585"/>
      <c r="U30" s="585"/>
      <c r="V30" s="585"/>
      <c r="W30" s="586"/>
    </row>
    <row r="34" spans="1:23">
      <c r="A34" s="499" t="s">
        <v>1051</v>
      </c>
      <c r="B34" s="500"/>
    </row>
    <row r="35" spans="1:23">
      <c r="A35" s="499" t="s">
        <v>1095</v>
      </c>
      <c r="B35" s="541"/>
      <c r="C35" s="542"/>
      <c r="D35" s="543"/>
      <c r="E35" s="501"/>
      <c r="F35" s="501"/>
      <c r="G35" s="501"/>
      <c r="H35" s="501"/>
      <c r="I35" s="501"/>
      <c r="J35" s="501"/>
      <c r="K35" s="501"/>
      <c r="L35" s="501"/>
      <c r="M35" s="501"/>
      <c r="N35" s="501"/>
      <c r="O35" s="501"/>
      <c r="P35" s="501"/>
      <c r="Q35" s="501"/>
      <c r="R35" s="501"/>
      <c r="S35" s="501"/>
      <c r="T35" s="501"/>
      <c r="U35" s="501"/>
      <c r="V35" s="501"/>
      <c r="W35" s="501"/>
    </row>
    <row r="36" spans="1:23" ht="28.2">
      <c r="A36" s="544"/>
      <c r="B36" s="544"/>
      <c r="C36" s="544"/>
      <c r="D36" s="544"/>
      <c r="E36" s="544"/>
      <c r="F36" s="544" t="s">
        <v>1097</v>
      </c>
      <c r="G36" s="544"/>
      <c r="H36" s="544"/>
      <c r="I36" s="544"/>
      <c r="J36" s="544"/>
      <c r="K36" s="544"/>
      <c r="L36" s="544"/>
      <c r="M36" s="544"/>
      <c r="N36" s="544"/>
      <c r="O36" s="544"/>
      <c r="P36" s="544"/>
      <c r="Q36" s="544"/>
      <c r="R36" s="544"/>
      <c r="S36" s="544"/>
      <c r="T36" s="544"/>
      <c r="W36" s="590"/>
    </row>
    <row r="37" spans="1:23" ht="16.8" thickBot="1">
      <c r="A37" s="1569" t="s">
        <v>777</v>
      </c>
      <c r="B37" s="1569"/>
      <c r="C37" s="1569"/>
      <c r="D37" s="1569"/>
      <c r="E37" s="1569"/>
      <c r="F37" s="1569"/>
      <c r="G37" s="1569"/>
      <c r="H37" s="1569"/>
      <c r="I37" s="1569"/>
      <c r="J37" s="1569"/>
      <c r="K37" s="1569"/>
      <c r="L37" s="1569"/>
      <c r="M37" s="1569"/>
      <c r="N37" s="1569"/>
      <c r="O37" s="1569"/>
      <c r="P37" s="1569"/>
      <c r="Q37" s="1569"/>
      <c r="R37" s="1569"/>
      <c r="S37" s="1569"/>
      <c r="T37" s="1569"/>
      <c r="W37" s="590"/>
    </row>
    <row r="38" spans="1:23">
      <c r="A38" s="1570" t="s">
        <v>1098</v>
      </c>
      <c r="B38" s="1573" t="s">
        <v>1106</v>
      </c>
      <c r="C38" s="1574"/>
      <c r="D38" s="1574"/>
      <c r="E38" s="1484"/>
      <c r="F38" s="1577" t="s">
        <v>1107</v>
      </c>
      <c r="G38" s="1578"/>
      <c r="H38" s="1578"/>
      <c r="I38" s="1578"/>
      <c r="J38" s="1578"/>
      <c r="K38" s="1578"/>
      <c r="L38" s="1578"/>
      <c r="M38" s="1578"/>
      <c r="N38" s="1578"/>
      <c r="O38" s="1578"/>
      <c r="P38" s="1578"/>
      <c r="Q38" s="1578"/>
      <c r="R38" s="1578"/>
      <c r="S38" s="1578"/>
      <c r="T38" s="1579"/>
      <c r="W38" s="590"/>
    </row>
    <row r="39" spans="1:23">
      <c r="A39" s="1571"/>
      <c r="B39" s="1575"/>
      <c r="C39" s="1576"/>
      <c r="D39" s="1576"/>
      <c r="E39" s="1486"/>
      <c r="F39" s="1580" t="s">
        <v>1115</v>
      </c>
      <c r="G39" s="1581"/>
      <c r="H39" s="1582" t="s">
        <v>1116</v>
      </c>
      <c r="I39" s="1583"/>
      <c r="J39" s="1583"/>
      <c r="K39" s="1583"/>
      <c r="L39" s="1583"/>
      <c r="M39" s="1583"/>
      <c r="N39" s="1583"/>
      <c r="O39" s="1584"/>
      <c r="P39" s="1550" t="s">
        <v>1117</v>
      </c>
      <c r="Q39" s="1550" t="s">
        <v>1118</v>
      </c>
      <c r="R39" s="1550" t="s">
        <v>1119</v>
      </c>
      <c r="S39" s="1548" t="s">
        <v>1120</v>
      </c>
      <c r="T39" s="1549"/>
      <c r="W39" s="590"/>
    </row>
    <row r="40" spans="1:23">
      <c r="A40" s="1571"/>
      <c r="B40" s="1551" t="s">
        <v>1108</v>
      </c>
      <c r="C40" s="1553" t="s">
        <v>1121</v>
      </c>
      <c r="D40" s="1555" t="s">
        <v>1122</v>
      </c>
      <c r="E40" s="1555" t="s">
        <v>1123</v>
      </c>
      <c r="F40" s="1556" t="s">
        <v>1124</v>
      </c>
      <c r="G40" s="1561" t="s">
        <v>1125</v>
      </c>
      <c r="H40" s="1550" t="s">
        <v>1126</v>
      </c>
      <c r="I40" s="1550" t="s">
        <v>1127</v>
      </c>
      <c r="J40" s="1550" t="s">
        <v>1128</v>
      </c>
      <c r="K40" s="1550" t="s">
        <v>1129</v>
      </c>
      <c r="L40" s="1558" t="s">
        <v>1130</v>
      </c>
      <c r="M40" s="1559"/>
      <c r="N40" s="1559"/>
      <c r="O40" s="1560"/>
      <c r="P40" s="1550"/>
      <c r="Q40" s="1550"/>
      <c r="R40" s="1550"/>
      <c r="S40" s="1561" t="s">
        <v>1131</v>
      </c>
      <c r="T40" s="1562" t="s">
        <v>1132</v>
      </c>
      <c r="W40" s="590"/>
    </row>
    <row r="41" spans="1:23">
      <c r="A41" s="1572"/>
      <c r="B41" s="1552"/>
      <c r="C41" s="1554"/>
      <c r="D41" s="1551"/>
      <c r="E41" s="1551"/>
      <c r="F41" s="1557"/>
      <c r="G41" s="1550"/>
      <c r="H41" s="1550"/>
      <c r="I41" s="1550"/>
      <c r="J41" s="1550"/>
      <c r="K41" s="1550"/>
      <c r="L41" s="1564" t="s">
        <v>1133</v>
      </c>
      <c r="M41" s="1558" t="s">
        <v>1134</v>
      </c>
      <c r="N41" s="1559"/>
      <c r="O41" s="1560"/>
      <c r="P41" s="1550"/>
      <c r="Q41" s="1550"/>
      <c r="R41" s="1550"/>
      <c r="S41" s="1550"/>
      <c r="T41" s="1563"/>
      <c r="W41" s="590"/>
    </row>
    <row r="42" spans="1:23">
      <c r="A42" s="1572"/>
      <c r="B42" s="1552"/>
      <c r="C42" s="1554"/>
      <c r="D42" s="1551"/>
      <c r="E42" s="1551"/>
      <c r="F42" s="1557"/>
      <c r="G42" s="1550"/>
      <c r="H42" s="1550"/>
      <c r="I42" s="1550"/>
      <c r="J42" s="1550"/>
      <c r="K42" s="1550"/>
      <c r="L42" s="1565"/>
      <c r="M42" s="502" t="s">
        <v>1108</v>
      </c>
      <c r="N42" s="502" t="s">
        <v>1135</v>
      </c>
      <c r="O42" s="502" t="s">
        <v>1136</v>
      </c>
      <c r="P42" s="1550"/>
      <c r="Q42" s="1550"/>
      <c r="R42" s="1550"/>
      <c r="S42" s="1550"/>
      <c r="T42" s="1563"/>
      <c r="W42" s="590"/>
    </row>
    <row r="43" spans="1:23">
      <c r="A43" s="1572"/>
      <c r="B43" s="1552"/>
      <c r="C43" s="1554"/>
      <c r="D43" s="1551"/>
      <c r="E43" s="1551"/>
      <c r="F43" s="553" t="s">
        <v>1140</v>
      </c>
      <c r="G43" s="552" t="s">
        <v>1141</v>
      </c>
      <c r="H43" s="552" t="s">
        <v>1142</v>
      </c>
      <c r="I43" s="552" t="s">
        <v>1143</v>
      </c>
      <c r="J43" s="552" t="s">
        <v>1144</v>
      </c>
      <c r="K43" s="552" t="s">
        <v>1144</v>
      </c>
      <c r="L43" s="552" t="s">
        <v>1144</v>
      </c>
      <c r="M43" s="553" t="s">
        <v>1145</v>
      </c>
      <c r="N43" s="553" t="s">
        <v>1145</v>
      </c>
      <c r="O43" s="553" t="s">
        <v>1145</v>
      </c>
      <c r="P43" s="552" t="s">
        <v>1142</v>
      </c>
      <c r="Q43" s="552" t="s">
        <v>1142</v>
      </c>
      <c r="R43" s="552" t="s">
        <v>1146</v>
      </c>
      <c r="S43" s="554" t="s">
        <v>1147</v>
      </c>
      <c r="T43" s="555" t="s">
        <v>1147</v>
      </c>
      <c r="W43" s="590"/>
    </row>
    <row r="44" spans="1:23">
      <c r="A44" s="322" t="s">
        <v>1148</v>
      </c>
      <c r="B44" s="557">
        <f t="shared" ref="B44:T44" si="1">SUM(B45:B53)</f>
        <v>9</v>
      </c>
      <c r="C44" s="557">
        <f t="shared" si="1"/>
        <v>9</v>
      </c>
      <c r="D44" s="557">
        <f t="shared" si="1"/>
        <v>0</v>
      </c>
      <c r="E44" s="557">
        <f t="shared" si="1"/>
        <v>0</v>
      </c>
      <c r="F44" s="557">
        <f t="shared" si="1"/>
        <v>423</v>
      </c>
      <c r="G44" s="557">
        <f t="shared" si="1"/>
        <v>300</v>
      </c>
      <c r="H44" s="557">
        <f t="shared" si="1"/>
        <v>3</v>
      </c>
      <c r="I44" s="557">
        <f t="shared" si="1"/>
        <v>9</v>
      </c>
      <c r="J44" s="557">
        <f t="shared" si="1"/>
        <v>4</v>
      </c>
      <c r="K44" s="557">
        <f t="shared" si="1"/>
        <v>7</v>
      </c>
      <c r="L44" s="557">
        <f t="shared" si="1"/>
        <v>5</v>
      </c>
      <c r="M44" s="557">
        <f t="shared" si="1"/>
        <v>147</v>
      </c>
      <c r="N44" s="557">
        <f t="shared" si="1"/>
        <v>34</v>
      </c>
      <c r="O44" s="557">
        <f t="shared" si="1"/>
        <v>113</v>
      </c>
      <c r="P44" s="557">
        <f t="shared" si="1"/>
        <v>7</v>
      </c>
      <c r="Q44" s="557">
        <f t="shared" si="1"/>
        <v>1</v>
      </c>
      <c r="R44" s="557">
        <f t="shared" si="1"/>
        <v>1</v>
      </c>
      <c r="S44" s="557">
        <f t="shared" si="1"/>
        <v>17090</v>
      </c>
      <c r="T44" s="558">
        <f t="shared" si="1"/>
        <v>2583</v>
      </c>
      <c r="W44" s="590"/>
    </row>
    <row r="45" spans="1:23">
      <c r="A45" s="559" t="s">
        <v>1149</v>
      </c>
      <c r="B45" s="560">
        <v>1</v>
      </c>
      <c r="C45" s="560">
        <v>1</v>
      </c>
      <c r="D45" s="560">
        <v>0</v>
      </c>
      <c r="E45" s="560">
        <v>0</v>
      </c>
      <c r="F45" s="560">
        <v>260</v>
      </c>
      <c r="G45" s="560">
        <v>200</v>
      </c>
      <c r="H45" s="560">
        <v>0</v>
      </c>
      <c r="I45" s="560">
        <v>1</v>
      </c>
      <c r="J45" s="560">
        <v>1</v>
      </c>
      <c r="K45" s="560">
        <v>2</v>
      </c>
      <c r="L45" s="560">
        <v>1</v>
      </c>
      <c r="M45" s="560">
        <v>27</v>
      </c>
      <c r="N45" s="560">
        <v>8</v>
      </c>
      <c r="O45" s="560">
        <v>19</v>
      </c>
      <c r="P45" s="560">
        <v>1</v>
      </c>
      <c r="Q45" s="560">
        <v>1</v>
      </c>
      <c r="R45" s="560">
        <v>1</v>
      </c>
      <c r="S45" s="560">
        <v>5200</v>
      </c>
      <c r="T45" s="563">
        <v>380</v>
      </c>
      <c r="W45" s="590"/>
    </row>
    <row r="46" spans="1:23">
      <c r="A46" s="559" t="s">
        <v>1150</v>
      </c>
      <c r="B46" s="560">
        <v>1</v>
      </c>
      <c r="C46" s="560">
        <v>1</v>
      </c>
      <c r="D46" s="560">
        <v>0</v>
      </c>
      <c r="E46" s="560">
        <v>0</v>
      </c>
      <c r="F46" s="560">
        <v>6</v>
      </c>
      <c r="G46" s="560">
        <v>2</v>
      </c>
      <c r="H46" s="560">
        <v>0</v>
      </c>
      <c r="I46" s="560">
        <v>1</v>
      </c>
      <c r="J46" s="560">
        <v>0</v>
      </c>
      <c r="K46" s="560">
        <v>1</v>
      </c>
      <c r="L46" s="560">
        <v>1</v>
      </c>
      <c r="M46" s="560">
        <v>42</v>
      </c>
      <c r="N46" s="560">
        <v>10</v>
      </c>
      <c r="O46" s="560">
        <v>32</v>
      </c>
      <c r="P46" s="560">
        <v>1</v>
      </c>
      <c r="Q46" s="560">
        <v>0</v>
      </c>
      <c r="R46" s="560">
        <v>0</v>
      </c>
      <c r="S46" s="560">
        <v>2000</v>
      </c>
      <c r="T46" s="563">
        <v>960</v>
      </c>
      <c r="W46" s="590"/>
    </row>
    <row r="47" spans="1:23">
      <c r="A47" s="559" t="s">
        <v>1151</v>
      </c>
      <c r="B47" s="560">
        <v>1</v>
      </c>
      <c r="C47" s="560">
        <v>1</v>
      </c>
      <c r="D47" s="560">
        <v>0</v>
      </c>
      <c r="E47" s="560">
        <v>0</v>
      </c>
      <c r="F47" s="560">
        <v>20</v>
      </c>
      <c r="G47" s="560">
        <v>40</v>
      </c>
      <c r="H47" s="560">
        <v>0</v>
      </c>
      <c r="I47" s="560">
        <v>1</v>
      </c>
      <c r="J47" s="560">
        <v>0</v>
      </c>
      <c r="K47" s="560">
        <v>1</v>
      </c>
      <c r="L47" s="560">
        <v>0</v>
      </c>
      <c r="M47" s="560">
        <v>12</v>
      </c>
      <c r="N47" s="560">
        <v>6</v>
      </c>
      <c r="O47" s="560">
        <v>6</v>
      </c>
      <c r="P47" s="560">
        <v>0</v>
      </c>
      <c r="Q47" s="560">
        <v>0</v>
      </c>
      <c r="R47" s="560">
        <v>0</v>
      </c>
      <c r="S47" s="560">
        <v>1200</v>
      </c>
      <c r="T47" s="563">
        <v>0</v>
      </c>
      <c r="W47" s="590"/>
    </row>
    <row r="48" spans="1:23">
      <c r="A48" s="559" t="s">
        <v>1152</v>
      </c>
      <c r="B48" s="557">
        <v>1</v>
      </c>
      <c r="C48" s="557">
        <v>1</v>
      </c>
      <c r="D48" s="557">
        <v>0</v>
      </c>
      <c r="E48" s="557">
        <v>0</v>
      </c>
      <c r="F48" s="557">
        <v>40</v>
      </c>
      <c r="G48" s="557">
        <v>0</v>
      </c>
      <c r="H48" s="557">
        <v>0</v>
      </c>
      <c r="I48" s="557">
        <v>1</v>
      </c>
      <c r="J48" s="557">
        <v>1</v>
      </c>
      <c r="K48" s="557">
        <v>0</v>
      </c>
      <c r="L48" s="557">
        <v>0</v>
      </c>
      <c r="M48" s="557" t="s">
        <v>1057</v>
      </c>
      <c r="N48" s="557">
        <v>0</v>
      </c>
      <c r="O48" s="557">
        <v>0</v>
      </c>
      <c r="P48" s="557">
        <v>1</v>
      </c>
      <c r="Q48" s="557">
        <v>0</v>
      </c>
      <c r="R48" s="557">
        <v>0</v>
      </c>
      <c r="S48" s="557">
        <v>6000</v>
      </c>
      <c r="T48" s="558">
        <v>0</v>
      </c>
      <c r="W48" s="590"/>
    </row>
    <row r="49" spans="1:23">
      <c r="A49" s="559" t="s">
        <v>1156</v>
      </c>
      <c r="B49" s="557">
        <v>1</v>
      </c>
      <c r="C49" s="557">
        <v>1</v>
      </c>
      <c r="D49" s="557">
        <v>0</v>
      </c>
      <c r="E49" s="557">
        <v>0</v>
      </c>
      <c r="F49" s="557">
        <v>0</v>
      </c>
      <c r="G49" s="557">
        <v>0</v>
      </c>
      <c r="H49" s="557">
        <v>1</v>
      </c>
      <c r="I49" s="557">
        <v>1</v>
      </c>
      <c r="J49" s="557">
        <v>0</v>
      </c>
      <c r="K49" s="557">
        <v>0</v>
      </c>
      <c r="L49" s="557">
        <v>0</v>
      </c>
      <c r="M49" s="557">
        <v>0</v>
      </c>
      <c r="N49" s="557">
        <v>0</v>
      </c>
      <c r="O49" s="557">
        <v>0</v>
      </c>
      <c r="P49" s="557">
        <v>0</v>
      </c>
      <c r="Q49" s="557">
        <v>0</v>
      </c>
      <c r="R49" s="557">
        <v>0</v>
      </c>
      <c r="S49" s="557">
        <v>150</v>
      </c>
      <c r="T49" s="558">
        <v>0</v>
      </c>
      <c r="W49" s="590"/>
    </row>
    <row r="50" spans="1:23" ht="17.399999999999999">
      <c r="A50" s="559" t="s">
        <v>1157</v>
      </c>
      <c r="B50" s="557">
        <v>1</v>
      </c>
      <c r="C50" s="565">
        <v>1</v>
      </c>
      <c r="D50" s="565">
        <v>0</v>
      </c>
      <c r="E50" s="565">
        <v>0</v>
      </c>
      <c r="F50" s="557">
        <v>94</v>
      </c>
      <c r="G50" s="557">
        <v>30</v>
      </c>
      <c r="H50" s="565">
        <v>0</v>
      </c>
      <c r="I50" s="565">
        <v>1</v>
      </c>
      <c r="J50" s="565">
        <v>1</v>
      </c>
      <c r="K50" s="565">
        <v>1</v>
      </c>
      <c r="L50" s="565">
        <v>1</v>
      </c>
      <c r="M50" s="557">
        <v>25</v>
      </c>
      <c r="N50" s="565">
        <v>6</v>
      </c>
      <c r="O50" s="566">
        <v>19</v>
      </c>
      <c r="P50" s="565">
        <v>1</v>
      </c>
      <c r="Q50" s="565">
        <v>0</v>
      </c>
      <c r="R50" s="565">
        <v>0</v>
      </c>
      <c r="S50" s="557">
        <v>1540</v>
      </c>
      <c r="T50" s="558">
        <v>693</v>
      </c>
      <c r="W50" s="590"/>
    </row>
    <row r="51" spans="1:23">
      <c r="A51" s="559" t="s">
        <v>1158</v>
      </c>
      <c r="B51" s="560">
        <v>1</v>
      </c>
      <c r="C51" s="560">
        <v>1</v>
      </c>
      <c r="D51" s="560">
        <v>0</v>
      </c>
      <c r="E51" s="560">
        <v>0</v>
      </c>
      <c r="F51" s="560">
        <v>0</v>
      </c>
      <c r="G51" s="560">
        <v>0</v>
      </c>
      <c r="H51" s="560">
        <v>1</v>
      </c>
      <c r="I51" s="560">
        <v>1</v>
      </c>
      <c r="J51" s="560">
        <v>0</v>
      </c>
      <c r="K51" s="560">
        <v>1</v>
      </c>
      <c r="L51" s="560">
        <v>1</v>
      </c>
      <c r="M51" s="560">
        <v>17</v>
      </c>
      <c r="N51" s="560">
        <v>1</v>
      </c>
      <c r="O51" s="560">
        <v>16</v>
      </c>
      <c r="P51" s="560">
        <v>1</v>
      </c>
      <c r="Q51" s="560">
        <v>0</v>
      </c>
      <c r="R51" s="560">
        <v>0</v>
      </c>
      <c r="S51" s="560">
        <v>300</v>
      </c>
      <c r="T51" s="563">
        <v>200</v>
      </c>
      <c r="W51" s="590"/>
    </row>
    <row r="52" spans="1:23">
      <c r="A52" s="567" t="s">
        <v>1159</v>
      </c>
      <c r="B52" s="560">
        <v>1</v>
      </c>
      <c r="C52" s="560">
        <v>1</v>
      </c>
      <c r="D52" s="560">
        <v>0</v>
      </c>
      <c r="E52" s="560">
        <v>0</v>
      </c>
      <c r="F52" s="560">
        <v>0</v>
      </c>
      <c r="G52" s="560">
        <v>16</v>
      </c>
      <c r="H52" s="560">
        <v>1</v>
      </c>
      <c r="I52" s="560">
        <v>1</v>
      </c>
      <c r="J52" s="560">
        <v>0</v>
      </c>
      <c r="K52" s="560">
        <v>1</v>
      </c>
      <c r="L52" s="560">
        <v>0</v>
      </c>
      <c r="M52" s="560">
        <v>16</v>
      </c>
      <c r="N52" s="560">
        <v>1</v>
      </c>
      <c r="O52" s="560">
        <v>15</v>
      </c>
      <c r="P52" s="560">
        <v>1</v>
      </c>
      <c r="Q52" s="560">
        <v>0</v>
      </c>
      <c r="R52" s="560">
        <v>0</v>
      </c>
      <c r="S52" s="560">
        <v>350</v>
      </c>
      <c r="T52" s="563">
        <v>0</v>
      </c>
      <c r="W52" s="590"/>
    </row>
    <row r="53" spans="1:23">
      <c r="A53" s="559" t="s">
        <v>1160</v>
      </c>
      <c r="B53" s="560">
        <v>1</v>
      </c>
      <c r="C53" s="560">
        <v>1</v>
      </c>
      <c r="D53" s="560">
        <v>0</v>
      </c>
      <c r="E53" s="560">
        <v>0</v>
      </c>
      <c r="F53" s="560">
        <v>3</v>
      </c>
      <c r="G53" s="560">
        <v>12</v>
      </c>
      <c r="H53" s="560">
        <v>0</v>
      </c>
      <c r="I53" s="560">
        <v>1</v>
      </c>
      <c r="J53" s="560">
        <v>1</v>
      </c>
      <c r="K53" s="560">
        <v>0</v>
      </c>
      <c r="L53" s="560">
        <v>1</v>
      </c>
      <c r="M53" s="560">
        <v>8</v>
      </c>
      <c r="N53" s="560">
        <v>2</v>
      </c>
      <c r="O53" s="560">
        <v>6</v>
      </c>
      <c r="P53" s="560">
        <v>1</v>
      </c>
      <c r="Q53" s="560">
        <v>0</v>
      </c>
      <c r="R53" s="560">
        <v>0</v>
      </c>
      <c r="S53" s="560">
        <v>350</v>
      </c>
      <c r="T53" s="563">
        <v>350</v>
      </c>
      <c r="W53" s="590"/>
    </row>
    <row r="54" spans="1:23">
      <c r="A54" s="568"/>
      <c r="B54" s="572"/>
      <c r="C54" s="570"/>
      <c r="D54" s="570"/>
      <c r="E54" s="570"/>
      <c r="F54" s="570"/>
      <c r="G54" s="570"/>
      <c r="H54" s="570"/>
      <c r="I54" s="570"/>
      <c r="J54" s="570"/>
      <c r="K54" s="570"/>
      <c r="L54" s="570"/>
      <c r="M54" s="570"/>
      <c r="N54" s="570"/>
      <c r="O54" s="570"/>
      <c r="P54" s="570"/>
      <c r="Q54" s="570"/>
      <c r="R54" s="570"/>
      <c r="S54" s="573"/>
      <c r="T54" s="571"/>
      <c r="W54" s="590"/>
    </row>
    <row r="55" spans="1:23">
      <c r="A55" s="568"/>
      <c r="B55" s="572"/>
      <c r="C55" s="570"/>
      <c r="D55" s="570"/>
      <c r="E55" s="570"/>
      <c r="F55" s="570"/>
      <c r="G55" s="570"/>
      <c r="H55" s="570"/>
      <c r="I55" s="570"/>
      <c r="J55" s="570"/>
      <c r="K55" s="570"/>
      <c r="L55" s="570"/>
      <c r="M55" s="570"/>
      <c r="N55" s="570"/>
      <c r="O55" s="570"/>
      <c r="P55" s="570"/>
      <c r="Q55" s="570"/>
      <c r="R55" s="570"/>
      <c r="S55" s="573"/>
      <c r="T55" s="571"/>
      <c r="W55" s="590"/>
    </row>
    <row r="56" spans="1:23">
      <c r="A56" s="568"/>
      <c r="B56" s="572"/>
      <c r="C56" s="570"/>
      <c r="D56" s="570"/>
      <c r="E56" s="570"/>
      <c r="F56" s="570"/>
      <c r="G56" s="570"/>
      <c r="H56" s="570"/>
      <c r="I56" s="570"/>
      <c r="J56" s="570"/>
      <c r="K56" s="570"/>
      <c r="L56" s="570"/>
      <c r="M56" s="570"/>
      <c r="N56" s="570"/>
      <c r="O56" s="570"/>
      <c r="P56" s="570"/>
      <c r="Q56" s="570"/>
      <c r="R56" s="570"/>
      <c r="S56" s="573"/>
      <c r="T56" s="571"/>
      <c r="W56" s="590"/>
    </row>
    <row r="57" spans="1:23">
      <c r="A57" s="574"/>
      <c r="B57" s="575"/>
      <c r="C57" s="576"/>
      <c r="D57" s="576"/>
      <c r="E57" s="576"/>
      <c r="F57" s="576"/>
      <c r="G57" s="576"/>
      <c r="H57" s="576"/>
      <c r="I57" s="576"/>
      <c r="J57" s="576"/>
      <c r="K57" s="576"/>
      <c r="L57" s="576"/>
      <c r="M57" s="576"/>
      <c r="N57" s="576"/>
      <c r="O57" s="576"/>
      <c r="P57" s="576"/>
      <c r="Q57" s="576"/>
      <c r="R57" s="576"/>
      <c r="S57" s="578"/>
      <c r="T57" s="577"/>
      <c r="W57" s="590"/>
    </row>
    <row r="58" spans="1:23">
      <c r="A58" s="574"/>
      <c r="B58" s="575"/>
      <c r="C58" s="576"/>
      <c r="D58" s="576"/>
      <c r="E58" s="576"/>
      <c r="F58" s="576"/>
      <c r="G58" s="576"/>
      <c r="H58" s="576"/>
      <c r="I58" s="576"/>
      <c r="J58" s="576"/>
      <c r="K58" s="576"/>
      <c r="L58" s="576"/>
      <c r="M58" s="576"/>
      <c r="N58" s="576"/>
      <c r="O58" s="576"/>
      <c r="P58" s="576"/>
      <c r="Q58" s="576"/>
      <c r="R58" s="576"/>
      <c r="S58" s="578"/>
      <c r="T58" s="577"/>
      <c r="W58" s="590"/>
    </row>
    <row r="59" spans="1:23">
      <c r="A59" s="574"/>
      <c r="B59" s="575"/>
      <c r="C59" s="576"/>
      <c r="D59" s="576"/>
      <c r="E59" s="576"/>
      <c r="F59" s="576"/>
      <c r="G59" s="576"/>
      <c r="H59" s="576"/>
      <c r="I59" s="576"/>
      <c r="J59" s="576"/>
      <c r="K59" s="576"/>
      <c r="L59" s="576"/>
      <c r="M59" s="576"/>
      <c r="N59" s="576"/>
      <c r="O59" s="576"/>
      <c r="P59" s="576"/>
      <c r="Q59" s="576"/>
      <c r="R59" s="576"/>
      <c r="S59" s="578"/>
      <c r="T59" s="577"/>
      <c r="W59" s="590"/>
    </row>
    <row r="60" spans="1:23">
      <c r="A60" s="574"/>
      <c r="B60" s="575"/>
      <c r="C60" s="576"/>
      <c r="D60" s="576"/>
      <c r="E60" s="576"/>
      <c r="F60" s="576"/>
      <c r="G60" s="576"/>
      <c r="H60" s="576"/>
      <c r="I60" s="576"/>
      <c r="J60" s="576"/>
      <c r="K60" s="576"/>
      <c r="L60" s="576"/>
      <c r="M60" s="576"/>
      <c r="N60" s="576"/>
      <c r="O60" s="576"/>
      <c r="P60" s="576"/>
      <c r="Q60" s="576"/>
      <c r="R60" s="576"/>
      <c r="S60" s="578"/>
      <c r="T60" s="577"/>
      <c r="W60" s="590"/>
    </row>
    <row r="61" spans="1:23">
      <c r="A61" s="574"/>
      <c r="B61" s="575"/>
      <c r="C61" s="576"/>
      <c r="D61" s="576"/>
      <c r="E61" s="576"/>
      <c r="F61" s="576"/>
      <c r="G61" s="576"/>
      <c r="H61" s="576"/>
      <c r="I61" s="576"/>
      <c r="J61" s="576"/>
      <c r="K61" s="576"/>
      <c r="L61" s="576"/>
      <c r="M61" s="576"/>
      <c r="N61" s="576"/>
      <c r="O61" s="576"/>
      <c r="P61" s="576"/>
      <c r="Q61" s="576"/>
      <c r="R61" s="576"/>
      <c r="S61" s="578"/>
      <c r="T61" s="577"/>
      <c r="W61" s="590"/>
    </row>
    <row r="62" spans="1:23">
      <c r="A62" s="579"/>
      <c r="B62" s="580"/>
      <c r="C62" s="581"/>
      <c r="D62" s="581"/>
      <c r="E62" s="581"/>
      <c r="F62" s="581"/>
      <c r="G62" s="581"/>
      <c r="H62" s="581"/>
      <c r="I62" s="581"/>
      <c r="J62" s="581"/>
      <c r="K62" s="581"/>
      <c r="L62" s="581"/>
      <c r="M62" s="581"/>
      <c r="N62" s="581"/>
      <c r="O62" s="581"/>
      <c r="P62" s="581"/>
      <c r="Q62" s="581"/>
      <c r="R62" s="581"/>
      <c r="S62" s="583"/>
      <c r="T62" s="582"/>
      <c r="W62" s="590"/>
    </row>
    <row r="63" spans="1:23" ht="16.8" thickBot="1">
      <c r="A63" s="584" t="s">
        <v>12</v>
      </c>
      <c r="B63" s="587"/>
      <c r="C63" s="585"/>
      <c r="D63" s="585"/>
      <c r="E63" s="585"/>
      <c r="F63" s="585"/>
      <c r="G63" s="585"/>
      <c r="H63" s="585"/>
      <c r="I63" s="585"/>
      <c r="J63" s="585"/>
      <c r="K63" s="585"/>
      <c r="L63" s="585"/>
      <c r="M63" s="585"/>
      <c r="N63" s="585"/>
      <c r="O63" s="585"/>
      <c r="P63" s="585"/>
      <c r="Q63" s="585"/>
      <c r="R63" s="585"/>
      <c r="S63" s="585"/>
      <c r="T63" s="586"/>
      <c r="W63" s="591"/>
    </row>
    <row r="64" spans="1:23">
      <c r="A64" s="589"/>
      <c r="B64" s="516"/>
      <c r="C64" s="151"/>
      <c r="D64" s="588"/>
      <c r="G64" s="589"/>
      <c r="I64" s="151"/>
      <c r="K64" s="516"/>
      <c r="P64" s="1566"/>
      <c r="Q64" s="1566"/>
      <c r="T64" s="152"/>
      <c r="U64" s="1533" t="s">
        <v>1064</v>
      </c>
      <c r="V64" s="1533"/>
      <c r="W64" s="1567"/>
    </row>
    <row r="65" spans="1:1">
      <c r="A65" s="155" t="s">
        <v>1162</v>
      </c>
    </row>
    <row r="66" spans="1:1">
      <c r="A66" s="155" t="s">
        <v>1163</v>
      </c>
    </row>
    <row r="67" spans="1:1">
      <c r="A67" s="155" t="s">
        <v>1164</v>
      </c>
    </row>
  </sheetData>
  <mergeCells count="62">
    <mergeCell ref="U6:U10"/>
    <mergeCell ref="V6:V10"/>
    <mergeCell ref="W6:W10"/>
    <mergeCell ref="A4:W4"/>
    <mergeCell ref="A5:A10"/>
    <mergeCell ref="B5:B9"/>
    <mergeCell ref="C5:C9"/>
    <mergeCell ref="D5:D9"/>
    <mergeCell ref="E5:P5"/>
    <mergeCell ref="Q5:S6"/>
    <mergeCell ref="T5:T9"/>
    <mergeCell ref="U5:W5"/>
    <mergeCell ref="J7:J9"/>
    <mergeCell ref="E6:G6"/>
    <mergeCell ref="H6:J6"/>
    <mergeCell ref="K6:M6"/>
    <mergeCell ref="N6:P6"/>
    <mergeCell ref="E7:E9"/>
    <mergeCell ref="F7:F9"/>
    <mergeCell ref="G7:G9"/>
    <mergeCell ref="H7:H9"/>
    <mergeCell ref="I7:I9"/>
    <mergeCell ref="Q7:Q9"/>
    <mergeCell ref="R7:R9"/>
    <mergeCell ref="S7:S9"/>
    <mergeCell ref="K7:K9"/>
    <mergeCell ref="L7:L9"/>
    <mergeCell ref="M7:M9"/>
    <mergeCell ref="N7:N9"/>
    <mergeCell ref="O7:O9"/>
    <mergeCell ref="P7:P9"/>
    <mergeCell ref="P64:Q64"/>
    <mergeCell ref="U64:W64"/>
    <mergeCell ref="C16:C17"/>
    <mergeCell ref="D16:D17"/>
    <mergeCell ref="C19:C20"/>
    <mergeCell ref="D19:D20"/>
    <mergeCell ref="G40:G42"/>
    <mergeCell ref="A37:T37"/>
    <mergeCell ref="A38:A43"/>
    <mergeCell ref="B38:E39"/>
    <mergeCell ref="F38:T38"/>
    <mergeCell ref="F39:G39"/>
    <mergeCell ref="H39:O39"/>
    <mergeCell ref="P39:P42"/>
    <mergeCell ref="Q39:Q42"/>
    <mergeCell ref="R39:R42"/>
    <mergeCell ref="S39:T39"/>
    <mergeCell ref="J40:J42"/>
    <mergeCell ref="K40:K42"/>
    <mergeCell ref="B40:B43"/>
    <mergeCell ref="C40:C43"/>
    <mergeCell ref="D40:D43"/>
    <mergeCell ref="E40:E43"/>
    <mergeCell ref="F40:F42"/>
    <mergeCell ref="H40:H42"/>
    <mergeCell ref="I40:I42"/>
    <mergeCell ref="L40:O40"/>
    <mergeCell ref="S40:S42"/>
    <mergeCell ref="T40:T42"/>
    <mergeCell ref="L41:L42"/>
    <mergeCell ref="M41:O41"/>
  </mergeCells>
  <phoneticPr fontId="18" type="noConversion"/>
  <hyperlinks>
    <hyperlink ref="X1" location="預告統計資料發布時間表!A1" display="回發布時間表" xr:uid="{00000000-0004-0000-2100-000000000000}"/>
  </hyperlinks>
  <pageMargins left="0.7" right="0.7" top="0.75" bottom="0.75" header="0.3" footer="0.3"/>
  <pageSetup paperSize="9"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53"/>
  <sheetViews>
    <sheetView workbookViewId="0">
      <selection activeCell="M1" sqref="M1"/>
    </sheetView>
  </sheetViews>
  <sheetFormatPr defaultColWidth="11.77734375" defaultRowHeight="16.2"/>
  <cols>
    <col min="1" max="1" width="16.21875" style="151" customWidth="1"/>
    <col min="2" max="2" width="15.21875" style="151" customWidth="1"/>
    <col min="3" max="3" width="15.6640625" style="151" customWidth="1"/>
    <col min="4" max="5" width="15.21875" style="151" customWidth="1"/>
    <col min="6" max="6" width="15.6640625" style="151" customWidth="1"/>
    <col min="7" max="7" width="19.44140625" style="151" customWidth="1"/>
    <col min="8" max="8" width="16.77734375" style="151" customWidth="1"/>
    <col min="9" max="9" width="17.6640625" style="151" customWidth="1"/>
    <col min="10" max="10" width="17.77734375" style="151" customWidth="1"/>
    <col min="11" max="11" width="16.77734375" style="151" customWidth="1"/>
    <col min="12" max="12" width="16.109375" style="151" customWidth="1"/>
    <col min="13" max="13" width="13.21875" style="151" customWidth="1"/>
    <col min="14" max="1018" width="12.33203125" style="151" customWidth="1"/>
    <col min="1019" max="1019" width="12.21875" style="151" customWidth="1"/>
    <col min="1020" max="1020" width="11.77734375" style="151" customWidth="1"/>
    <col min="1021" max="16384" width="11.77734375" style="151"/>
  </cols>
  <sheetData>
    <row r="1" spans="1:13" ht="16.8" thickBot="1">
      <c r="A1" s="832" t="s">
        <v>1425</v>
      </c>
      <c r="B1" s="833"/>
      <c r="C1" s="833"/>
      <c r="D1" s="833"/>
      <c r="E1" s="833"/>
      <c r="F1" s="833"/>
      <c r="G1" s="833"/>
      <c r="H1" s="833"/>
      <c r="I1" s="833"/>
      <c r="J1" s="834" t="s">
        <v>1065</v>
      </c>
      <c r="K1" s="1593" t="s">
        <v>1426</v>
      </c>
      <c r="L1" s="1593"/>
      <c r="M1" s="522" t="s">
        <v>86</v>
      </c>
    </row>
    <row r="2" spans="1:13" ht="16.8" thickBot="1">
      <c r="A2" s="835" t="s">
        <v>1427</v>
      </c>
      <c r="B2" s="836" t="s">
        <v>1428</v>
      </c>
      <c r="C2" s="837"/>
      <c r="D2" s="837"/>
      <c r="E2" s="837"/>
      <c r="F2" s="837"/>
      <c r="G2" s="837"/>
      <c r="H2" s="837"/>
      <c r="I2" s="837"/>
      <c r="J2" s="834" t="s">
        <v>1069</v>
      </c>
      <c r="K2" s="1594" t="s">
        <v>1429</v>
      </c>
      <c r="L2" s="1594"/>
    </row>
    <row r="3" spans="1:13" ht="17.100000000000001" customHeight="1">
      <c r="A3" s="838"/>
      <c r="B3" s="839"/>
      <c r="C3" s="839"/>
      <c r="D3" s="839"/>
      <c r="E3" s="839"/>
      <c r="F3" s="839"/>
      <c r="G3" s="839"/>
      <c r="H3" s="839"/>
      <c r="I3" s="839"/>
      <c r="J3" s="839"/>
      <c r="K3" s="839"/>
      <c r="L3" s="840"/>
    </row>
    <row r="4" spans="1:13" ht="20.100000000000001" customHeight="1">
      <c r="A4" s="1595" t="s">
        <v>1430</v>
      </c>
      <c r="B4" s="1595"/>
      <c r="C4" s="1595"/>
      <c r="D4" s="1595"/>
      <c r="E4" s="1595"/>
      <c r="F4" s="1595"/>
      <c r="G4" s="1595"/>
      <c r="H4" s="1595"/>
      <c r="I4" s="1595"/>
      <c r="J4" s="1595"/>
      <c r="K4" s="1595"/>
      <c r="L4" s="840"/>
    </row>
    <row r="5" spans="1:13" ht="17.100000000000001" customHeight="1">
      <c r="A5" s="838"/>
      <c r="B5" s="839"/>
      <c r="C5" s="839"/>
      <c r="D5" s="839"/>
      <c r="E5" s="839"/>
      <c r="F5" s="839"/>
      <c r="G5" s="839"/>
      <c r="H5" s="839"/>
      <c r="I5" s="839"/>
      <c r="J5" s="841"/>
      <c r="K5" s="839"/>
      <c r="L5" s="840"/>
    </row>
    <row r="6" spans="1:13" ht="17.100000000000001" customHeight="1" thickBot="1">
      <c r="A6" s="838"/>
      <c r="B6" s="1596" t="s">
        <v>1431</v>
      </c>
      <c r="C6" s="1596"/>
      <c r="D6" s="1596"/>
      <c r="E6" s="1596"/>
      <c r="F6" s="1596"/>
      <c r="G6" s="1596"/>
      <c r="H6" s="1596"/>
      <c r="I6" s="1596"/>
      <c r="J6" s="1596"/>
      <c r="L6" s="842" t="s">
        <v>1432</v>
      </c>
    </row>
    <row r="7" spans="1:13">
      <c r="A7" s="843" t="s">
        <v>1433</v>
      </c>
      <c r="B7" s="844" t="s">
        <v>1434</v>
      </c>
      <c r="C7" s="1597" t="s">
        <v>1435</v>
      </c>
      <c r="D7" s="1597"/>
      <c r="E7" s="1597"/>
      <c r="F7" s="1597"/>
      <c r="G7" s="1598" t="s">
        <v>1436</v>
      </c>
      <c r="H7" s="1598"/>
      <c r="I7" s="1598"/>
      <c r="J7" s="1598"/>
      <c r="K7" s="1598"/>
      <c r="L7" s="1598"/>
    </row>
    <row r="8" spans="1:13" ht="16.8" thickBot="1">
      <c r="A8" s="845"/>
      <c r="B8" s="846" t="s">
        <v>1437</v>
      </c>
      <c r="C8" s="847" t="s">
        <v>1438</v>
      </c>
      <c r="D8" s="847" t="s">
        <v>1439</v>
      </c>
      <c r="E8" s="847" t="s">
        <v>1440</v>
      </c>
      <c r="F8" s="847" t="s">
        <v>1441</v>
      </c>
      <c r="G8" s="1599" t="s">
        <v>1442</v>
      </c>
      <c r="H8" s="1599"/>
      <c r="I8" s="1599" t="s">
        <v>1443</v>
      </c>
      <c r="J8" s="1599"/>
      <c r="K8" s="1600" t="s">
        <v>1444</v>
      </c>
      <c r="L8" s="1600"/>
    </row>
    <row r="9" spans="1:13">
      <c r="A9" s="848" t="s">
        <v>1445</v>
      </c>
      <c r="B9" s="849" t="s">
        <v>1090</v>
      </c>
      <c r="C9" s="850">
        <v>0</v>
      </c>
      <c r="D9" s="851">
        <v>0</v>
      </c>
      <c r="E9" s="851">
        <v>0</v>
      </c>
      <c r="F9" s="852">
        <v>0</v>
      </c>
      <c r="G9" s="1601">
        <v>0</v>
      </c>
      <c r="H9" s="1601"/>
      <c r="I9" s="1601">
        <v>0</v>
      </c>
      <c r="J9" s="1601"/>
      <c r="K9" s="1602">
        <v>0</v>
      </c>
      <c r="L9" s="1602"/>
    </row>
    <row r="10" spans="1:13">
      <c r="A10" s="848"/>
      <c r="B10" s="853"/>
      <c r="C10" s="854"/>
      <c r="D10" s="855"/>
      <c r="E10" s="855"/>
      <c r="F10" s="855"/>
      <c r="G10" s="1603"/>
      <c r="H10" s="1603"/>
      <c r="I10" s="1603"/>
      <c r="J10" s="1603"/>
      <c r="K10" s="1604"/>
      <c r="L10" s="1604"/>
    </row>
    <row r="11" spans="1:13">
      <c r="A11" s="856"/>
      <c r="B11" s="849"/>
      <c r="C11" s="857"/>
      <c r="D11" s="858"/>
      <c r="E11" s="858"/>
      <c r="F11" s="839"/>
      <c r="G11" s="1603"/>
      <c r="H11" s="1603"/>
      <c r="I11" s="1603"/>
      <c r="J11" s="1603"/>
      <c r="K11" s="1604"/>
      <c r="L11" s="1604"/>
    </row>
    <row r="12" spans="1:13">
      <c r="A12" s="848"/>
      <c r="B12" s="859"/>
      <c r="C12" s="860"/>
      <c r="D12" s="861"/>
      <c r="E12" s="861"/>
      <c r="F12" s="861"/>
      <c r="G12" s="1603"/>
      <c r="H12" s="1603"/>
      <c r="I12" s="1603"/>
      <c r="J12" s="1603"/>
      <c r="K12" s="1604"/>
      <c r="L12" s="1604"/>
    </row>
    <row r="13" spans="1:13">
      <c r="A13" s="848"/>
      <c r="B13" s="859"/>
      <c r="C13" s="860"/>
      <c r="D13" s="861"/>
      <c r="E13" s="861"/>
      <c r="F13" s="861"/>
      <c r="G13" s="1603"/>
      <c r="H13" s="1603"/>
      <c r="I13" s="1603"/>
      <c r="J13" s="1603"/>
      <c r="K13" s="1604"/>
      <c r="L13" s="1604"/>
    </row>
    <row r="14" spans="1:13">
      <c r="A14" s="848"/>
      <c r="B14" s="859"/>
      <c r="C14" s="860"/>
      <c r="D14" s="861"/>
      <c r="E14" s="861"/>
      <c r="F14" s="861"/>
      <c r="G14" s="1603"/>
      <c r="H14" s="1603"/>
      <c r="I14" s="1603"/>
      <c r="J14" s="1603"/>
      <c r="K14" s="1604"/>
      <c r="L14" s="1604"/>
    </row>
    <row r="15" spans="1:13">
      <c r="A15" s="848"/>
      <c r="B15" s="859"/>
      <c r="C15" s="860"/>
      <c r="D15" s="861"/>
      <c r="E15" s="861"/>
      <c r="F15" s="861"/>
      <c r="G15" s="1603"/>
      <c r="H15" s="1603"/>
      <c r="I15" s="1603"/>
      <c r="J15" s="1603"/>
      <c r="K15" s="1604"/>
      <c r="L15" s="1604"/>
    </row>
    <row r="16" spans="1:13">
      <c r="A16" s="848"/>
      <c r="B16" s="859"/>
      <c r="C16" s="860"/>
      <c r="D16" s="861"/>
      <c r="E16" s="861"/>
      <c r="F16" s="861"/>
      <c r="G16" s="1603"/>
      <c r="H16" s="1603"/>
      <c r="I16" s="1603"/>
      <c r="J16" s="1603"/>
      <c r="K16" s="1604"/>
      <c r="L16" s="1604"/>
    </row>
    <row r="17" spans="1:12">
      <c r="A17" s="848"/>
      <c r="B17" s="853"/>
      <c r="C17" s="854"/>
      <c r="D17" s="855"/>
      <c r="E17" s="855"/>
      <c r="F17" s="855"/>
      <c r="G17" s="1603"/>
      <c r="H17" s="1603"/>
      <c r="I17" s="1603"/>
      <c r="J17" s="1603"/>
      <c r="K17" s="1604"/>
      <c r="L17" s="1604"/>
    </row>
    <row r="18" spans="1:12">
      <c r="A18" s="856"/>
      <c r="B18" s="849"/>
      <c r="C18" s="857"/>
      <c r="D18" s="858"/>
      <c r="E18" s="858"/>
      <c r="F18" s="839"/>
      <c r="G18" s="1603"/>
      <c r="H18" s="1603"/>
      <c r="I18" s="1603"/>
      <c r="J18" s="1603"/>
      <c r="K18" s="1604"/>
      <c r="L18" s="1604"/>
    </row>
    <row r="19" spans="1:12">
      <c r="A19" s="848"/>
      <c r="B19" s="859"/>
      <c r="C19" s="860"/>
      <c r="D19" s="861"/>
      <c r="E19" s="861"/>
      <c r="F19" s="861"/>
      <c r="G19" s="1603"/>
      <c r="H19" s="1603"/>
      <c r="I19" s="1603"/>
      <c r="J19" s="1603"/>
      <c r="K19" s="839"/>
      <c r="L19" s="840"/>
    </row>
    <row r="20" spans="1:12">
      <c r="A20" s="848"/>
      <c r="B20" s="859"/>
      <c r="C20" s="860"/>
      <c r="D20" s="861"/>
      <c r="E20" s="861"/>
      <c r="F20" s="861"/>
      <c r="G20" s="1603"/>
      <c r="H20" s="1603"/>
      <c r="I20" s="862"/>
      <c r="J20" s="839"/>
      <c r="K20" s="839"/>
      <c r="L20" s="840"/>
    </row>
    <row r="21" spans="1:12">
      <c r="A21" s="848"/>
      <c r="B21" s="859"/>
      <c r="C21" s="860"/>
      <c r="D21" s="861"/>
      <c r="E21" s="861"/>
      <c r="F21" s="861"/>
      <c r="G21" s="1603"/>
      <c r="H21" s="1603"/>
      <c r="I21" s="862"/>
      <c r="J21" s="839"/>
      <c r="K21" s="839"/>
      <c r="L21" s="840"/>
    </row>
    <row r="22" spans="1:12">
      <c r="A22" s="848"/>
      <c r="B22" s="859"/>
      <c r="C22" s="860"/>
      <c r="D22" s="861"/>
      <c r="E22" s="861"/>
      <c r="F22" s="861"/>
      <c r="G22" s="1603"/>
      <c r="H22" s="1603"/>
      <c r="I22" s="862"/>
      <c r="J22" s="839"/>
      <c r="K22" s="839"/>
      <c r="L22" s="840"/>
    </row>
    <row r="23" spans="1:12">
      <c r="A23" s="848"/>
      <c r="B23" s="859"/>
      <c r="C23" s="860"/>
      <c r="D23" s="861"/>
      <c r="E23" s="861"/>
      <c r="F23" s="861"/>
      <c r="G23" s="1603"/>
      <c r="H23" s="1603"/>
      <c r="I23" s="862"/>
      <c r="J23" s="839"/>
      <c r="K23" s="839"/>
      <c r="L23" s="840"/>
    </row>
    <row r="24" spans="1:12">
      <c r="A24" s="856"/>
      <c r="B24" s="859"/>
      <c r="C24" s="860"/>
      <c r="D24" s="861"/>
      <c r="E24" s="861"/>
      <c r="F24" s="861"/>
      <c r="G24" s="1603"/>
      <c r="H24" s="1603"/>
      <c r="I24" s="862"/>
      <c r="J24" s="839"/>
      <c r="K24" s="839"/>
      <c r="L24" s="840"/>
    </row>
    <row r="25" spans="1:12" ht="16.8" thickBot="1">
      <c r="A25" s="863"/>
      <c r="B25" s="864"/>
      <c r="C25" s="865"/>
      <c r="D25" s="866"/>
      <c r="E25" s="866"/>
      <c r="F25" s="866"/>
      <c r="G25" s="1606"/>
      <c r="H25" s="1606"/>
      <c r="I25" s="867"/>
      <c r="J25" s="837"/>
      <c r="K25" s="837"/>
      <c r="L25" s="868"/>
    </row>
    <row r="28" spans="1:12" ht="16.8" thickBot="1">
      <c r="A28" s="869"/>
      <c r="B28" s="869"/>
      <c r="C28" s="869"/>
      <c r="D28" s="869"/>
      <c r="E28" s="869"/>
      <c r="F28" s="869"/>
      <c r="G28" s="869"/>
      <c r="H28" s="869"/>
      <c r="I28" s="869"/>
      <c r="J28" s="869"/>
      <c r="K28" s="869"/>
    </row>
    <row r="29" spans="1:12" ht="22.2">
      <c r="A29" s="1605" t="s">
        <v>1446</v>
      </c>
      <c r="B29" s="1605"/>
      <c r="C29" s="1605"/>
      <c r="D29" s="1605"/>
      <c r="E29" s="1605"/>
      <c r="F29" s="1605"/>
      <c r="G29" s="1605"/>
      <c r="H29" s="1605"/>
      <c r="I29" s="1605"/>
      <c r="J29" s="1605"/>
      <c r="K29" s="1605"/>
    </row>
    <row r="30" spans="1:12">
      <c r="A30" s="838"/>
      <c r="B30" s="839"/>
      <c r="C30" s="839"/>
      <c r="D30" s="839"/>
      <c r="E30" s="839"/>
      <c r="F30" s="839"/>
      <c r="G30" s="839"/>
      <c r="H30" s="839"/>
      <c r="I30" s="839"/>
      <c r="J30" s="841" t="s">
        <v>1447</v>
      </c>
      <c r="K30" s="842"/>
    </row>
    <row r="31" spans="1:12" ht="16.8" thickBot="1">
      <c r="A31" s="1607" t="s">
        <v>1448</v>
      </c>
      <c r="B31" s="1607"/>
      <c r="C31" s="1607"/>
      <c r="D31" s="1607"/>
      <c r="E31" s="1607"/>
      <c r="F31" s="1607"/>
      <c r="G31" s="1607"/>
      <c r="H31" s="1607"/>
      <c r="I31" s="1607"/>
      <c r="J31" s="1607"/>
      <c r="K31" s="1607"/>
    </row>
    <row r="32" spans="1:12">
      <c r="A32" s="843" t="s">
        <v>1433</v>
      </c>
      <c r="B32" s="844" t="s">
        <v>1434</v>
      </c>
      <c r="C32" s="1598" t="s">
        <v>1436</v>
      </c>
      <c r="D32" s="1598"/>
      <c r="E32" s="1598"/>
      <c r="F32" s="1598"/>
      <c r="G32" s="1598"/>
      <c r="H32" s="1598"/>
      <c r="I32" s="1598"/>
      <c r="J32" s="1598"/>
      <c r="K32" s="1598"/>
    </row>
    <row r="33" spans="1:11" ht="33" thickBot="1">
      <c r="A33" s="845"/>
      <c r="B33" s="846" t="s">
        <v>1437</v>
      </c>
      <c r="C33" s="870" t="s">
        <v>1449</v>
      </c>
      <c r="D33" s="847" t="s">
        <v>1450</v>
      </c>
      <c r="E33" s="847" t="s">
        <v>1451</v>
      </c>
      <c r="F33" s="847" t="s">
        <v>1452</v>
      </c>
      <c r="G33" s="871" t="s">
        <v>1453</v>
      </c>
      <c r="H33" s="872" t="s">
        <v>1454</v>
      </c>
      <c r="I33" s="1608" t="s">
        <v>1455</v>
      </c>
      <c r="J33" s="1608"/>
      <c r="K33" s="1608"/>
    </row>
    <row r="34" spans="1:11">
      <c r="A34" s="848" t="s">
        <v>1445</v>
      </c>
      <c r="B34" s="849" t="s">
        <v>1090</v>
      </c>
      <c r="C34" s="873">
        <v>0</v>
      </c>
      <c r="D34" s="874">
        <v>0</v>
      </c>
      <c r="E34" s="874">
        <v>0</v>
      </c>
      <c r="F34" s="875">
        <v>0</v>
      </c>
      <c r="G34" s="876">
        <v>0</v>
      </c>
      <c r="H34" s="876">
        <v>0</v>
      </c>
      <c r="I34" s="1609">
        <v>0</v>
      </c>
      <c r="J34" s="1609"/>
      <c r="K34" s="1609"/>
    </row>
    <row r="35" spans="1:11">
      <c r="A35" s="848"/>
      <c r="B35" s="853"/>
      <c r="C35" s="854"/>
      <c r="D35" s="855"/>
      <c r="E35" s="855"/>
      <c r="F35" s="855"/>
      <c r="G35" s="877"/>
      <c r="H35" s="877"/>
      <c r="I35" s="1604"/>
      <c r="J35" s="1604"/>
      <c r="K35" s="1604"/>
    </row>
    <row r="36" spans="1:11">
      <c r="A36" s="848"/>
      <c r="B36" s="853"/>
      <c r="C36" s="854"/>
      <c r="D36" s="855"/>
      <c r="E36" s="855"/>
      <c r="F36" s="855"/>
      <c r="G36" s="877"/>
      <c r="H36" s="877"/>
      <c r="I36" s="1604"/>
      <c r="J36" s="1604"/>
      <c r="K36" s="1604"/>
    </row>
    <row r="37" spans="1:11">
      <c r="A37" s="848"/>
      <c r="B37" s="853"/>
      <c r="C37" s="854"/>
      <c r="D37" s="855"/>
      <c r="E37" s="855"/>
      <c r="F37" s="855"/>
      <c r="G37" s="877"/>
      <c r="H37" s="877"/>
      <c r="I37" s="1604"/>
      <c r="J37" s="1604"/>
      <c r="K37" s="1604"/>
    </row>
    <row r="38" spans="1:11">
      <c r="A38" s="848"/>
      <c r="B38" s="859"/>
      <c r="C38" s="860"/>
      <c r="D38" s="861"/>
      <c r="E38" s="861"/>
      <c r="F38" s="861"/>
      <c r="G38" s="862"/>
      <c r="H38" s="862"/>
      <c r="I38" s="1604"/>
      <c r="J38" s="1604"/>
      <c r="K38" s="1604"/>
    </row>
    <row r="39" spans="1:11">
      <c r="A39" s="848"/>
      <c r="B39" s="859"/>
      <c r="C39" s="860"/>
      <c r="D39" s="861"/>
      <c r="E39" s="861"/>
      <c r="F39" s="861"/>
      <c r="G39" s="862"/>
      <c r="H39" s="862"/>
      <c r="I39" s="1604"/>
      <c r="J39" s="1604"/>
      <c r="K39" s="1604"/>
    </row>
    <row r="40" spans="1:11">
      <c r="A40" s="848"/>
      <c r="B40" s="859"/>
      <c r="C40" s="860"/>
      <c r="D40" s="861"/>
      <c r="E40" s="861"/>
      <c r="F40" s="861"/>
      <c r="G40" s="862"/>
      <c r="H40" s="862"/>
      <c r="I40" s="1604"/>
      <c r="J40" s="1604"/>
      <c r="K40" s="1604"/>
    </row>
    <row r="41" spans="1:11">
      <c r="A41" s="848"/>
      <c r="B41" s="859"/>
      <c r="C41" s="860"/>
      <c r="D41" s="861"/>
      <c r="E41" s="861"/>
      <c r="F41" s="861"/>
      <c r="G41" s="862"/>
      <c r="H41" s="862"/>
      <c r="I41" s="1604"/>
      <c r="J41" s="1604"/>
      <c r="K41" s="1604"/>
    </row>
    <row r="42" spans="1:11">
      <c r="A42" s="848"/>
      <c r="B42" s="859"/>
      <c r="C42" s="860"/>
      <c r="D42" s="861"/>
      <c r="E42" s="861"/>
      <c r="F42" s="861"/>
      <c r="G42" s="862"/>
      <c r="H42" s="862"/>
      <c r="I42" s="1604"/>
      <c r="J42" s="1604"/>
      <c r="K42" s="1604"/>
    </row>
    <row r="43" spans="1:11">
      <c r="A43" s="848"/>
      <c r="B43" s="853"/>
      <c r="C43" s="854"/>
      <c r="D43" s="855"/>
      <c r="E43" s="855"/>
      <c r="F43" s="855"/>
      <c r="G43" s="877"/>
      <c r="H43" s="877"/>
      <c r="I43" s="1604"/>
      <c r="J43" s="1604"/>
      <c r="K43" s="1604"/>
    </row>
    <row r="44" spans="1:11">
      <c r="A44" s="848"/>
      <c r="B44" s="859"/>
      <c r="C44" s="860"/>
      <c r="D44" s="861"/>
      <c r="E44" s="861"/>
      <c r="F44" s="861"/>
      <c r="G44" s="862"/>
      <c r="H44" s="862"/>
      <c r="I44" s="1604"/>
      <c r="J44" s="1604"/>
      <c r="K44" s="1604"/>
    </row>
    <row r="45" spans="1:11">
      <c r="A45" s="848"/>
      <c r="B45" s="859"/>
      <c r="C45" s="860"/>
      <c r="D45" s="861"/>
      <c r="E45" s="861"/>
      <c r="F45" s="861"/>
      <c r="G45" s="862"/>
      <c r="H45" s="862"/>
      <c r="I45" s="1604"/>
      <c r="J45" s="1604"/>
      <c r="K45" s="1604"/>
    </row>
    <row r="46" spans="1:11">
      <c r="A46" s="848"/>
      <c r="B46" s="859"/>
      <c r="C46" s="860"/>
      <c r="D46" s="861"/>
      <c r="E46" s="861"/>
      <c r="F46" s="861"/>
      <c r="G46" s="862"/>
      <c r="H46" s="862"/>
      <c r="I46" s="1604"/>
      <c r="J46" s="1604"/>
      <c r="K46" s="1604"/>
    </row>
    <row r="47" spans="1:11">
      <c r="A47" s="848"/>
      <c r="B47" s="859"/>
      <c r="C47" s="860"/>
      <c r="D47" s="861"/>
      <c r="E47" s="861"/>
      <c r="F47" s="861"/>
      <c r="G47" s="862"/>
      <c r="H47" s="862"/>
      <c r="I47" s="1604"/>
      <c r="J47" s="1604"/>
      <c r="K47" s="1604"/>
    </row>
    <row r="48" spans="1:11">
      <c r="A48" s="848"/>
      <c r="B48" s="859"/>
      <c r="C48" s="860"/>
      <c r="D48" s="861"/>
      <c r="E48" s="861"/>
      <c r="F48" s="861"/>
      <c r="G48" s="862"/>
      <c r="H48" s="862"/>
      <c r="I48" s="1604"/>
      <c r="J48" s="1604"/>
      <c r="K48" s="1604"/>
    </row>
    <row r="49" spans="1:11">
      <c r="A49" s="848"/>
      <c r="B49" s="859"/>
      <c r="C49" s="860"/>
      <c r="D49" s="861"/>
      <c r="E49" s="861"/>
      <c r="F49" s="861"/>
      <c r="G49" s="862"/>
      <c r="H49" s="862"/>
      <c r="I49" s="1604"/>
      <c r="J49" s="1604"/>
      <c r="K49" s="1604"/>
    </row>
    <row r="50" spans="1:11" ht="16.8" thickBot="1">
      <c r="A50" s="878"/>
      <c r="B50" s="879"/>
      <c r="C50" s="880"/>
      <c r="D50" s="836"/>
      <c r="E50" s="836"/>
      <c r="F50" s="836"/>
      <c r="G50" s="837"/>
      <c r="H50" s="837"/>
      <c r="I50" s="1610"/>
      <c r="J50" s="1610"/>
      <c r="K50" s="1610"/>
    </row>
    <row r="51" spans="1:11">
      <c r="A51" s="881"/>
      <c r="B51" s="882"/>
      <c r="C51" s="882"/>
      <c r="D51" s="839"/>
      <c r="E51" s="882"/>
      <c r="F51" s="839"/>
      <c r="G51" s="839"/>
      <c r="H51" s="839"/>
      <c r="I51" s="839"/>
      <c r="J51" s="839" t="s">
        <v>1456</v>
      </c>
      <c r="K51" s="839"/>
    </row>
    <row r="52" spans="1:11">
      <c r="A52" s="839" t="s">
        <v>1457</v>
      </c>
      <c r="B52" s="839"/>
      <c r="C52" s="839"/>
      <c r="D52" s="839"/>
      <c r="E52" s="839"/>
      <c r="F52" s="839"/>
      <c r="G52" s="839"/>
      <c r="H52" s="839"/>
      <c r="I52" s="839"/>
      <c r="J52" s="839"/>
      <c r="K52" s="839"/>
    </row>
    <row r="53" spans="1:11">
      <c r="A53" s="839" t="s">
        <v>1458</v>
      </c>
      <c r="B53" s="839"/>
      <c r="C53" s="839"/>
      <c r="D53" s="839"/>
      <c r="E53" s="839"/>
      <c r="F53" s="839"/>
      <c r="G53" s="839"/>
      <c r="H53" s="839"/>
      <c r="I53" s="839"/>
      <c r="J53" s="839"/>
      <c r="K53" s="839"/>
    </row>
  </sheetData>
  <mergeCells count="68">
    <mergeCell ref="I49:K49"/>
    <mergeCell ref="I50:K50"/>
    <mergeCell ref="I43:K43"/>
    <mergeCell ref="I44:K44"/>
    <mergeCell ref="I45:K45"/>
    <mergeCell ref="I46:K46"/>
    <mergeCell ref="I47:K47"/>
    <mergeCell ref="I48:K48"/>
    <mergeCell ref="I42:K42"/>
    <mergeCell ref="A31:K31"/>
    <mergeCell ref="C32:K32"/>
    <mergeCell ref="I33:K33"/>
    <mergeCell ref="I34:K34"/>
    <mergeCell ref="I35:K35"/>
    <mergeCell ref="I36:K36"/>
    <mergeCell ref="I37:K37"/>
    <mergeCell ref="I38:K38"/>
    <mergeCell ref="I39:K39"/>
    <mergeCell ref="I40:K40"/>
    <mergeCell ref="I41:K41"/>
    <mergeCell ref="A29:K29"/>
    <mergeCell ref="G18:H18"/>
    <mergeCell ref="I18:J18"/>
    <mergeCell ref="K18:L18"/>
    <mergeCell ref="G19:H19"/>
    <mergeCell ref="I19:J19"/>
    <mergeCell ref="G20:H20"/>
    <mergeCell ref="G21:H21"/>
    <mergeCell ref="G22:H22"/>
    <mergeCell ref="G23:H23"/>
    <mergeCell ref="G24:H24"/>
    <mergeCell ref="G25:H25"/>
    <mergeCell ref="G16:H16"/>
    <mergeCell ref="I16:J16"/>
    <mergeCell ref="K16:L16"/>
    <mergeCell ref="G17:H17"/>
    <mergeCell ref="I17:J17"/>
    <mergeCell ref="K17:L17"/>
    <mergeCell ref="G14:H14"/>
    <mergeCell ref="I14:J14"/>
    <mergeCell ref="K14:L14"/>
    <mergeCell ref="G15:H15"/>
    <mergeCell ref="I15:J15"/>
    <mergeCell ref="K15:L15"/>
    <mergeCell ref="G12:H12"/>
    <mergeCell ref="I12:J12"/>
    <mergeCell ref="K12:L12"/>
    <mergeCell ref="G13:H13"/>
    <mergeCell ref="I13:J13"/>
    <mergeCell ref="K13:L13"/>
    <mergeCell ref="G10:H10"/>
    <mergeCell ref="I10:J10"/>
    <mergeCell ref="K10:L10"/>
    <mergeCell ref="G11:H11"/>
    <mergeCell ref="I11:J11"/>
    <mergeCell ref="K11:L11"/>
    <mergeCell ref="G8:H8"/>
    <mergeCell ref="I8:J8"/>
    <mergeCell ref="K8:L8"/>
    <mergeCell ref="G9:H9"/>
    <mergeCell ref="I9:J9"/>
    <mergeCell ref="K9:L9"/>
    <mergeCell ref="K1:L1"/>
    <mergeCell ref="K2:L2"/>
    <mergeCell ref="A4:K4"/>
    <mergeCell ref="B6:J6"/>
    <mergeCell ref="C7:F7"/>
    <mergeCell ref="G7:L7"/>
  </mergeCells>
  <phoneticPr fontId="18" type="noConversion"/>
  <hyperlinks>
    <hyperlink ref="M1" location="預告統計資料發布時間表!A1" display="回發布時間表" xr:uid="{00000000-0004-0000-2200-000000000000}"/>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K40"/>
  <sheetViews>
    <sheetView workbookViewId="0">
      <selection activeCell="I1" sqref="I1:J1"/>
    </sheetView>
  </sheetViews>
  <sheetFormatPr defaultColWidth="11.5546875" defaultRowHeight="13.8"/>
  <cols>
    <col min="1" max="8" width="19.6640625" style="116" customWidth="1"/>
    <col min="9" max="16384" width="11.5546875" style="116"/>
  </cols>
  <sheetData>
    <row r="1" spans="1:10" ht="14.4" thickBot="1">
      <c r="I1" s="1372" t="s">
        <v>86</v>
      </c>
      <c r="J1" s="1372"/>
    </row>
    <row r="2" spans="1:10" ht="16.8" thickBot="1">
      <c r="A2" s="117" t="s">
        <v>769</v>
      </c>
      <c r="E2" s="118" t="s">
        <v>770</v>
      </c>
      <c r="F2" s="1612" t="s">
        <v>771</v>
      </c>
      <c r="G2" s="1613"/>
      <c r="H2" s="1614"/>
    </row>
    <row r="3" spans="1:10" ht="16.8" thickBot="1">
      <c r="A3" s="117" t="s">
        <v>772</v>
      </c>
      <c r="B3" s="119" t="s">
        <v>773</v>
      </c>
      <c r="C3" s="120"/>
      <c r="D3" s="121"/>
      <c r="E3" s="122" t="s">
        <v>774</v>
      </c>
      <c r="F3" s="123" t="s">
        <v>775</v>
      </c>
      <c r="G3" s="124"/>
      <c r="H3" s="125"/>
    </row>
    <row r="4" spans="1:10">
      <c r="H4" s="126"/>
    </row>
    <row r="5" spans="1:10" ht="24.6">
      <c r="A5" s="1615" t="s">
        <v>776</v>
      </c>
      <c r="B5" s="1615"/>
      <c r="C5" s="1615"/>
      <c r="D5" s="1615"/>
      <c r="E5" s="1615"/>
      <c r="F5" s="1615"/>
      <c r="G5" s="1615"/>
      <c r="H5" s="1615"/>
    </row>
    <row r="8" spans="1:10" ht="16.2" customHeight="1" thickBot="1">
      <c r="A8" s="127"/>
      <c r="B8" s="1616" t="s">
        <v>777</v>
      </c>
      <c r="C8" s="1616"/>
      <c r="D8" s="1616"/>
      <c r="E8" s="1616"/>
      <c r="F8" s="1616"/>
      <c r="G8" s="128"/>
      <c r="H8" s="128" t="s">
        <v>778</v>
      </c>
    </row>
    <row r="9" spans="1:10" ht="22.5" customHeight="1">
      <c r="A9" s="129"/>
      <c r="B9" s="1617" t="s">
        <v>779</v>
      </c>
      <c r="C9" s="1618"/>
      <c r="D9" s="1618"/>
      <c r="E9" s="1618"/>
      <c r="F9" s="1618"/>
      <c r="G9" s="1619"/>
      <c r="H9" s="130"/>
    </row>
    <row r="10" spans="1:10" ht="21.75" customHeight="1">
      <c r="A10" s="131" t="s">
        <v>780</v>
      </c>
      <c r="B10" s="1620" t="s">
        <v>781</v>
      </c>
      <c r="C10" s="1622" t="s">
        <v>782</v>
      </c>
      <c r="D10" s="1623"/>
      <c r="E10" s="1623"/>
      <c r="F10" s="1624"/>
      <c r="G10" s="1625" t="s">
        <v>783</v>
      </c>
      <c r="H10" s="132" t="s">
        <v>784</v>
      </c>
    </row>
    <row r="11" spans="1:10" ht="23.25" customHeight="1">
      <c r="A11" s="133"/>
      <c r="B11" s="1621"/>
      <c r="C11" s="134" t="s">
        <v>785</v>
      </c>
      <c r="D11" s="134" t="s">
        <v>786</v>
      </c>
      <c r="E11" s="134" t="s">
        <v>787</v>
      </c>
      <c r="F11" s="134" t="s">
        <v>788</v>
      </c>
      <c r="G11" s="1626"/>
      <c r="H11" s="133"/>
    </row>
    <row r="12" spans="1:10" ht="15">
      <c r="A12" s="135">
        <f>B12+H12</f>
        <v>2612.1800000000003</v>
      </c>
      <c r="B12" s="136">
        <f>C12+G12</f>
        <v>2606.4</v>
      </c>
      <c r="C12" s="136">
        <f>SUM(D12:F12)</f>
        <v>2378.35</v>
      </c>
      <c r="D12" s="136">
        <v>1930.84</v>
      </c>
      <c r="E12" s="136">
        <v>35.770000000000003</v>
      </c>
      <c r="F12" s="136">
        <v>411.74</v>
      </c>
      <c r="G12" s="136">
        <v>228.05</v>
      </c>
      <c r="H12" s="137">
        <v>5.78</v>
      </c>
    </row>
    <row r="13" spans="1:10" ht="19.95" customHeight="1">
      <c r="A13" s="138"/>
      <c r="B13" s="139"/>
      <c r="C13" s="139"/>
      <c r="D13" s="139"/>
      <c r="E13" s="139"/>
      <c r="F13" s="139"/>
      <c r="G13" s="139"/>
      <c r="H13" s="138"/>
    </row>
    <row r="14" spans="1:10" ht="19.95" customHeight="1">
      <c r="A14" s="140"/>
      <c r="B14" s="141"/>
      <c r="C14" s="141"/>
      <c r="D14" s="141"/>
      <c r="E14" s="141"/>
      <c r="F14" s="141"/>
      <c r="G14" s="141"/>
      <c r="H14" s="142" ph="1"/>
    </row>
    <row r="15" spans="1:10" ht="19.95" customHeight="1">
      <c r="A15" s="143"/>
      <c r="B15" s="143"/>
      <c r="C15" s="143"/>
      <c r="D15" s="143"/>
      <c r="E15" s="143"/>
      <c r="F15" s="143"/>
      <c r="G15" s="143"/>
      <c r="H15" s="143"/>
    </row>
    <row r="16" spans="1:10" ht="19.95" customHeight="1">
      <c r="A16" s="144"/>
      <c r="B16" s="145"/>
      <c r="C16" s="145"/>
      <c r="D16" s="145"/>
      <c r="E16" s="145"/>
      <c r="F16" s="145"/>
      <c r="G16" s="145"/>
      <c r="H16" s="144"/>
    </row>
    <row r="17" spans="1:8" ht="19.95" customHeight="1">
      <c r="A17" s="143"/>
      <c r="B17" s="143"/>
      <c r="C17" s="143"/>
      <c r="D17" s="143"/>
      <c r="E17" s="143"/>
      <c r="F17" s="143"/>
      <c r="G17" s="143"/>
      <c r="H17" s="143"/>
    </row>
    <row r="18" spans="1:8" ht="19.95" customHeight="1">
      <c r="A18" s="143"/>
      <c r="B18" s="143"/>
      <c r="C18" s="143"/>
      <c r="D18" s="143"/>
      <c r="E18" s="143"/>
      <c r="F18" s="143"/>
      <c r="G18" s="143"/>
      <c r="H18" s="143"/>
    </row>
    <row r="19" spans="1:8" ht="19.95" customHeight="1">
      <c r="A19" s="143"/>
      <c r="B19" s="143"/>
      <c r="C19" s="143"/>
      <c r="D19" s="143"/>
      <c r="E19" s="143"/>
      <c r="F19" s="143"/>
      <c r="G19" s="143"/>
      <c r="H19" s="143"/>
    </row>
    <row r="20" spans="1:8" ht="19.95" customHeight="1">
      <c r="A20" s="143"/>
      <c r="B20" s="143"/>
      <c r="C20" s="143"/>
      <c r="D20" s="143"/>
      <c r="E20" s="143"/>
      <c r="F20" s="143"/>
      <c r="G20" s="143"/>
      <c r="H20" s="143"/>
    </row>
    <row r="21" spans="1:8" ht="19.95" customHeight="1">
      <c r="A21" s="143"/>
      <c r="B21" s="143"/>
      <c r="C21" s="143"/>
      <c r="D21" s="143"/>
      <c r="E21" s="143"/>
      <c r="F21" s="143"/>
      <c r="G21" s="143"/>
      <c r="H21" s="143"/>
    </row>
    <row r="22" spans="1:8" ht="19.95" customHeight="1">
      <c r="A22" s="143"/>
      <c r="B22" s="143"/>
      <c r="C22" s="143"/>
      <c r="D22" s="143"/>
      <c r="E22" s="143"/>
      <c r="F22" s="143"/>
      <c r="G22" s="143"/>
      <c r="H22" s="143"/>
    </row>
    <row r="23" spans="1:8" ht="19.95" customHeight="1">
      <c r="A23" s="143"/>
      <c r="B23" s="143"/>
      <c r="C23" s="143"/>
      <c r="D23" s="143"/>
      <c r="E23" s="143"/>
      <c r="F23" s="143"/>
      <c r="G23" s="143"/>
      <c r="H23" s="143"/>
    </row>
    <row r="24" spans="1:8" ht="19.95" customHeight="1">
      <c r="A24" s="143"/>
      <c r="B24" s="146"/>
      <c r="C24" s="146"/>
      <c r="D24" s="146"/>
      <c r="E24" s="146"/>
      <c r="F24" s="146"/>
      <c r="G24" s="146"/>
      <c r="H24" s="143"/>
    </row>
    <row r="25" spans="1:8" ht="19.95" customHeight="1">
      <c r="A25" s="143"/>
      <c r="B25" s="143"/>
      <c r="C25" s="143"/>
      <c r="D25" s="143"/>
      <c r="E25" s="143"/>
      <c r="F25" s="143"/>
      <c r="G25" s="143"/>
      <c r="H25" s="143"/>
    </row>
    <row r="26" spans="1:8" ht="19.95" customHeight="1">
      <c r="A26" s="143"/>
      <c r="B26" s="143"/>
      <c r="C26" s="143"/>
      <c r="D26" s="143"/>
      <c r="E26" s="143"/>
      <c r="F26" s="143"/>
      <c r="G26" s="143"/>
      <c r="H26" s="143"/>
    </row>
    <row r="27" spans="1:8" ht="19.95" customHeight="1">
      <c r="A27" s="143"/>
      <c r="B27" s="143"/>
      <c r="C27" s="143"/>
      <c r="D27" s="143"/>
      <c r="E27" s="143"/>
      <c r="F27" s="143"/>
      <c r="G27" s="143"/>
      <c r="H27" s="143"/>
    </row>
    <row r="28" spans="1:8" ht="19.95" customHeight="1">
      <c r="A28" s="143"/>
      <c r="B28" s="143"/>
      <c r="C28" s="143"/>
      <c r="D28" s="143"/>
      <c r="E28" s="143"/>
      <c r="F28" s="143"/>
      <c r="G28" s="143"/>
      <c r="H28" s="143"/>
    </row>
    <row r="29" spans="1:8" ht="19.95" customHeight="1">
      <c r="A29" s="143"/>
      <c r="B29" s="143"/>
      <c r="C29" s="143"/>
      <c r="D29" s="143"/>
      <c r="E29" s="143"/>
      <c r="F29" s="143"/>
      <c r="G29" s="143"/>
      <c r="H29" s="143"/>
    </row>
    <row r="30" spans="1:8" ht="19.95" customHeight="1">
      <c r="A30" s="143"/>
      <c r="B30" s="143"/>
      <c r="C30" s="143"/>
      <c r="D30" s="143"/>
      <c r="E30" s="143"/>
      <c r="F30" s="143"/>
      <c r="G30" s="143"/>
      <c r="H30" s="143"/>
    </row>
    <row r="31" spans="1:8" ht="19.95" customHeight="1">
      <c r="A31" s="143"/>
      <c r="B31" s="143"/>
      <c r="C31" s="143"/>
      <c r="D31" s="143"/>
      <c r="E31" s="143"/>
      <c r="F31" s="143"/>
      <c r="G31" s="143"/>
      <c r="H31" s="143"/>
    </row>
    <row r="32" spans="1:8" ht="19.95" customHeight="1">
      <c r="A32" s="143"/>
      <c r="B32" s="143"/>
      <c r="C32" s="143"/>
      <c r="D32" s="143"/>
      <c r="E32" s="143"/>
      <c r="F32" s="143"/>
      <c r="G32" s="143"/>
      <c r="H32" s="143"/>
    </row>
    <row r="33" spans="1:11" ht="19.95" customHeight="1">
      <c r="A33" s="143"/>
      <c r="B33" s="143"/>
      <c r="C33" s="143"/>
      <c r="D33" s="143"/>
      <c r="E33" s="143"/>
      <c r="F33" s="143"/>
      <c r="G33" s="143"/>
      <c r="H33" s="143"/>
    </row>
    <row r="34" spans="1:11" ht="19.95" customHeight="1" thickBot="1">
      <c r="A34" s="147"/>
      <c r="B34" s="147"/>
      <c r="C34" s="147"/>
      <c r="D34" s="147"/>
      <c r="E34" s="147"/>
      <c r="F34" s="147"/>
      <c r="G34" s="147"/>
      <c r="H34" s="147"/>
    </row>
    <row r="35" spans="1:11" ht="9.6" customHeight="1">
      <c r="A35" s="148"/>
      <c r="B35" s="148"/>
      <c r="C35" s="148"/>
      <c r="D35" s="148"/>
      <c r="E35" s="148"/>
      <c r="F35" s="148"/>
      <c r="G35" s="148"/>
    </row>
    <row r="36" spans="1:11" s="151" customFormat="1" ht="16.2">
      <c r="A36" s="149" t="s">
        <v>789</v>
      </c>
      <c r="B36" s="150" t="s">
        <v>790</v>
      </c>
      <c r="D36" s="152" t="s">
        <v>791</v>
      </c>
      <c r="F36" s="153" t="s">
        <v>792</v>
      </c>
      <c r="H36" s="153" t="s">
        <v>793</v>
      </c>
      <c r="J36" s="153"/>
      <c r="K36" s="153"/>
    </row>
    <row r="37" spans="1:11" s="151" customFormat="1" ht="16.2">
      <c r="A37" s="1611"/>
      <c r="B37" s="1611"/>
      <c r="C37" s="154"/>
      <c r="D37" s="152" t="s">
        <v>794</v>
      </c>
      <c r="H37" s="155"/>
    </row>
    <row r="38" spans="1:11">
      <c r="F38" s="128"/>
    </row>
    <row r="39" spans="1:11" s="158" customFormat="1" ht="15">
      <c r="A39" s="156" t="s">
        <v>795</v>
      </c>
      <c r="B39" s="156"/>
      <c r="C39" s="156"/>
      <c r="D39" s="156"/>
      <c r="E39" s="156"/>
      <c r="F39" s="157"/>
    </row>
    <row r="40" spans="1:11" s="158" customFormat="1" ht="15">
      <c r="A40" s="156" t="s">
        <v>796</v>
      </c>
      <c r="B40" s="156"/>
      <c r="C40" s="156"/>
      <c r="D40" s="156"/>
      <c r="E40" s="156"/>
      <c r="F40" s="156"/>
    </row>
  </sheetData>
  <mergeCells count="9">
    <mergeCell ref="A37:B37"/>
    <mergeCell ref="I1:J1"/>
    <mergeCell ref="F2:H2"/>
    <mergeCell ref="A5:H5"/>
    <mergeCell ref="B8:F8"/>
    <mergeCell ref="B9:G9"/>
    <mergeCell ref="B10:B11"/>
    <mergeCell ref="C10:F10"/>
    <mergeCell ref="G10:G11"/>
  </mergeCells>
  <phoneticPr fontId="18" type="noConversion"/>
  <hyperlinks>
    <hyperlink ref="I1" location="預告統計資料發布時間表!A1" display="回發布時間表" xr:uid="{00000000-0004-0000-2300-000000000000}"/>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37"/>
  <sheetViews>
    <sheetView workbookViewId="0">
      <selection activeCell="L1" sqref="L1:M1"/>
    </sheetView>
  </sheetViews>
  <sheetFormatPr defaultColWidth="9" defaultRowHeight="15"/>
  <cols>
    <col min="1" max="6" width="15.77734375" style="208" customWidth="1"/>
    <col min="7" max="7" width="9" style="208"/>
    <col min="8" max="8" width="7.21875" style="208" customWidth="1"/>
    <col min="9" max="9" width="6.88671875" style="208" customWidth="1"/>
    <col min="10" max="10" width="10.21875" style="208" customWidth="1"/>
    <col min="11" max="11" width="18.77734375" style="208" customWidth="1"/>
    <col min="12" max="16384" width="9" style="208"/>
  </cols>
  <sheetData>
    <row r="1" spans="1:13" ht="17.25" customHeight="1" thickBot="1">
      <c r="A1" s="205" t="s">
        <v>833</v>
      </c>
      <c r="B1" s="206"/>
      <c r="C1" s="207"/>
      <c r="H1" s="1632" t="s">
        <v>770</v>
      </c>
      <c r="I1" s="1633"/>
      <c r="J1" s="1634" t="s">
        <v>771</v>
      </c>
      <c r="K1" s="1635"/>
      <c r="L1" s="1372" t="s">
        <v>86</v>
      </c>
      <c r="M1" s="1372"/>
    </row>
    <row r="2" spans="1:13" ht="17.25" customHeight="1" thickBot="1">
      <c r="A2" s="205" t="s">
        <v>834</v>
      </c>
      <c r="B2" s="209" t="s">
        <v>773</v>
      </c>
      <c r="C2" s="210"/>
      <c r="H2" s="1632" t="s">
        <v>835</v>
      </c>
      <c r="I2" s="1633"/>
      <c r="J2" s="1636" t="s">
        <v>836</v>
      </c>
      <c r="K2" s="1637"/>
    </row>
    <row r="3" spans="1:13" ht="7.5" customHeight="1">
      <c r="A3" s="211"/>
      <c r="B3" s="212"/>
      <c r="C3" s="212"/>
      <c r="D3" s="212"/>
      <c r="E3" s="212"/>
      <c r="F3" s="212"/>
      <c r="G3" s="212"/>
      <c r="H3" s="212"/>
      <c r="I3" s="212"/>
      <c r="J3" s="213"/>
      <c r="K3" s="214"/>
    </row>
    <row r="4" spans="1:13" ht="19.5" customHeight="1">
      <c r="A4" s="207"/>
      <c r="B4" s="215"/>
      <c r="C4" s="216"/>
      <c r="D4" s="1638" t="s">
        <v>837</v>
      </c>
      <c r="E4" s="1639"/>
      <c r="F4" s="1639"/>
      <c r="G4" s="1639"/>
      <c r="H4" s="215"/>
      <c r="I4" s="215"/>
      <c r="J4" s="215"/>
      <c r="K4" s="215"/>
    </row>
    <row r="5" spans="1:13" ht="18" customHeight="1">
      <c r="A5" s="206"/>
      <c r="B5" s="216"/>
      <c r="C5" s="216"/>
      <c r="D5" s="216"/>
      <c r="E5" s="216"/>
      <c r="F5" s="216"/>
      <c r="G5" s="216"/>
      <c r="H5" s="216"/>
      <c r="I5" s="216"/>
      <c r="J5" s="216"/>
      <c r="K5" s="216"/>
    </row>
    <row r="6" spans="1:13" ht="17.25" customHeight="1" thickBot="1">
      <c r="A6" s="217"/>
      <c r="B6" s="218"/>
      <c r="C6" s="218"/>
      <c r="D6" s="1640" t="s">
        <v>838</v>
      </c>
      <c r="E6" s="1640"/>
      <c r="F6" s="1640"/>
      <c r="G6" s="1640"/>
      <c r="H6" s="219"/>
      <c r="I6" s="219"/>
      <c r="J6" s="219"/>
      <c r="K6" s="219" t="s">
        <v>839</v>
      </c>
    </row>
    <row r="7" spans="1:13" ht="42.6" customHeight="1">
      <c r="A7" s="220" t="s">
        <v>840</v>
      </c>
      <c r="B7" s="221" t="s">
        <v>841</v>
      </c>
      <c r="C7" s="220" t="s">
        <v>842</v>
      </c>
      <c r="D7" s="222" t="s">
        <v>843</v>
      </c>
      <c r="E7" s="223" t="s">
        <v>844</v>
      </c>
      <c r="F7" s="223" t="s">
        <v>845</v>
      </c>
      <c r="G7" s="1641" t="s">
        <v>846</v>
      </c>
      <c r="H7" s="1642"/>
      <c r="I7" s="1641" t="s">
        <v>847</v>
      </c>
      <c r="J7" s="1642"/>
      <c r="K7" s="224" t="s">
        <v>848</v>
      </c>
    </row>
    <row r="8" spans="1:13" ht="6.75" customHeight="1">
      <c r="A8" s="225"/>
      <c r="B8" s="226"/>
      <c r="C8" s="226"/>
      <c r="D8" s="226"/>
      <c r="E8" s="226"/>
      <c r="F8" s="226"/>
      <c r="G8" s="1628"/>
      <c r="H8" s="1628"/>
      <c r="I8" s="227"/>
      <c r="J8" s="228"/>
      <c r="K8" s="207"/>
    </row>
    <row r="9" spans="1:13" ht="16.2">
      <c r="A9" s="229" t="s">
        <v>781</v>
      </c>
      <c r="B9" s="230">
        <v>8</v>
      </c>
      <c r="C9" s="226">
        <v>218</v>
      </c>
      <c r="D9" s="226">
        <v>63</v>
      </c>
      <c r="E9" s="226">
        <v>51</v>
      </c>
      <c r="F9" s="226">
        <v>174</v>
      </c>
      <c r="G9" s="1628">
        <v>234</v>
      </c>
      <c r="H9" s="1628"/>
      <c r="I9" s="1630">
        <v>61</v>
      </c>
      <c r="J9" s="1643"/>
      <c r="K9" s="207">
        <v>221</v>
      </c>
    </row>
    <row r="10" spans="1:13" ht="7.5" customHeight="1">
      <c r="A10" s="229"/>
      <c r="B10" s="230"/>
      <c r="C10" s="226"/>
      <c r="D10" s="226"/>
      <c r="E10" s="226"/>
      <c r="F10" s="226"/>
      <c r="G10" s="1630"/>
      <c r="H10" s="1631"/>
      <c r="I10" s="227"/>
      <c r="J10" s="228"/>
      <c r="K10" s="207"/>
    </row>
    <row r="11" spans="1:13" ht="15.9" customHeight="1">
      <c r="A11" s="229"/>
      <c r="B11" s="231"/>
      <c r="C11" s="226"/>
      <c r="D11" s="226"/>
      <c r="E11" s="226"/>
      <c r="F11" s="226"/>
      <c r="G11" s="1628"/>
      <c r="H11" s="1628"/>
      <c r="I11" s="227"/>
      <c r="J11" s="228"/>
      <c r="K11" s="207"/>
    </row>
    <row r="12" spans="1:13" ht="15.9" customHeight="1">
      <c r="A12" s="229"/>
      <c r="B12" s="231"/>
      <c r="C12" s="226"/>
      <c r="D12" s="226"/>
      <c r="E12" s="226"/>
      <c r="F12" s="226"/>
      <c r="G12" s="1628"/>
      <c r="H12" s="1628"/>
      <c r="I12" s="227"/>
      <c r="J12" s="228"/>
      <c r="K12" s="207"/>
    </row>
    <row r="13" spans="1:13" ht="15.9" customHeight="1">
      <c r="A13" s="229"/>
      <c r="B13" s="231"/>
      <c r="C13" s="226"/>
      <c r="D13" s="226"/>
      <c r="E13" s="226"/>
      <c r="F13" s="226"/>
      <c r="G13" s="1628"/>
      <c r="H13" s="1628"/>
      <c r="I13" s="227"/>
      <c r="J13" s="228"/>
      <c r="K13" s="207"/>
    </row>
    <row r="14" spans="1:13" ht="15.9" customHeight="1">
      <c r="B14" s="231"/>
      <c r="C14" s="226"/>
      <c r="D14" s="226"/>
      <c r="E14" s="226"/>
      <c r="F14" s="226"/>
      <c r="G14" s="1628"/>
      <c r="H14" s="1628"/>
      <c r="I14" s="227"/>
      <c r="J14" s="228"/>
      <c r="K14" s="207"/>
    </row>
    <row r="15" spans="1:13" ht="15.9" customHeight="1">
      <c r="A15" s="229"/>
      <c r="B15" s="231"/>
      <c r="C15" s="226"/>
      <c r="D15" s="226"/>
      <c r="E15" s="226"/>
      <c r="F15" s="226"/>
      <c r="G15" s="1628"/>
      <c r="H15" s="1628"/>
      <c r="I15" s="227"/>
      <c r="J15" s="228"/>
      <c r="K15" s="207"/>
    </row>
    <row r="16" spans="1:13" ht="15.9" customHeight="1">
      <c r="A16" s="229"/>
      <c r="B16" s="231"/>
      <c r="C16" s="226"/>
      <c r="D16" s="226"/>
      <c r="E16" s="226"/>
      <c r="F16" s="226"/>
      <c r="G16" s="1628"/>
      <c r="H16" s="1628"/>
      <c r="I16" s="227"/>
      <c r="J16" s="228"/>
      <c r="K16" s="207"/>
    </row>
    <row r="17" spans="1:11" ht="15.9" customHeight="1">
      <c r="A17" s="229"/>
      <c r="B17" s="231"/>
      <c r="C17" s="226"/>
      <c r="D17" s="226"/>
      <c r="E17" s="226"/>
      <c r="F17" s="226"/>
      <c r="G17" s="1628"/>
      <c r="H17" s="1628"/>
      <c r="I17" s="227"/>
      <c r="J17" s="228"/>
      <c r="K17" s="207"/>
    </row>
    <row r="18" spans="1:11" ht="15.9" customHeight="1">
      <c r="A18" s="229"/>
      <c r="B18" s="231"/>
      <c r="C18" s="226"/>
      <c r="D18" s="226"/>
      <c r="E18" s="226"/>
      <c r="F18" s="226"/>
      <c r="G18" s="1628"/>
      <c r="H18" s="1628"/>
      <c r="I18" s="227"/>
      <c r="J18" s="228"/>
      <c r="K18" s="207"/>
    </row>
    <row r="19" spans="1:11" ht="15.9" customHeight="1">
      <c r="A19" s="229"/>
      <c r="B19" s="231"/>
      <c r="C19" s="226"/>
      <c r="D19" s="226"/>
      <c r="E19" s="226"/>
      <c r="F19" s="226"/>
      <c r="G19" s="1628"/>
      <c r="H19" s="1628"/>
      <c r="I19" s="227"/>
      <c r="J19" s="228"/>
      <c r="K19" s="207"/>
    </row>
    <row r="20" spans="1:11" ht="15.9" customHeight="1">
      <c r="A20" s="229"/>
      <c r="B20" s="231"/>
      <c r="C20" s="226"/>
      <c r="D20" s="226"/>
      <c r="E20" s="226"/>
      <c r="F20" s="226"/>
      <c r="G20" s="1628"/>
      <c r="H20" s="1628"/>
      <c r="I20" s="227"/>
      <c r="J20" s="228"/>
      <c r="K20" s="207"/>
    </row>
    <row r="21" spans="1:11" ht="15.9" customHeight="1">
      <c r="A21" s="229"/>
      <c r="B21" s="231"/>
      <c r="C21" s="226"/>
      <c r="D21" s="226"/>
      <c r="E21" s="226"/>
      <c r="F21" s="226"/>
      <c r="G21" s="1628"/>
      <c r="H21" s="1628"/>
      <c r="I21" s="227"/>
      <c r="J21" s="228"/>
      <c r="K21" s="207"/>
    </row>
    <row r="22" spans="1:11" ht="15.9" customHeight="1">
      <c r="A22" s="229"/>
      <c r="B22" s="231"/>
      <c r="C22" s="226"/>
      <c r="D22" s="226"/>
      <c r="E22" s="226"/>
      <c r="F22" s="226"/>
      <c r="G22" s="1628"/>
      <c r="H22" s="1628"/>
      <c r="I22" s="227"/>
      <c r="J22" s="228"/>
      <c r="K22" s="207"/>
    </row>
    <row r="23" spans="1:11" ht="15.9" customHeight="1">
      <c r="A23" s="229"/>
      <c r="B23" s="231"/>
      <c r="C23" s="226"/>
      <c r="D23" s="226"/>
      <c r="E23" s="226"/>
      <c r="F23" s="226"/>
      <c r="G23" s="1628"/>
      <c r="H23" s="1628"/>
      <c r="I23" s="227"/>
      <c r="J23" s="228"/>
      <c r="K23" s="207"/>
    </row>
    <row r="24" spans="1:11" ht="15.9" customHeight="1">
      <c r="A24" s="229"/>
      <c r="B24" s="231"/>
      <c r="C24" s="226"/>
      <c r="D24" s="226"/>
      <c r="E24" s="226"/>
      <c r="F24" s="226"/>
      <c r="G24" s="1628"/>
      <c r="H24" s="1628"/>
      <c r="I24" s="227"/>
      <c r="J24" s="228"/>
      <c r="K24" s="207"/>
    </row>
    <row r="25" spans="1:11" ht="15.9" customHeight="1">
      <c r="A25" s="229"/>
      <c r="B25" s="231"/>
      <c r="C25" s="226"/>
      <c r="D25" s="226"/>
      <c r="E25" s="226"/>
      <c r="F25" s="232"/>
      <c r="G25" s="1628"/>
      <c r="H25" s="1628"/>
      <c r="I25" s="227"/>
      <c r="J25" s="228"/>
      <c r="K25" s="207"/>
    </row>
    <row r="26" spans="1:11" ht="15.9" customHeight="1">
      <c r="A26" s="229"/>
      <c r="B26" s="231"/>
      <c r="C26" s="226"/>
      <c r="D26" s="226"/>
      <c r="E26" s="230"/>
      <c r="F26" s="226"/>
      <c r="G26" s="1628"/>
      <c r="H26" s="1628"/>
      <c r="I26" s="227"/>
      <c r="J26" s="228"/>
      <c r="K26" s="207"/>
    </row>
    <row r="27" spans="1:11" ht="15.9" customHeight="1">
      <c r="A27" s="229"/>
      <c r="B27" s="231"/>
      <c r="C27" s="230"/>
      <c r="D27" s="230"/>
      <c r="E27" s="230"/>
      <c r="F27" s="226"/>
      <c r="G27" s="1628"/>
      <c r="H27" s="1628"/>
      <c r="I27" s="227"/>
      <c r="J27" s="228"/>
      <c r="K27" s="207"/>
    </row>
    <row r="28" spans="1:11" ht="15.9" customHeight="1">
      <c r="A28" s="229"/>
      <c r="B28" s="231"/>
      <c r="C28" s="230"/>
      <c r="D28" s="230"/>
      <c r="E28" s="230"/>
      <c r="F28" s="230"/>
      <c r="G28" s="1628"/>
      <c r="H28" s="1628"/>
      <c r="I28" s="227"/>
      <c r="J28" s="228"/>
      <c r="K28" s="207"/>
    </row>
    <row r="29" spans="1:11" ht="15.9" customHeight="1">
      <c r="A29" s="229"/>
      <c r="B29" s="231"/>
      <c r="C29" s="226"/>
      <c r="D29" s="226"/>
      <c r="E29" s="226"/>
      <c r="F29" s="226"/>
      <c r="G29" s="1628"/>
      <c r="H29" s="1628"/>
      <c r="I29" s="227"/>
      <c r="J29" s="228"/>
      <c r="K29" s="207"/>
    </row>
    <row r="30" spans="1:11" ht="15.9" customHeight="1">
      <c r="A30" s="229"/>
      <c r="B30" s="231"/>
      <c r="C30" s="226"/>
      <c r="D30" s="226"/>
      <c r="E30" s="226"/>
      <c r="F30" s="226"/>
      <c r="G30" s="1628"/>
      <c r="H30" s="1628"/>
      <c r="I30" s="227"/>
      <c r="J30" s="228"/>
      <c r="K30" s="207"/>
    </row>
    <row r="31" spans="1:11" ht="15.9" customHeight="1">
      <c r="A31" s="229"/>
      <c r="B31" s="231"/>
      <c r="C31" s="226"/>
      <c r="D31" s="226"/>
      <c r="E31" s="226"/>
      <c r="F31" s="226"/>
      <c r="G31" s="1628"/>
      <c r="H31" s="1628"/>
      <c r="I31" s="227"/>
      <c r="J31" s="228"/>
      <c r="K31" s="207"/>
    </row>
    <row r="32" spans="1:11" ht="15.9" customHeight="1">
      <c r="A32" s="229"/>
      <c r="B32" s="231"/>
      <c r="C32" s="226"/>
      <c r="D32" s="226"/>
      <c r="E32" s="226"/>
      <c r="F32" s="226"/>
      <c r="G32" s="1628"/>
      <c r="H32" s="1628"/>
      <c r="I32" s="227"/>
      <c r="J32" s="228"/>
      <c r="K32" s="207"/>
    </row>
    <row r="33" spans="1:13" ht="15.9" customHeight="1">
      <c r="A33" s="229"/>
      <c r="B33" s="231"/>
      <c r="C33" s="226"/>
      <c r="D33" s="226"/>
      <c r="E33" s="226"/>
      <c r="F33" s="226"/>
      <c r="G33" s="1628"/>
      <c r="H33" s="1628"/>
      <c r="I33" s="227"/>
      <c r="J33" s="228"/>
      <c r="K33" s="207"/>
    </row>
    <row r="34" spans="1:13" ht="15.9" customHeight="1" thickBot="1">
      <c r="A34" s="233"/>
      <c r="B34" s="234"/>
      <c r="C34" s="235"/>
      <c r="D34" s="235"/>
      <c r="E34" s="235"/>
      <c r="F34" s="235"/>
      <c r="G34" s="1629"/>
      <c r="H34" s="1629"/>
      <c r="I34" s="236"/>
      <c r="J34" s="237"/>
      <c r="K34" s="217"/>
    </row>
    <row r="35" spans="1:13" s="151" customFormat="1" ht="16.2">
      <c r="A35" s="149"/>
      <c r="B35" s="238"/>
      <c r="C35" s="238"/>
      <c r="D35" s="238"/>
      <c r="E35" s="238"/>
      <c r="G35" s="239"/>
      <c r="H35" s="239"/>
      <c r="J35" s="1627" t="s">
        <v>849</v>
      </c>
      <c r="K35" s="1627"/>
      <c r="L35" s="155"/>
      <c r="M35" s="155"/>
    </row>
    <row r="36" spans="1:13" s="151" customFormat="1" ht="16.2">
      <c r="A36" s="155" t="s">
        <v>850</v>
      </c>
      <c r="B36" s="155"/>
      <c r="C36" s="155"/>
      <c r="D36" s="155"/>
      <c r="E36" s="153"/>
      <c r="F36" s="153"/>
    </row>
    <row r="37" spans="1:13" s="151" customFormat="1" ht="16.2">
      <c r="A37" s="155" t="s">
        <v>796</v>
      </c>
      <c r="B37" s="155"/>
      <c r="C37" s="155"/>
      <c r="D37" s="155"/>
      <c r="E37" s="155"/>
      <c r="F37" s="155"/>
    </row>
  </sheetData>
  <mergeCells count="38">
    <mergeCell ref="G10:H10"/>
    <mergeCell ref="H1:I1"/>
    <mergeCell ref="J1:K1"/>
    <mergeCell ref="H2:I2"/>
    <mergeCell ref="J2:K2"/>
    <mergeCell ref="D4:G4"/>
    <mergeCell ref="D6:G6"/>
    <mergeCell ref="G7:H7"/>
    <mergeCell ref="I7:J7"/>
    <mergeCell ref="G8:H8"/>
    <mergeCell ref="G9:H9"/>
    <mergeCell ref="I9:J9"/>
    <mergeCell ref="G19:H19"/>
    <mergeCell ref="G20:H20"/>
    <mergeCell ref="G21:H21"/>
    <mergeCell ref="G22:H22"/>
    <mergeCell ref="G11:H11"/>
    <mergeCell ref="G12:H12"/>
    <mergeCell ref="G13:H13"/>
    <mergeCell ref="G14:H14"/>
    <mergeCell ref="G15:H15"/>
    <mergeCell ref="G16:H16"/>
    <mergeCell ref="J35:K35"/>
    <mergeCell ref="L1:M1"/>
    <mergeCell ref="G29:H29"/>
    <mergeCell ref="G30:H30"/>
    <mergeCell ref="G31:H31"/>
    <mergeCell ref="G32:H32"/>
    <mergeCell ref="G33:H33"/>
    <mergeCell ref="G34:H34"/>
    <mergeCell ref="G23:H23"/>
    <mergeCell ref="G24:H24"/>
    <mergeCell ref="G25:H25"/>
    <mergeCell ref="G26:H26"/>
    <mergeCell ref="G27:H27"/>
    <mergeCell ref="G28:H28"/>
    <mergeCell ref="G17:H17"/>
    <mergeCell ref="G18:H18"/>
  </mergeCells>
  <phoneticPr fontId="18" type="noConversion"/>
  <hyperlinks>
    <hyperlink ref="L1" location="預告統計資料發布時間表!A1" display="回發布時間表" xr:uid="{00000000-0004-0000-24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J29"/>
  <sheetViews>
    <sheetView topLeftCell="M19" workbookViewId="0">
      <selection activeCell="BG1" sqref="BG1:BH1"/>
    </sheetView>
  </sheetViews>
  <sheetFormatPr defaultRowHeight="16.2"/>
  <cols>
    <col min="1" max="1" width="4.88671875" customWidth="1"/>
    <col min="2" max="2" width="21.88671875" customWidth="1"/>
    <col min="3" max="3" width="15.21875" customWidth="1"/>
    <col min="4" max="4" width="14.21875" bestFit="1" customWidth="1"/>
    <col min="5" max="5" width="13.109375" customWidth="1"/>
    <col min="6" max="8" width="14.21875" bestFit="1" customWidth="1"/>
    <col min="9" max="9" width="13.21875" customWidth="1"/>
    <col min="10" max="10" width="14.33203125" bestFit="1" customWidth="1"/>
    <col min="11" max="11" width="9.109375" customWidth="1"/>
    <col min="12" max="12" width="12.6640625" customWidth="1"/>
    <col min="13" max="13" width="8.21875" customWidth="1"/>
    <col min="14" max="14" width="12.44140625" bestFit="1" customWidth="1"/>
    <col min="15" max="15" width="12.33203125" customWidth="1"/>
    <col min="16" max="16" width="10.33203125" customWidth="1"/>
    <col min="17" max="17" width="12.77734375" customWidth="1"/>
    <col min="18" max="18" width="11.21875" customWidth="1"/>
    <col min="19" max="19" width="8.44140625" customWidth="1"/>
    <col min="20" max="21" width="7.6640625" customWidth="1"/>
    <col min="22" max="22" width="7.21875" customWidth="1"/>
    <col min="23" max="25" width="7.6640625" customWidth="1"/>
    <col min="26" max="26" width="8.6640625" customWidth="1"/>
    <col min="27" max="28" width="6.6640625" customWidth="1"/>
    <col min="29" max="29" width="7.44140625" customWidth="1"/>
    <col min="30" max="30" width="6.6640625" customWidth="1"/>
    <col min="32" max="36" width="12.6640625" customWidth="1"/>
    <col min="48" max="49" width="8.88671875" style="102"/>
    <col min="50" max="58" width="10.6640625" customWidth="1"/>
  </cols>
  <sheetData>
    <row r="1" spans="2:60" s="246" customFormat="1" ht="45">
      <c r="B1" s="1645" t="s">
        <v>855</v>
      </c>
      <c r="C1" s="1645"/>
      <c r="D1" s="1645"/>
      <c r="E1" s="1645"/>
      <c r="F1" s="1645"/>
      <c r="G1" s="1645"/>
      <c r="H1" s="1645"/>
      <c r="I1" s="1645"/>
      <c r="J1" s="1645"/>
      <c r="K1" s="1645"/>
      <c r="L1" s="1645"/>
      <c r="M1" s="1645"/>
      <c r="N1" s="1645"/>
      <c r="O1" s="1645"/>
      <c r="P1" s="1645"/>
      <c r="Q1" s="1645"/>
      <c r="R1" s="1645"/>
      <c r="S1" s="1645"/>
      <c r="T1" s="1645"/>
      <c r="U1" s="1645"/>
      <c r="V1" s="1645"/>
      <c r="W1" s="1645"/>
      <c r="X1" s="1645"/>
      <c r="Y1" s="1645"/>
      <c r="Z1" s="1645"/>
      <c r="AA1" s="1645"/>
      <c r="AB1" s="1645"/>
      <c r="AC1" s="1645"/>
      <c r="AD1" s="1645"/>
      <c r="AE1" s="243"/>
      <c r="AF1" s="243"/>
      <c r="AG1" s="243"/>
      <c r="AH1" s="243"/>
      <c r="AI1" s="243"/>
      <c r="AJ1" s="243"/>
      <c r="AK1" s="243"/>
      <c r="AL1" s="244"/>
      <c r="AM1" s="244"/>
      <c r="AN1" s="244"/>
      <c r="AO1" s="244"/>
      <c r="AP1" s="244"/>
      <c r="AQ1" s="244"/>
      <c r="AR1" s="244"/>
      <c r="AS1" s="244"/>
      <c r="AT1" s="244"/>
      <c r="AU1" s="244"/>
      <c r="AV1" s="245"/>
      <c r="AW1" s="245"/>
      <c r="AX1" s="244"/>
      <c r="AY1" s="244"/>
      <c r="AZ1" s="244"/>
      <c r="BA1" s="244"/>
      <c r="BB1" s="244"/>
      <c r="BC1" s="244"/>
      <c r="BD1" s="244"/>
      <c r="BE1" s="244"/>
      <c r="BF1" s="244"/>
      <c r="BG1" s="1372" t="s">
        <v>86</v>
      </c>
      <c r="BH1" s="1372"/>
    </row>
    <row r="2" spans="2:60" s="249" customFormat="1" ht="28.8" thickBot="1">
      <c r="B2" s="247"/>
      <c r="C2" s="1646" t="s">
        <v>856</v>
      </c>
      <c r="D2" s="1646"/>
      <c r="E2" s="1646"/>
      <c r="F2" s="1646"/>
      <c r="G2" s="1646"/>
      <c r="H2" s="1646"/>
      <c r="I2" s="1646"/>
      <c r="J2" s="1646"/>
      <c r="K2" s="1646"/>
      <c r="L2" s="1646"/>
      <c r="M2" s="1646"/>
      <c r="N2" s="1646"/>
      <c r="O2" s="1646"/>
      <c r="P2" s="1646"/>
      <c r="Q2" s="1646"/>
      <c r="R2" s="1646"/>
      <c r="S2" s="1646"/>
      <c r="T2" s="1646"/>
      <c r="U2" s="248"/>
      <c r="V2" s="248" t="s">
        <v>857</v>
      </c>
      <c r="W2" s="248"/>
      <c r="X2" s="248"/>
      <c r="Y2" s="248"/>
      <c r="Z2" s="248"/>
      <c r="AA2" s="248"/>
      <c r="AC2" s="1647" t="s">
        <v>858</v>
      </c>
      <c r="AD2" s="1647"/>
      <c r="AK2" s="1648"/>
      <c r="AL2" s="1648"/>
      <c r="AM2" s="1648"/>
      <c r="AN2" s="1648"/>
      <c r="AO2" s="1648"/>
      <c r="AP2" s="1648"/>
      <c r="AQ2" s="1648"/>
      <c r="AR2" s="1648"/>
      <c r="AS2" s="1648"/>
      <c r="AT2" s="1648"/>
      <c r="AU2" s="1648"/>
      <c r="AV2" s="1648"/>
      <c r="AW2" s="1648"/>
      <c r="AX2" s="1648"/>
      <c r="AY2" s="1648"/>
      <c r="AZ2" s="1648"/>
      <c r="BA2" s="1648"/>
      <c r="BB2" s="1648"/>
      <c r="BC2" s="1648"/>
      <c r="BD2" s="1648"/>
      <c r="BE2" s="1648"/>
      <c r="BF2" s="1648"/>
    </row>
    <row r="3" spans="2:60" s="197" customFormat="1" ht="139.19999999999999" thickBot="1">
      <c r="B3" s="250" t="s">
        <v>859</v>
      </c>
      <c r="C3" s="251" t="s">
        <v>860</v>
      </c>
      <c r="D3" s="252" t="s">
        <v>861</v>
      </c>
      <c r="E3" s="252" t="s">
        <v>862</v>
      </c>
      <c r="F3" s="252" t="s">
        <v>863</v>
      </c>
      <c r="G3" s="252" t="s">
        <v>864</v>
      </c>
      <c r="H3" s="252" t="s">
        <v>865</v>
      </c>
      <c r="I3" s="252" t="s">
        <v>866</v>
      </c>
      <c r="J3" s="253" t="s">
        <v>867</v>
      </c>
      <c r="K3" s="252" t="s">
        <v>868</v>
      </c>
      <c r="L3" s="252" t="s">
        <v>869</v>
      </c>
      <c r="M3" s="252" t="s">
        <v>870</v>
      </c>
      <c r="N3" s="252" t="s">
        <v>871</v>
      </c>
      <c r="O3" s="252" t="s">
        <v>872</v>
      </c>
      <c r="P3" s="252" t="s">
        <v>873</v>
      </c>
      <c r="Q3" s="252" t="s">
        <v>874</v>
      </c>
      <c r="R3" s="252" t="s">
        <v>875</v>
      </c>
      <c r="S3" s="252" t="s">
        <v>876</v>
      </c>
      <c r="T3" s="252" t="s">
        <v>877</v>
      </c>
      <c r="U3" s="252" t="s">
        <v>878</v>
      </c>
      <c r="V3" s="252" t="s">
        <v>879</v>
      </c>
      <c r="W3" s="252" t="s">
        <v>880</v>
      </c>
      <c r="X3" s="252" t="s">
        <v>881</v>
      </c>
      <c r="Y3" s="252" t="s">
        <v>882</v>
      </c>
      <c r="Z3" s="252" t="s">
        <v>883</v>
      </c>
      <c r="AA3" s="252" t="s">
        <v>884</v>
      </c>
      <c r="AB3" s="252" t="s">
        <v>885</v>
      </c>
      <c r="AC3" s="254" t="s">
        <v>886</v>
      </c>
      <c r="AD3" s="255" t="s">
        <v>887</v>
      </c>
      <c r="AE3" s="256"/>
      <c r="AF3" s="257" t="s">
        <v>888</v>
      </c>
      <c r="AG3" s="258" t="s">
        <v>889</v>
      </c>
      <c r="AH3" s="259" t="s">
        <v>890</v>
      </c>
      <c r="AI3" s="259" t="s">
        <v>891</v>
      </c>
      <c r="AJ3" s="259" t="s">
        <v>892</v>
      </c>
      <c r="AK3" s="260"/>
      <c r="AL3" s="261" t="s">
        <v>893</v>
      </c>
      <c r="AM3" s="259" t="s">
        <v>894</v>
      </c>
      <c r="AN3" s="259" t="s">
        <v>895</v>
      </c>
      <c r="AO3" s="259" t="s">
        <v>896</v>
      </c>
      <c r="AP3" s="259" t="s">
        <v>897</v>
      </c>
      <c r="AQ3" s="261" t="s">
        <v>898</v>
      </c>
      <c r="AR3" s="259" t="s">
        <v>899</v>
      </c>
      <c r="AS3" s="259" t="s">
        <v>900</v>
      </c>
      <c r="AT3" s="259" t="s">
        <v>901</v>
      </c>
      <c r="AU3" s="260"/>
      <c r="AV3" s="262" t="s">
        <v>879</v>
      </c>
      <c r="AW3" s="263" t="s">
        <v>902</v>
      </c>
      <c r="AX3" s="259" t="s">
        <v>893</v>
      </c>
      <c r="AY3" s="259" t="s">
        <v>894</v>
      </c>
      <c r="AZ3" s="259" t="s">
        <v>895</v>
      </c>
      <c r="BA3" s="259" t="s">
        <v>896</v>
      </c>
      <c r="BB3" s="259" t="s">
        <v>897</v>
      </c>
      <c r="BC3" s="264" t="s">
        <v>898</v>
      </c>
      <c r="BD3" s="259" t="s">
        <v>899</v>
      </c>
      <c r="BE3" s="259" t="s">
        <v>900</v>
      </c>
      <c r="BF3" s="259" t="s">
        <v>901</v>
      </c>
    </row>
    <row r="4" spans="2:60" s="197" customFormat="1" ht="28.8" thickBot="1">
      <c r="B4" s="265" t="s">
        <v>903</v>
      </c>
      <c r="C4" s="266">
        <f t="shared" ref="C4:C22" si="0">SUM(D4:AD4)</f>
        <v>62186</v>
      </c>
      <c r="D4" s="266">
        <f>D5+D8+D14+D19</f>
        <v>11000</v>
      </c>
      <c r="E4" s="266">
        <f t="shared" ref="E4:AD4" si="1">E5+E8+E14+E19</f>
        <v>9580</v>
      </c>
      <c r="F4" s="266">
        <f t="shared" si="1"/>
        <v>2050</v>
      </c>
      <c r="G4" s="266">
        <f t="shared" si="1"/>
        <v>3640</v>
      </c>
      <c r="H4" s="266">
        <f t="shared" si="1"/>
        <v>4556</v>
      </c>
      <c r="I4" s="266">
        <f t="shared" si="1"/>
        <v>9900</v>
      </c>
      <c r="J4" s="267">
        <f>AF4</f>
        <v>6400</v>
      </c>
      <c r="K4" s="266">
        <f t="shared" si="1"/>
        <v>0</v>
      </c>
      <c r="L4" s="266">
        <f t="shared" si="1"/>
        <v>2923</v>
      </c>
      <c r="M4" s="266">
        <f t="shared" si="1"/>
        <v>0</v>
      </c>
      <c r="N4" s="266">
        <f t="shared" si="1"/>
        <v>6588</v>
      </c>
      <c r="O4" s="266">
        <f t="shared" si="1"/>
        <v>5480</v>
      </c>
      <c r="P4" s="266">
        <f t="shared" si="1"/>
        <v>0</v>
      </c>
      <c r="Q4" s="266">
        <f t="shared" si="1"/>
        <v>19</v>
      </c>
      <c r="R4" s="266">
        <f t="shared" si="1"/>
        <v>0</v>
      </c>
      <c r="S4" s="266">
        <f t="shared" si="1"/>
        <v>0</v>
      </c>
      <c r="T4" s="266">
        <f t="shared" si="1"/>
        <v>0</v>
      </c>
      <c r="U4" s="266">
        <f t="shared" si="1"/>
        <v>0</v>
      </c>
      <c r="V4" s="266">
        <f t="shared" si="1"/>
        <v>50</v>
      </c>
      <c r="W4" s="266">
        <f t="shared" si="1"/>
        <v>0</v>
      </c>
      <c r="X4" s="266">
        <f t="shared" si="1"/>
        <v>0</v>
      </c>
      <c r="Y4" s="266">
        <f t="shared" si="1"/>
        <v>0</v>
      </c>
      <c r="Z4" s="266">
        <f t="shared" si="1"/>
        <v>0</v>
      </c>
      <c r="AA4" s="266">
        <f t="shared" si="1"/>
        <v>0</v>
      </c>
      <c r="AB4" s="266">
        <f t="shared" si="1"/>
        <v>0</v>
      </c>
      <c r="AC4" s="266">
        <f t="shared" si="1"/>
        <v>0</v>
      </c>
      <c r="AD4" s="268">
        <f t="shared" si="1"/>
        <v>0</v>
      </c>
      <c r="AE4" s="269"/>
      <c r="AF4" s="270">
        <f>AF5+AF8+AF14+AF19</f>
        <v>6400</v>
      </c>
      <c r="AG4" s="271">
        <f t="shared" ref="AG4" si="2">AG5+AG8+AG14+AG19</f>
        <v>3590</v>
      </c>
      <c r="AH4" s="271">
        <f>AH5+AH8+AH14+AH19</f>
        <v>2810</v>
      </c>
      <c r="AI4" s="271">
        <f>AI5+AI8+AI14+AI19</f>
        <v>0</v>
      </c>
      <c r="AJ4" s="271">
        <f>AJ5+AJ8+AJ14+AJ19</f>
        <v>0</v>
      </c>
      <c r="AK4" s="272"/>
      <c r="AL4" s="271">
        <f t="shared" ref="AL4:AT4" si="3">AL5+AL8+AL14+AL19</f>
        <v>0</v>
      </c>
      <c r="AM4" s="271">
        <f t="shared" si="3"/>
        <v>1</v>
      </c>
      <c r="AN4" s="271">
        <f t="shared" si="3"/>
        <v>0</v>
      </c>
      <c r="AO4" s="271">
        <f t="shared" si="3"/>
        <v>0</v>
      </c>
      <c r="AP4" s="271">
        <f t="shared" si="3"/>
        <v>0</v>
      </c>
      <c r="AQ4" s="271">
        <f>AQ5+AQ8+AQ14+AQ19</f>
        <v>0</v>
      </c>
      <c r="AR4" s="271">
        <f t="shared" si="3"/>
        <v>0</v>
      </c>
      <c r="AS4" s="271">
        <f t="shared" si="3"/>
        <v>0</v>
      </c>
      <c r="AT4" s="271">
        <f t="shared" si="3"/>
        <v>0</v>
      </c>
      <c r="AU4" s="273"/>
      <c r="AV4" s="274">
        <f>SUM(AX4:BB4)</f>
        <v>50</v>
      </c>
      <c r="AW4" s="275">
        <f t="shared" ref="AW4:AW22" si="4">BC4+BD4+BE4+BF4</f>
        <v>0</v>
      </c>
      <c r="AX4" s="271">
        <f t="shared" ref="AX4:BF4" si="5">AX5+AX8+AX14+AX19</f>
        <v>0</v>
      </c>
      <c r="AY4" s="271">
        <f t="shared" si="5"/>
        <v>50</v>
      </c>
      <c r="AZ4" s="271">
        <f t="shared" si="5"/>
        <v>0</v>
      </c>
      <c r="BA4" s="271">
        <f t="shared" si="5"/>
        <v>0</v>
      </c>
      <c r="BB4" s="271">
        <f t="shared" si="5"/>
        <v>0</v>
      </c>
      <c r="BC4" s="276">
        <f>BC5+BC8+BC14+BC19</f>
        <v>0</v>
      </c>
      <c r="BD4" s="271">
        <f t="shared" si="5"/>
        <v>0</v>
      </c>
      <c r="BE4" s="271">
        <f t="shared" si="5"/>
        <v>0</v>
      </c>
      <c r="BF4" s="271">
        <f t="shared" si="5"/>
        <v>0</v>
      </c>
    </row>
    <row r="5" spans="2:60" s="197" customFormat="1" ht="25.2" thickBot="1">
      <c r="B5" s="277" t="s">
        <v>904</v>
      </c>
      <c r="C5" s="278">
        <f t="shared" si="0"/>
        <v>62006</v>
      </c>
      <c r="D5" s="278">
        <f>SUM(D6:D7)</f>
        <v>10920</v>
      </c>
      <c r="E5" s="278">
        <f t="shared" ref="E5:AD5" si="6">SUM(E6:E7)</f>
        <v>9580</v>
      </c>
      <c r="F5" s="278">
        <f t="shared" si="6"/>
        <v>2050</v>
      </c>
      <c r="G5" s="278">
        <f t="shared" si="6"/>
        <v>3600</v>
      </c>
      <c r="H5" s="278">
        <f t="shared" si="6"/>
        <v>4556</v>
      </c>
      <c r="I5" s="278">
        <f t="shared" si="6"/>
        <v>9900</v>
      </c>
      <c r="J5" s="267">
        <f t="shared" ref="J5:J22" si="7">AF5</f>
        <v>6340</v>
      </c>
      <c r="K5" s="278">
        <f t="shared" si="6"/>
        <v>0</v>
      </c>
      <c r="L5" s="278">
        <f t="shared" si="6"/>
        <v>2923</v>
      </c>
      <c r="M5" s="278">
        <f t="shared" si="6"/>
        <v>0</v>
      </c>
      <c r="N5" s="278">
        <f t="shared" si="6"/>
        <v>6588</v>
      </c>
      <c r="O5" s="278">
        <f t="shared" si="6"/>
        <v>5480</v>
      </c>
      <c r="P5" s="278">
        <f t="shared" si="6"/>
        <v>0</v>
      </c>
      <c r="Q5" s="278">
        <f t="shared" si="6"/>
        <v>19</v>
      </c>
      <c r="R5" s="278">
        <f>SUM(R6:R7)</f>
        <v>0</v>
      </c>
      <c r="S5" s="278">
        <f t="shared" si="6"/>
        <v>0</v>
      </c>
      <c r="T5" s="278">
        <f t="shared" si="6"/>
        <v>0</v>
      </c>
      <c r="U5" s="278">
        <f t="shared" si="6"/>
        <v>0</v>
      </c>
      <c r="V5" s="278">
        <f t="shared" si="6"/>
        <v>50</v>
      </c>
      <c r="W5" s="278">
        <f t="shared" si="6"/>
        <v>0</v>
      </c>
      <c r="X5" s="278">
        <f t="shared" si="6"/>
        <v>0</v>
      </c>
      <c r="Y5" s="278">
        <f t="shared" si="6"/>
        <v>0</v>
      </c>
      <c r="Z5" s="278">
        <f t="shared" si="6"/>
        <v>0</v>
      </c>
      <c r="AA5" s="278">
        <f t="shared" si="6"/>
        <v>0</v>
      </c>
      <c r="AB5" s="278">
        <f t="shared" si="6"/>
        <v>0</v>
      </c>
      <c r="AC5" s="278">
        <f t="shared" si="6"/>
        <v>0</v>
      </c>
      <c r="AD5" s="279">
        <f t="shared" si="6"/>
        <v>0</v>
      </c>
      <c r="AE5" s="269"/>
      <c r="AF5" s="270">
        <f>SUM(AF6:AF7)</f>
        <v>6340</v>
      </c>
      <c r="AG5" s="271">
        <f t="shared" ref="AG5" si="8">SUM(AG6:AG7)</f>
        <v>3550</v>
      </c>
      <c r="AH5" s="271">
        <f>SUM(AH6:AH7)</f>
        <v>2790</v>
      </c>
      <c r="AI5" s="271">
        <f>SUM(AI6:AI7)</f>
        <v>0</v>
      </c>
      <c r="AJ5" s="271">
        <f>SUM(AJ6:AJ7)</f>
        <v>0</v>
      </c>
      <c r="AK5" s="272"/>
      <c r="AL5" s="271">
        <f t="shared" ref="AL5:AT5" si="9">SUM(AL6:AL7)</f>
        <v>0</v>
      </c>
      <c r="AM5" s="271">
        <f t="shared" si="9"/>
        <v>1</v>
      </c>
      <c r="AN5" s="271">
        <f t="shared" si="9"/>
        <v>0</v>
      </c>
      <c r="AO5" s="271">
        <f t="shared" si="9"/>
        <v>0</v>
      </c>
      <c r="AP5" s="271">
        <f t="shared" si="9"/>
        <v>0</v>
      </c>
      <c r="AQ5" s="271">
        <f>SUM(AQ6:AQ7)</f>
        <v>0</v>
      </c>
      <c r="AR5" s="271">
        <f t="shared" si="9"/>
        <v>0</v>
      </c>
      <c r="AS5" s="271">
        <f t="shared" si="9"/>
        <v>0</v>
      </c>
      <c r="AT5" s="271">
        <f t="shared" si="9"/>
        <v>0</v>
      </c>
      <c r="AU5" s="273"/>
      <c r="AV5" s="280">
        <f t="shared" ref="AV5:AV22" si="10">SUM(AX5:BB5)</f>
        <v>50</v>
      </c>
      <c r="AW5" s="281">
        <f t="shared" si="4"/>
        <v>0</v>
      </c>
      <c r="AX5" s="271">
        <f t="shared" ref="AX5:BF5" si="11">SUM(AX6:AX7)</f>
        <v>0</v>
      </c>
      <c r="AY5" s="271">
        <f t="shared" si="11"/>
        <v>50</v>
      </c>
      <c r="AZ5" s="271">
        <f t="shared" si="11"/>
        <v>0</v>
      </c>
      <c r="BA5" s="271">
        <f t="shared" si="11"/>
        <v>0</v>
      </c>
      <c r="BB5" s="271">
        <f t="shared" si="11"/>
        <v>0</v>
      </c>
      <c r="BC5" s="276">
        <f>SUM(BC6:BC7)</f>
        <v>0</v>
      </c>
      <c r="BD5" s="271">
        <f t="shared" si="11"/>
        <v>0</v>
      </c>
      <c r="BE5" s="271">
        <f t="shared" si="11"/>
        <v>0</v>
      </c>
      <c r="BF5" s="271">
        <f t="shared" si="11"/>
        <v>0</v>
      </c>
    </row>
    <row r="6" spans="2:60" s="197" customFormat="1" ht="25.2" thickBot="1">
      <c r="B6" s="282" t="s">
        <v>905</v>
      </c>
      <c r="C6" s="283">
        <f t="shared" si="0"/>
        <v>59940</v>
      </c>
      <c r="D6" s="284">
        <v>10920</v>
      </c>
      <c r="E6" s="284">
        <v>8600</v>
      </c>
      <c r="F6" s="284">
        <v>2050</v>
      </c>
      <c r="G6" s="284">
        <v>3150</v>
      </c>
      <c r="H6" s="284">
        <v>4100</v>
      </c>
      <c r="I6" s="284">
        <v>9900</v>
      </c>
      <c r="J6" s="285">
        <f>AF6</f>
        <v>6340</v>
      </c>
      <c r="K6" s="284"/>
      <c r="L6" s="284">
        <v>2800</v>
      </c>
      <c r="M6" s="284"/>
      <c r="N6" s="284">
        <v>6550</v>
      </c>
      <c r="O6" s="284">
        <v>5480</v>
      </c>
      <c r="P6" s="284"/>
      <c r="Q6" s="284"/>
      <c r="R6" s="284"/>
      <c r="S6" s="284"/>
      <c r="T6" s="284"/>
      <c r="U6" s="284"/>
      <c r="V6" s="284">
        <v>50</v>
      </c>
      <c r="W6" s="284"/>
      <c r="X6" s="284"/>
      <c r="Y6" s="284"/>
      <c r="Z6" s="284"/>
      <c r="AA6" s="284"/>
      <c r="AB6" s="284"/>
      <c r="AC6" s="286"/>
      <c r="AD6" s="287"/>
      <c r="AE6" s="269"/>
      <c r="AF6" s="270">
        <f>SUM(AG6:AJ6)</f>
        <v>6340</v>
      </c>
      <c r="AG6" s="288">
        <v>3550</v>
      </c>
      <c r="AH6" s="288">
        <v>2790</v>
      </c>
      <c r="AI6" s="288"/>
      <c r="AJ6" s="288"/>
      <c r="AK6" s="269"/>
      <c r="AL6" s="289"/>
      <c r="AM6" s="289">
        <v>1</v>
      </c>
      <c r="AN6" s="289"/>
      <c r="AO6" s="289"/>
      <c r="AP6" s="289"/>
      <c r="AQ6" s="289"/>
      <c r="AR6" s="289"/>
      <c r="AS6" s="289"/>
      <c r="AT6" s="289"/>
      <c r="AU6" s="273"/>
      <c r="AV6" s="290">
        <f t="shared" si="10"/>
        <v>50</v>
      </c>
      <c r="AW6" s="291">
        <f t="shared" si="4"/>
        <v>0</v>
      </c>
      <c r="AX6" s="289">
        <f>AL6*2</f>
        <v>0</v>
      </c>
      <c r="AY6" s="289">
        <f>AM6*50</f>
        <v>50</v>
      </c>
      <c r="AZ6" s="289">
        <f>AN6*25</f>
        <v>0</v>
      </c>
      <c r="BA6" s="289">
        <f>AO6*40</f>
        <v>0</v>
      </c>
      <c r="BB6" s="289">
        <f>AP6*60</f>
        <v>0</v>
      </c>
      <c r="BC6" s="292">
        <f>AQ6*4</f>
        <v>0</v>
      </c>
      <c r="BD6" s="289">
        <f>AR6*0.5</f>
        <v>0</v>
      </c>
      <c r="BE6" s="289">
        <f>AS6*12</f>
        <v>0</v>
      </c>
      <c r="BF6" s="289">
        <f>AT6*12</f>
        <v>0</v>
      </c>
    </row>
    <row r="7" spans="2:60" s="197" customFormat="1" ht="25.2" thickBot="1">
      <c r="B7" s="293" t="s">
        <v>906</v>
      </c>
      <c r="C7" s="294">
        <f t="shared" si="0"/>
        <v>2066</v>
      </c>
      <c r="D7" s="295"/>
      <c r="E7" s="295">
        <v>980</v>
      </c>
      <c r="F7" s="295"/>
      <c r="G7" s="295">
        <v>450</v>
      </c>
      <c r="H7" s="295">
        <v>456</v>
      </c>
      <c r="I7" s="295"/>
      <c r="J7" s="285">
        <f>AF7</f>
        <v>0</v>
      </c>
      <c r="K7" s="296"/>
      <c r="L7" s="296">
        <v>123</v>
      </c>
      <c r="M7" s="296"/>
      <c r="N7" s="296">
        <v>38</v>
      </c>
      <c r="O7" s="297"/>
      <c r="P7" s="284"/>
      <c r="Q7" s="284">
        <v>19</v>
      </c>
      <c r="R7" s="284"/>
      <c r="S7" s="284"/>
      <c r="T7" s="296"/>
      <c r="U7" s="296"/>
      <c r="V7" s="296"/>
      <c r="W7" s="296"/>
      <c r="X7" s="296"/>
      <c r="Y7" s="296"/>
      <c r="Z7" s="296"/>
      <c r="AA7" s="296"/>
      <c r="AB7" s="296"/>
      <c r="AC7" s="298"/>
      <c r="AD7" s="299"/>
      <c r="AE7" s="269"/>
      <c r="AF7" s="270">
        <f>SUM(AG7:AJ7)</f>
        <v>0</v>
      </c>
      <c r="AG7" s="300"/>
      <c r="AH7" s="301"/>
      <c r="AI7" s="288"/>
      <c r="AJ7" s="288"/>
      <c r="AK7" s="269"/>
      <c r="AL7" s="289"/>
      <c r="AM7" s="289"/>
      <c r="AN7" s="289"/>
      <c r="AO7" s="289"/>
      <c r="AP7" s="289"/>
      <c r="AQ7" s="289"/>
      <c r="AR7" s="289"/>
      <c r="AS7" s="289"/>
      <c r="AT7" s="289"/>
      <c r="AU7" s="273"/>
      <c r="AV7" s="290">
        <f t="shared" si="10"/>
        <v>0</v>
      </c>
      <c r="AW7" s="302">
        <f t="shared" si="4"/>
        <v>0</v>
      </c>
      <c r="AX7" s="289">
        <f>AL7*2</f>
        <v>0</v>
      </c>
      <c r="AY7" s="289">
        <f>AM7*50</f>
        <v>0</v>
      </c>
      <c r="AZ7" s="289">
        <f>AN7*25</f>
        <v>0</v>
      </c>
      <c r="BA7" s="289">
        <f>AO7*40</f>
        <v>0</v>
      </c>
      <c r="BB7" s="289">
        <f>AP7*60</f>
        <v>0</v>
      </c>
      <c r="BC7" s="292">
        <f>AQ7*4</f>
        <v>0</v>
      </c>
      <c r="BD7" s="289">
        <f>AR7*0.5</f>
        <v>0</v>
      </c>
      <c r="BE7" s="289">
        <f>AS7*12</f>
        <v>0</v>
      </c>
      <c r="BF7" s="289">
        <f>AT7*12</f>
        <v>0</v>
      </c>
    </row>
    <row r="8" spans="2:60" s="197" customFormat="1" ht="25.2" thickBot="1">
      <c r="B8" s="277" t="s">
        <v>907</v>
      </c>
      <c r="C8" s="278">
        <f t="shared" si="0"/>
        <v>180</v>
      </c>
      <c r="D8" s="278">
        <f t="shared" ref="D8:Z8" si="12">SUM(D9:D13)</f>
        <v>80</v>
      </c>
      <c r="E8" s="278">
        <f t="shared" si="12"/>
        <v>0</v>
      </c>
      <c r="F8" s="278">
        <f t="shared" si="12"/>
        <v>0</v>
      </c>
      <c r="G8" s="278">
        <f t="shared" si="12"/>
        <v>40</v>
      </c>
      <c r="H8" s="278">
        <f t="shared" si="12"/>
        <v>0</v>
      </c>
      <c r="I8" s="278">
        <f t="shared" si="12"/>
        <v>0</v>
      </c>
      <c r="J8" s="267">
        <f t="shared" si="7"/>
        <v>60</v>
      </c>
      <c r="K8" s="278">
        <f t="shared" si="12"/>
        <v>0</v>
      </c>
      <c r="L8" s="278">
        <f t="shared" si="12"/>
        <v>0</v>
      </c>
      <c r="M8" s="278">
        <f t="shared" si="12"/>
        <v>0</v>
      </c>
      <c r="N8" s="278">
        <f t="shared" si="12"/>
        <v>0</v>
      </c>
      <c r="O8" s="278">
        <f t="shared" si="12"/>
        <v>0</v>
      </c>
      <c r="P8" s="278">
        <f t="shared" si="12"/>
        <v>0</v>
      </c>
      <c r="Q8" s="278">
        <f t="shared" si="12"/>
        <v>0</v>
      </c>
      <c r="R8" s="278">
        <f t="shared" si="12"/>
        <v>0</v>
      </c>
      <c r="S8" s="278">
        <f t="shared" si="12"/>
        <v>0</v>
      </c>
      <c r="T8" s="278">
        <f t="shared" si="12"/>
        <v>0</v>
      </c>
      <c r="U8" s="278">
        <f t="shared" si="12"/>
        <v>0</v>
      </c>
      <c r="V8" s="278">
        <f t="shared" si="12"/>
        <v>0</v>
      </c>
      <c r="W8" s="278">
        <f t="shared" si="12"/>
        <v>0</v>
      </c>
      <c r="X8" s="278">
        <f t="shared" si="12"/>
        <v>0</v>
      </c>
      <c r="Y8" s="278">
        <f t="shared" si="12"/>
        <v>0</v>
      </c>
      <c r="Z8" s="278">
        <f t="shared" si="12"/>
        <v>0</v>
      </c>
      <c r="AA8" s="278">
        <f>AA9+AA10+AA11+AA12+AA13</f>
        <v>0</v>
      </c>
      <c r="AB8" s="278">
        <f>SUM(AB9:AB13)</f>
        <v>0</v>
      </c>
      <c r="AC8" s="278">
        <f>SUM(AC9:AC13)</f>
        <v>0</v>
      </c>
      <c r="AD8" s="279">
        <f>SUM(AD9:AD13)</f>
        <v>0</v>
      </c>
      <c r="AE8" s="269"/>
      <c r="AF8" s="270">
        <f>SUM(AF9:AF13)</f>
        <v>60</v>
      </c>
      <c r="AG8" s="271">
        <f>SUM(AG9:AG13)</f>
        <v>40</v>
      </c>
      <c r="AH8" s="271">
        <f>SUM(AH9:AH13)</f>
        <v>20</v>
      </c>
      <c r="AI8" s="271">
        <f>SUM(AI9:AI13)</f>
        <v>0</v>
      </c>
      <c r="AJ8" s="271">
        <f>SUM(AJ9:AJ13)</f>
        <v>0</v>
      </c>
      <c r="AK8" s="272"/>
      <c r="AL8" s="271">
        <f t="shared" ref="AL8:AT8" si="13">SUM(AL9:AL13)</f>
        <v>0</v>
      </c>
      <c r="AM8" s="271">
        <f t="shared" si="13"/>
        <v>0</v>
      </c>
      <c r="AN8" s="271">
        <f t="shared" si="13"/>
        <v>0</v>
      </c>
      <c r="AO8" s="271">
        <f t="shared" si="13"/>
        <v>0</v>
      </c>
      <c r="AP8" s="271">
        <f t="shared" si="13"/>
        <v>0</v>
      </c>
      <c r="AQ8" s="271">
        <f>SUM(AQ9:AQ13)</f>
        <v>0</v>
      </c>
      <c r="AR8" s="271">
        <f t="shared" si="13"/>
        <v>0</v>
      </c>
      <c r="AS8" s="271">
        <f t="shared" si="13"/>
        <v>0</v>
      </c>
      <c r="AT8" s="271">
        <f t="shared" si="13"/>
        <v>0</v>
      </c>
      <c r="AU8" s="273"/>
      <c r="AV8" s="280">
        <f t="shared" si="10"/>
        <v>0</v>
      </c>
      <c r="AW8" s="281">
        <f t="shared" si="4"/>
        <v>0</v>
      </c>
      <c r="AX8" s="271">
        <f t="shared" ref="AX8:BF8" si="14">SUM(AX9:AX13)</f>
        <v>0</v>
      </c>
      <c r="AY8" s="271">
        <f t="shared" si="14"/>
        <v>0</v>
      </c>
      <c r="AZ8" s="271">
        <f t="shared" si="14"/>
        <v>0</v>
      </c>
      <c r="BA8" s="271">
        <f t="shared" si="14"/>
        <v>0</v>
      </c>
      <c r="BB8" s="271">
        <f t="shared" si="14"/>
        <v>0</v>
      </c>
      <c r="BC8" s="276">
        <f>SUM(BC9:BC13)</f>
        <v>0</v>
      </c>
      <c r="BD8" s="271">
        <f t="shared" si="14"/>
        <v>0</v>
      </c>
      <c r="BE8" s="271">
        <f t="shared" si="14"/>
        <v>0</v>
      </c>
      <c r="BF8" s="271">
        <f t="shared" si="14"/>
        <v>0</v>
      </c>
    </row>
    <row r="9" spans="2:60" s="197" customFormat="1" ht="25.2" thickBot="1">
      <c r="B9" s="303" t="s">
        <v>908</v>
      </c>
      <c r="C9" s="283">
        <f t="shared" si="0"/>
        <v>0</v>
      </c>
      <c r="D9" s="304"/>
      <c r="E9" s="304"/>
      <c r="F9" s="304"/>
      <c r="G9" s="304"/>
      <c r="H9" s="304"/>
      <c r="I9" s="304"/>
      <c r="J9" s="305">
        <f>AF9</f>
        <v>0</v>
      </c>
      <c r="K9" s="306"/>
      <c r="L9" s="306"/>
      <c r="M9" s="306"/>
      <c r="N9" s="306"/>
      <c r="O9" s="307"/>
      <c r="P9" s="307"/>
      <c r="Q9" s="308"/>
      <c r="R9" s="306"/>
      <c r="S9" s="306"/>
      <c r="T9" s="306"/>
      <c r="U9" s="306"/>
      <c r="V9" s="306"/>
      <c r="W9" s="306"/>
      <c r="X9" s="306"/>
      <c r="Y9" s="306"/>
      <c r="Z9" s="306"/>
      <c r="AA9" s="306"/>
      <c r="AB9" s="306"/>
      <c r="AC9" s="309"/>
      <c r="AD9" s="310"/>
      <c r="AE9" s="269"/>
      <c r="AF9" s="270">
        <f>SUM(AG9:AJ9)</f>
        <v>0</v>
      </c>
      <c r="AG9" s="288"/>
      <c r="AH9" s="288"/>
      <c r="AI9" s="288"/>
      <c r="AJ9" s="288"/>
      <c r="AK9" s="269"/>
      <c r="AL9" s="311"/>
      <c r="AM9" s="311"/>
      <c r="AN9" s="311"/>
      <c r="AO9" s="311"/>
      <c r="AP9" s="311"/>
      <c r="AQ9" s="311"/>
      <c r="AR9" s="311"/>
      <c r="AS9" s="311"/>
      <c r="AT9" s="311"/>
      <c r="AU9" s="312"/>
      <c r="AV9" s="290">
        <f t="shared" si="10"/>
        <v>0</v>
      </c>
      <c r="AW9" s="291">
        <f t="shared" si="4"/>
        <v>0</v>
      </c>
      <c r="AX9" s="311">
        <f>AL9*2</f>
        <v>0</v>
      </c>
      <c r="AY9" s="311">
        <f>AM9*50</f>
        <v>0</v>
      </c>
      <c r="AZ9" s="311">
        <f>AN9*25</f>
        <v>0</v>
      </c>
      <c r="BA9" s="311">
        <f>AO9*40</f>
        <v>0</v>
      </c>
      <c r="BB9" s="311">
        <f>AP9*60</f>
        <v>0</v>
      </c>
      <c r="BC9" s="313">
        <f>AQ9*4</f>
        <v>0</v>
      </c>
      <c r="BD9" s="311">
        <f>AR9*0.5</f>
        <v>0</v>
      </c>
      <c r="BE9" s="311">
        <f t="shared" ref="BE9:BF13" si="15">AS9*12</f>
        <v>0</v>
      </c>
      <c r="BF9" s="311">
        <f t="shared" si="15"/>
        <v>0</v>
      </c>
    </row>
    <row r="10" spans="2:60" s="197" customFormat="1" ht="25.2" thickBot="1">
      <c r="B10" s="303" t="s">
        <v>909</v>
      </c>
      <c r="C10" s="283">
        <f t="shared" si="0"/>
        <v>0</v>
      </c>
      <c r="D10" s="314"/>
      <c r="E10" s="314"/>
      <c r="F10" s="314"/>
      <c r="G10" s="314"/>
      <c r="H10" s="314"/>
      <c r="I10" s="314"/>
      <c r="J10" s="267">
        <f t="shared" si="7"/>
        <v>0</v>
      </c>
      <c r="K10" s="314"/>
      <c r="L10" s="314"/>
      <c r="M10" s="314"/>
      <c r="N10" s="314"/>
      <c r="O10" s="314"/>
      <c r="P10" s="314"/>
      <c r="Q10" s="314"/>
      <c r="R10" s="314"/>
      <c r="S10" s="314"/>
      <c r="T10" s="314"/>
      <c r="U10" s="314"/>
      <c r="V10" s="314"/>
      <c r="W10" s="314"/>
      <c r="X10" s="314"/>
      <c r="Y10" s="314"/>
      <c r="Z10" s="314"/>
      <c r="AA10" s="314"/>
      <c r="AB10" s="314"/>
      <c r="AC10" s="315"/>
      <c r="AD10" s="310"/>
      <c r="AE10" s="269"/>
      <c r="AF10" s="270">
        <f>SUM(AG10:AJ10)</f>
        <v>0</v>
      </c>
      <c r="AG10" s="288"/>
      <c r="AH10" s="288"/>
      <c r="AI10" s="288"/>
      <c r="AJ10" s="288"/>
      <c r="AK10" s="269"/>
      <c r="AL10" s="311"/>
      <c r="AM10" s="311"/>
      <c r="AN10" s="311"/>
      <c r="AO10" s="311"/>
      <c r="AP10" s="311"/>
      <c r="AQ10" s="311"/>
      <c r="AR10" s="311"/>
      <c r="AS10" s="311"/>
      <c r="AT10" s="311"/>
      <c r="AU10" s="312"/>
      <c r="AV10" s="290">
        <f t="shared" si="10"/>
        <v>0</v>
      </c>
      <c r="AW10" s="316">
        <f t="shared" si="4"/>
        <v>0</v>
      </c>
      <c r="AX10" s="311">
        <f>AL10*2</f>
        <v>0</v>
      </c>
      <c r="AY10" s="311">
        <f>AM10*50</f>
        <v>0</v>
      </c>
      <c r="AZ10" s="311">
        <f>AN10*25</f>
        <v>0</v>
      </c>
      <c r="BA10" s="311">
        <f>AO10*40</f>
        <v>0</v>
      </c>
      <c r="BB10" s="311">
        <f>AP10*60</f>
        <v>0</v>
      </c>
      <c r="BC10" s="313">
        <f>AQ10*4</f>
        <v>0</v>
      </c>
      <c r="BD10" s="311">
        <f>AR10*0.5</f>
        <v>0</v>
      </c>
      <c r="BE10" s="311">
        <f t="shared" si="15"/>
        <v>0</v>
      </c>
      <c r="BF10" s="311">
        <f t="shared" si="15"/>
        <v>0</v>
      </c>
    </row>
    <row r="11" spans="2:60" s="197" customFormat="1" ht="25.2" thickBot="1">
      <c r="B11" s="303" t="s">
        <v>910</v>
      </c>
      <c r="C11" s="283">
        <f t="shared" si="0"/>
        <v>0</v>
      </c>
      <c r="D11" s="314"/>
      <c r="E11" s="314"/>
      <c r="F11" s="314"/>
      <c r="G11" s="314"/>
      <c r="H11" s="314"/>
      <c r="I11" s="314"/>
      <c r="J11" s="267">
        <f t="shared" si="7"/>
        <v>0</v>
      </c>
      <c r="K11" s="314"/>
      <c r="L11" s="314"/>
      <c r="M11" s="314"/>
      <c r="N11" s="314"/>
      <c r="O11" s="314"/>
      <c r="P11" s="314"/>
      <c r="Q11" s="314"/>
      <c r="R11" s="314"/>
      <c r="S11" s="314"/>
      <c r="T11" s="314"/>
      <c r="U11" s="314"/>
      <c r="V11" s="314"/>
      <c r="W11" s="314"/>
      <c r="X11" s="314"/>
      <c r="Y11" s="314"/>
      <c r="Z11" s="314"/>
      <c r="AA11" s="314"/>
      <c r="AB11" s="314"/>
      <c r="AC11" s="315"/>
      <c r="AD11" s="310"/>
      <c r="AE11" s="269"/>
      <c r="AF11" s="270">
        <f t="shared" ref="AF11" si="16">SUM(AG11:AJ11)</f>
        <v>0</v>
      </c>
      <c r="AG11" s="288"/>
      <c r="AH11" s="288"/>
      <c r="AI11" s="288"/>
      <c r="AJ11" s="288"/>
      <c r="AK11" s="269"/>
      <c r="AL11" s="311"/>
      <c r="AM11" s="311"/>
      <c r="AN11" s="311"/>
      <c r="AO11" s="311"/>
      <c r="AP11" s="311"/>
      <c r="AQ11" s="311"/>
      <c r="AR11" s="311"/>
      <c r="AS11" s="311"/>
      <c r="AT11" s="311"/>
      <c r="AU11" s="312"/>
      <c r="AV11" s="290">
        <f t="shared" si="10"/>
        <v>0</v>
      </c>
      <c r="AW11" s="316">
        <f t="shared" si="4"/>
        <v>0</v>
      </c>
      <c r="AX11" s="311">
        <f>AL11*2</f>
        <v>0</v>
      </c>
      <c r="AY11" s="311">
        <f>AM11*50</f>
        <v>0</v>
      </c>
      <c r="AZ11" s="311">
        <f>AN11*25</f>
        <v>0</v>
      </c>
      <c r="BA11" s="311">
        <f>AO11*40</f>
        <v>0</v>
      </c>
      <c r="BB11" s="311">
        <f>AP11*60</f>
        <v>0</v>
      </c>
      <c r="BC11" s="313">
        <f>AQ11*4</f>
        <v>0</v>
      </c>
      <c r="BD11" s="311">
        <f>AR11*0.5</f>
        <v>0</v>
      </c>
      <c r="BE11" s="311">
        <f t="shared" si="15"/>
        <v>0</v>
      </c>
      <c r="BF11" s="311">
        <f t="shared" si="15"/>
        <v>0</v>
      </c>
    </row>
    <row r="12" spans="2:60" s="197" customFormat="1" ht="25.2" thickBot="1">
      <c r="B12" s="303" t="s">
        <v>911</v>
      </c>
      <c r="C12" s="283">
        <f t="shared" si="0"/>
        <v>180</v>
      </c>
      <c r="D12" s="314">
        <v>80</v>
      </c>
      <c r="E12" s="314"/>
      <c r="F12" s="314"/>
      <c r="G12" s="314">
        <v>40</v>
      </c>
      <c r="H12" s="314"/>
      <c r="I12" s="314"/>
      <c r="J12" s="285">
        <f>AF12</f>
        <v>60</v>
      </c>
      <c r="K12" s="314"/>
      <c r="L12" s="314"/>
      <c r="M12" s="314"/>
      <c r="N12" s="314"/>
      <c r="O12" s="314"/>
      <c r="P12" s="314"/>
      <c r="Q12" s="314"/>
      <c r="R12" s="314"/>
      <c r="S12" s="314"/>
      <c r="T12" s="314"/>
      <c r="U12" s="314"/>
      <c r="V12" s="314"/>
      <c r="W12" s="314"/>
      <c r="X12" s="314"/>
      <c r="Y12" s="314"/>
      <c r="Z12" s="314"/>
      <c r="AA12" s="314"/>
      <c r="AB12" s="314"/>
      <c r="AC12" s="315"/>
      <c r="AD12" s="310"/>
      <c r="AE12" s="269"/>
      <c r="AF12" s="270">
        <f>SUM(AG12:AJ12)</f>
        <v>60</v>
      </c>
      <c r="AG12" s="288">
        <v>40</v>
      </c>
      <c r="AH12" s="288">
        <v>20</v>
      </c>
      <c r="AI12" s="288"/>
      <c r="AJ12" s="288"/>
      <c r="AK12" s="269"/>
      <c r="AL12" s="311"/>
      <c r="AM12" s="311"/>
      <c r="AN12" s="311"/>
      <c r="AO12" s="311"/>
      <c r="AP12" s="311"/>
      <c r="AQ12" s="311"/>
      <c r="AR12" s="311"/>
      <c r="AS12" s="311"/>
      <c r="AT12" s="311"/>
      <c r="AU12" s="312"/>
      <c r="AV12" s="290">
        <f t="shared" si="10"/>
        <v>0</v>
      </c>
      <c r="AW12" s="316">
        <f t="shared" si="4"/>
        <v>0</v>
      </c>
      <c r="AX12" s="311">
        <f>AL12*2</f>
        <v>0</v>
      </c>
      <c r="AY12" s="311">
        <f>AM12*50</f>
        <v>0</v>
      </c>
      <c r="AZ12" s="311">
        <f>AN12*25</f>
        <v>0</v>
      </c>
      <c r="BA12" s="311">
        <f>AO12*40</f>
        <v>0</v>
      </c>
      <c r="BB12" s="311">
        <f>AP12*60</f>
        <v>0</v>
      </c>
      <c r="BC12" s="313">
        <f>AQ12*4</f>
        <v>0</v>
      </c>
      <c r="BD12" s="311">
        <f>AR12*0.5</f>
        <v>0</v>
      </c>
      <c r="BE12" s="311">
        <f t="shared" si="15"/>
        <v>0</v>
      </c>
      <c r="BF12" s="311">
        <f t="shared" si="15"/>
        <v>0</v>
      </c>
    </row>
    <row r="13" spans="2:60" s="197" customFormat="1" ht="25.2" thickBot="1">
      <c r="B13" s="317"/>
      <c r="C13" s="294">
        <f t="shared" si="0"/>
        <v>0</v>
      </c>
      <c r="D13" s="296"/>
      <c r="E13" s="296"/>
      <c r="F13" s="296"/>
      <c r="G13" s="296"/>
      <c r="H13" s="296"/>
      <c r="I13" s="296"/>
      <c r="J13" s="285">
        <f>AF13</f>
        <v>0</v>
      </c>
      <c r="K13" s="296"/>
      <c r="L13" s="296"/>
      <c r="M13" s="296"/>
      <c r="N13" s="296"/>
      <c r="O13" s="297"/>
      <c r="P13" s="297"/>
      <c r="Q13" s="318"/>
      <c r="R13" s="296"/>
      <c r="S13" s="296"/>
      <c r="T13" s="296"/>
      <c r="U13" s="296"/>
      <c r="V13" s="296"/>
      <c r="W13" s="296"/>
      <c r="X13" s="296"/>
      <c r="Y13" s="296"/>
      <c r="Z13" s="296"/>
      <c r="AA13" s="296"/>
      <c r="AB13" s="319"/>
      <c r="AC13" s="320"/>
      <c r="AD13" s="321"/>
      <c r="AE13" s="269"/>
      <c r="AF13" s="270">
        <f t="shared" ref="AF13" si="17">SUM(AG13:AJ13)</f>
        <v>0</v>
      </c>
      <c r="AG13" s="319"/>
      <c r="AH13" s="288"/>
      <c r="AI13" s="288"/>
      <c r="AJ13" s="288"/>
      <c r="AK13" s="269"/>
      <c r="AL13" s="288"/>
      <c r="AM13" s="288"/>
      <c r="AN13" s="288"/>
      <c r="AO13" s="288"/>
      <c r="AP13" s="288"/>
      <c r="AQ13" s="288"/>
      <c r="AR13" s="288"/>
      <c r="AS13" s="288"/>
      <c r="AT13" s="288"/>
      <c r="AU13" s="273"/>
      <c r="AV13" s="290">
        <f t="shared" si="10"/>
        <v>0</v>
      </c>
      <c r="AW13" s="302">
        <f t="shared" si="4"/>
        <v>0</v>
      </c>
      <c r="AX13" s="311">
        <f>AL13*2</f>
        <v>0</v>
      </c>
      <c r="AY13" s="311">
        <f>AM13*50</f>
        <v>0</v>
      </c>
      <c r="AZ13" s="311">
        <f>AN13*25</f>
        <v>0</v>
      </c>
      <c r="BA13" s="311">
        <f>AO13*40</f>
        <v>0</v>
      </c>
      <c r="BB13" s="311">
        <f>AP13*60</f>
        <v>0</v>
      </c>
      <c r="BC13" s="313">
        <f>AQ13*4</f>
        <v>0</v>
      </c>
      <c r="BD13" s="311">
        <f>AR13*0.5</f>
        <v>0</v>
      </c>
      <c r="BE13" s="311">
        <f t="shared" si="15"/>
        <v>0</v>
      </c>
      <c r="BF13" s="311">
        <f t="shared" si="15"/>
        <v>0</v>
      </c>
    </row>
    <row r="14" spans="2:60" s="197" customFormat="1" ht="25.2" thickBot="1">
      <c r="B14" s="277" t="s">
        <v>912</v>
      </c>
      <c r="C14" s="278">
        <f t="shared" si="0"/>
        <v>0</v>
      </c>
      <c r="D14" s="278">
        <f>SUM(D15:D17)</f>
        <v>0</v>
      </c>
      <c r="E14" s="278">
        <f t="shared" ref="E14:AD14" si="18">SUM(E15:E17)</f>
        <v>0</v>
      </c>
      <c r="F14" s="278">
        <f t="shared" si="18"/>
        <v>0</v>
      </c>
      <c r="G14" s="278">
        <f t="shared" si="18"/>
        <v>0</v>
      </c>
      <c r="H14" s="278">
        <f t="shared" si="18"/>
        <v>0</v>
      </c>
      <c r="I14" s="278">
        <f t="shared" si="18"/>
        <v>0</v>
      </c>
      <c r="J14" s="267">
        <f t="shared" si="7"/>
        <v>0</v>
      </c>
      <c r="K14" s="278">
        <f t="shared" si="18"/>
        <v>0</v>
      </c>
      <c r="L14" s="278">
        <f t="shared" si="18"/>
        <v>0</v>
      </c>
      <c r="M14" s="278">
        <f t="shared" si="18"/>
        <v>0</v>
      </c>
      <c r="N14" s="278">
        <f t="shared" si="18"/>
        <v>0</v>
      </c>
      <c r="O14" s="278">
        <f t="shared" si="18"/>
        <v>0</v>
      </c>
      <c r="P14" s="278">
        <f t="shared" si="18"/>
        <v>0</v>
      </c>
      <c r="Q14" s="278">
        <f t="shared" si="18"/>
        <v>0</v>
      </c>
      <c r="R14" s="278">
        <f t="shared" si="18"/>
        <v>0</v>
      </c>
      <c r="S14" s="278">
        <f t="shared" si="18"/>
        <v>0</v>
      </c>
      <c r="T14" s="278">
        <f t="shared" si="18"/>
        <v>0</v>
      </c>
      <c r="U14" s="278">
        <f t="shared" si="18"/>
        <v>0</v>
      </c>
      <c r="V14" s="278">
        <f t="shared" si="18"/>
        <v>0</v>
      </c>
      <c r="W14" s="278">
        <f t="shared" si="18"/>
        <v>0</v>
      </c>
      <c r="X14" s="278">
        <f t="shared" si="18"/>
        <v>0</v>
      </c>
      <c r="Y14" s="278">
        <f t="shared" si="18"/>
        <v>0</v>
      </c>
      <c r="Z14" s="278">
        <f t="shared" si="18"/>
        <v>0</v>
      </c>
      <c r="AA14" s="278">
        <f t="shared" si="18"/>
        <v>0</v>
      </c>
      <c r="AB14" s="278">
        <f t="shared" si="18"/>
        <v>0</v>
      </c>
      <c r="AC14" s="278">
        <f t="shared" si="18"/>
        <v>0</v>
      </c>
      <c r="AD14" s="279">
        <f t="shared" si="18"/>
        <v>0</v>
      </c>
      <c r="AE14" s="269"/>
      <c r="AF14" s="270">
        <f>SUM(AF15:AF17)</f>
        <v>0</v>
      </c>
      <c r="AG14" s="271">
        <f t="shared" ref="AG14" si="19">SUM(AG15:AG17)</f>
        <v>0</v>
      </c>
      <c r="AH14" s="271">
        <f>SUM(AH15:AH17)</f>
        <v>0</v>
      </c>
      <c r="AI14" s="271">
        <f>SUM(AI15:AI17)</f>
        <v>0</v>
      </c>
      <c r="AJ14" s="271">
        <f>SUM(AJ15:AJ17)</f>
        <v>0</v>
      </c>
      <c r="AK14" s="272"/>
      <c r="AL14" s="271">
        <f t="shared" ref="AL14:AT14" si="20">SUM(AL15:AL17)</f>
        <v>0</v>
      </c>
      <c r="AM14" s="271">
        <f t="shared" si="20"/>
        <v>0</v>
      </c>
      <c r="AN14" s="271">
        <f t="shared" si="20"/>
        <v>0</v>
      </c>
      <c r="AO14" s="271">
        <f t="shared" si="20"/>
        <v>0</v>
      </c>
      <c r="AP14" s="271">
        <f t="shared" si="20"/>
        <v>0</v>
      </c>
      <c r="AQ14" s="271">
        <f>SUM(AQ15:AQ17)</f>
        <v>0</v>
      </c>
      <c r="AR14" s="271">
        <f t="shared" si="20"/>
        <v>0</v>
      </c>
      <c r="AS14" s="271">
        <f t="shared" si="20"/>
        <v>0</v>
      </c>
      <c r="AT14" s="271">
        <f t="shared" si="20"/>
        <v>0</v>
      </c>
      <c r="AU14" s="273"/>
      <c r="AV14" s="280">
        <f t="shared" si="10"/>
        <v>0</v>
      </c>
      <c r="AW14" s="281">
        <f t="shared" si="4"/>
        <v>0</v>
      </c>
      <c r="AX14" s="271">
        <f t="shared" ref="AX14:BF14" si="21">SUM(AX15:AX17)</f>
        <v>0</v>
      </c>
      <c r="AY14" s="271">
        <f t="shared" si="21"/>
        <v>0</v>
      </c>
      <c r="AZ14" s="271">
        <f t="shared" si="21"/>
        <v>0</v>
      </c>
      <c r="BA14" s="271">
        <f t="shared" si="21"/>
        <v>0</v>
      </c>
      <c r="BB14" s="271">
        <f t="shared" si="21"/>
        <v>0</v>
      </c>
      <c r="BC14" s="276">
        <f>SUM(BC15:BC17)</f>
        <v>0</v>
      </c>
      <c r="BD14" s="271">
        <f t="shared" si="21"/>
        <v>0</v>
      </c>
      <c r="BE14" s="271">
        <f t="shared" si="21"/>
        <v>0</v>
      </c>
      <c r="BF14" s="271">
        <f t="shared" si="21"/>
        <v>0</v>
      </c>
    </row>
    <row r="15" spans="2:60" s="197" customFormat="1" ht="25.2" thickBot="1">
      <c r="B15" s="322"/>
      <c r="C15" s="283">
        <f t="shared" si="0"/>
        <v>0</v>
      </c>
      <c r="D15" s="323"/>
      <c r="E15" s="323"/>
      <c r="F15" s="323"/>
      <c r="G15" s="323"/>
      <c r="H15" s="323"/>
      <c r="I15" s="323"/>
      <c r="J15" s="267">
        <f t="shared" si="7"/>
        <v>0</v>
      </c>
      <c r="K15" s="323"/>
      <c r="L15" s="323"/>
      <c r="M15" s="323"/>
      <c r="N15" s="323"/>
      <c r="O15" s="323"/>
      <c r="P15" s="323"/>
      <c r="Q15" s="323"/>
      <c r="R15" s="323"/>
      <c r="S15" s="323"/>
      <c r="T15" s="323"/>
      <c r="U15" s="323"/>
      <c r="V15" s="323"/>
      <c r="W15" s="323"/>
      <c r="X15" s="323"/>
      <c r="Y15" s="323"/>
      <c r="Z15" s="323"/>
      <c r="AA15" s="323"/>
      <c r="AB15" s="323"/>
      <c r="AC15" s="324"/>
      <c r="AD15" s="325"/>
      <c r="AE15" s="326"/>
      <c r="AF15" s="327">
        <f t="shared" ref="AF15:AF18" si="22">SUM(AG15:AJ15)</f>
        <v>0</v>
      </c>
      <c r="AG15" s="328"/>
      <c r="AH15" s="328"/>
      <c r="AI15" s="328"/>
      <c r="AJ15" s="328"/>
      <c r="AK15" s="326"/>
      <c r="AL15" s="329"/>
      <c r="AM15" s="329"/>
      <c r="AN15" s="329"/>
      <c r="AO15" s="329"/>
      <c r="AP15" s="329"/>
      <c r="AQ15" s="329"/>
      <c r="AR15" s="329"/>
      <c r="AS15" s="329"/>
      <c r="AT15" s="329"/>
      <c r="AU15" s="330"/>
      <c r="AV15" s="290">
        <f t="shared" si="10"/>
        <v>0</v>
      </c>
      <c r="AW15" s="291">
        <f t="shared" si="4"/>
        <v>0</v>
      </c>
      <c r="AX15" s="329">
        <f>AL15*2</f>
        <v>0</v>
      </c>
      <c r="AY15" s="329">
        <f>AM15*50</f>
        <v>0</v>
      </c>
      <c r="AZ15" s="329">
        <f>AN15*25</f>
        <v>0</v>
      </c>
      <c r="BA15" s="329">
        <f>AO15*40</f>
        <v>0</v>
      </c>
      <c r="BB15" s="329">
        <f>AP15*60</f>
        <v>0</v>
      </c>
      <c r="BC15" s="331">
        <f>AQ15*4</f>
        <v>0</v>
      </c>
      <c r="BD15" s="329">
        <f>AR15*0.5</f>
        <v>0</v>
      </c>
      <c r="BE15" s="329">
        <f t="shared" ref="BE15:BF18" si="23">AS15*12</f>
        <v>0</v>
      </c>
      <c r="BF15" s="329">
        <f t="shared" si="23"/>
        <v>0</v>
      </c>
    </row>
    <row r="16" spans="2:60" s="197" customFormat="1" ht="25.2" thickBot="1">
      <c r="B16" s="322" t="s">
        <v>913</v>
      </c>
      <c r="C16" s="283">
        <f t="shared" si="0"/>
        <v>0</v>
      </c>
      <c r="D16" s="323"/>
      <c r="E16" s="323"/>
      <c r="F16" s="323"/>
      <c r="G16" s="323"/>
      <c r="H16" s="323"/>
      <c r="I16" s="323"/>
      <c r="J16" s="267">
        <f t="shared" si="7"/>
        <v>0</v>
      </c>
      <c r="K16" s="323"/>
      <c r="L16" s="323"/>
      <c r="M16" s="323"/>
      <c r="N16" s="323"/>
      <c r="O16" s="323"/>
      <c r="P16" s="323"/>
      <c r="Q16" s="323"/>
      <c r="R16" s="323"/>
      <c r="S16" s="323"/>
      <c r="T16" s="323"/>
      <c r="U16" s="323"/>
      <c r="V16" s="323"/>
      <c r="W16" s="323"/>
      <c r="X16" s="323"/>
      <c r="Y16" s="323"/>
      <c r="Z16" s="323"/>
      <c r="AA16" s="323"/>
      <c r="AB16" s="323"/>
      <c r="AC16" s="324"/>
      <c r="AD16" s="325"/>
      <c r="AE16" s="326"/>
      <c r="AF16" s="327">
        <f t="shared" si="22"/>
        <v>0</v>
      </c>
      <c r="AG16" s="328"/>
      <c r="AH16" s="328"/>
      <c r="AI16" s="328"/>
      <c r="AJ16" s="328"/>
      <c r="AK16" s="326"/>
      <c r="AL16" s="329"/>
      <c r="AM16" s="329"/>
      <c r="AN16" s="329"/>
      <c r="AO16" s="329"/>
      <c r="AP16" s="329"/>
      <c r="AQ16" s="329"/>
      <c r="AR16" s="329"/>
      <c r="AS16" s="329"/>
      <c r="AT16" s="329"/>
      <c r="AU16" s="330"/>
      <c r="AV16" s="290">
        <f t="shared" si="10"/>
        <v>0</v>
      </c>
      <c r="AW16" s="316">
        <f t="shared" si="4"/>
        <v>0</v>
      </c>
      <c r="AX16" s="329">
        <f>AL16*2</f>
        <v>0</v>
      </c>
      <c r="AY16" s="329">
        <f>AM16*50</f>
        <v>0</v>
      </c>
      <c r="AZ16" s="329">
        <f>AN16*25</f>
        <v>0</v>
      </c>
      <c r="BA16" s="329">
        <f>AO16*40</f>
        <v>0</v>
      </c>
      <c r="BB16" s="329">
        <f>AP16*60</f>
        <v>0</v>
      </c>
      <c r="BC16" s="331">
        <f>AQ16*4</f>
        <v>0</v>
      </c>
      <c r="BD16" s="329">
        <f>AR16*0.5</f>
        <v>0</v>
      </c>
      <c r="BE16" s="329">
        <f t="shared" si="23"/>
        <v>0</v>
      </c>
      <c r="BF16" s="329">
        <f t="shared" si="23"/>
        <v>0</v>
      </c>
    </row>
    <row r="17" spans="1:62" s="197" customFormat="1" ht="25.2" thickBot="1">
      <c r="B17" s="322" t="s">
        <v>914</v>
      </c>
      <c r="C17" s="283">
        <f t="shared" si="0"/>
        <v>0</v>
      </c>
      <c r="D17" s="323"/>
      <c r="E17" s="323"/>
      <c r="F17" s="323"/>
      <c r="G17" s="323"/>
      <c r="H17" s="323"/>
      <c r="I17" s="323"/>
      <c r="J17" s="285">
        <f>AF17</f>
        <v>0</v>
      </c>
      <c r="K17" s="323"/>
      <c r="L17" s="323"/>
      <c r="M17" s="323"/>
      <c r="N17" s="323"/>
      <c r="O17" s="323"/>
      <c r="P17" s="323"/>
      <c r="Q17" s="323"/>
      <c r="R17" s="323"/>
      <c r="S17" s="323"/>
      <c r="T17" s="323"/>
      <c r="U17" s="323"/>
      <c r="V17" s="323"/>
      <c r="W17" s="323"/>
      <c r="X17" s="323"/>
      <c r="Y17" s="323"/>
      <c r="Z17" s="323"/>
      <c r="AA17" s="323"/>
      <c r="AB17" s="323"/>
      <c r="AC17" s="324"/>
      <c r="AD17" s="325"/>
      <c r="AE17" s="326"/>
      <c r="AF17" s="327">
        <f>SUM(AG17:AJ17)</f>
        <v>0</v>
      </c>
      <c r="AG17" s="328"/>
      <c r="AH17" s="328"/>
      <c r="AI17" s="288"/>
      <c r="AJ17" s="288"/>
      <c r="AK17" s="269"/>
      <c r="AL17" s="329"/>
      <c r="AM17" s="329"/>
      <c r="AN17" s="329"/>
      <c r="AO17" s="329"/>
      <c r="AP17" s="329"/>
      <c r="AQ17" s="329"/>
      <c r="AR17" s="329"/>
      <c r="AS17" s="329"/>
      <c r="AT17" s="329"/>
      <c r="AU17" s="330"/>
      <c r="AV17" s="290">
        <f t="shared" si="10"/>
        <v>0</v>
      </c>
      <c r="AW17" s="316">
        <f t="shared" si="4"/>
        <v>0</v>
      </c>
      <c r="AX17" s="329">
        <f>AL17*2</f>
        <v>0</v>
      </c>
      <c r="AY17" s="329">
        <f>AM17*50</f>
        <v>0</v>
      </c>
      <c r="AZ17" s="329">
        <f>AN17*25</f>
        <v>0</v>
      </c>
      <c r="BA17" s="329">
        <f>AO17*40</f>
        <v>0</v>
      </c>
      <c r="BB17" s="329">
        <f>AP17*60</f>
        <v>0</v>
      </c>
      <c r="BC17" s="331">
        <f>AQ17*4</f>
        <v>0</v>
      </c>
      <c r="BD17" s="329">
        <f>AR17*0.5</f>
        <v>0</v>
      </c>
      <c r="BE17" s="329">
        <f t="shared" si="23"/>
        <v>0</v>
      </c>
      <c r="BF17" s="329">
        <f t="shared" si="23"/>
        <v>0</v>
      </c>
    </row>
    <row r="18" spans="1:62" s="197" customFormat="1" ht="25.2" thickBot="1">
      <c r="B18" s="332" t="s">
        <v>915</v>
      </c>
      <c r="C18" s="294">
        <f t="shared" si="0"/>
        <v>0</v>
      </c>
      <c r="D18" s="333"/>
      <c r="E18" s="333"/>
      <c r="F18" s="333"/>
      <c r="G18" s="333"/>
      <c r="H18" s="333"/>
      <c r="I18" s="333"/>
      <c r="J18" s="267">
        <f t="shared" si="7"/>
        <v>0</v>
      </c>
      <c r="K18" s="333"/>
      <c r="L18" s="333"/>
      <c r="M18" s="333"/>
      <c r="N18" s="333"/>
      <c r="O18" s="333"/>
      <c r="P18" s="333"/>
      <c r="Q18" s="333"/>
      <c r="R18" s="333"/>
      <c r="S18" s="333"/>
      <c r="T18" s="333"/>
      <c r="U18" s="333"/>
      <c r="V18" s="333"/>
      <c r="W18" s="333"/>
      <c r="X18" s="333"/>
      <c r="Y18" s="333"/>
      <c r="Z18" s="333"/>
      <c r="AA18" s="333"/>
      <c r="AB18" s="334"/>
      <c r="AC18" s="335"/>
      <c r="AD18" s="336"/>
      <c r="AE18" s="269"/>
      <c r="AF18" s="270">
        <f t="shared" si="22"/>
        <v>0</v>
      </c>
      <c r="AG18" s="288"/>
      <c r="AH18" s="288"/>
      <c r="AI18" s="288"/>
      <c r="AJ18" s="288"/>
      <c r="AK18" s="269"/>
      <c r="AL18" s="329"/>
      <c r="AM18" s="329"/>
      <c r="AN18" s="329"/>
      <c r="AO18" s="329"/>
      <c r="AP18" s="329"/>
      <c r="AQ18" s="329"/>
      <c r="AR18" s="329"/>
      <c r="AS18" s="329"/>
      <c r="AT18" s="329"/>
      <c r="AU18" s="330"/>
      <c r="AV18" s="290">
        <f t="shared" si="10"/>
        <v>0</v>
      </c>
      <c r="AW18" s="302">
        <f t="shared" si="4"/>
        <v>0</v>
      </c>
      <c r="AX18" s="329">
        <f>AL18*2</f>
        <v>0</v>
      </c>
      <c r="AY18" s="329">
        <f>AM18*50</f>
        <v>0</v>
      </c>
      <c r="AZ18" s="329">
        <f>AN18*25</f>
        <v>0</v>
      </c>
      <c r="BA18" s="329">
        <f>AO18*40</f>
        <v>0</v>
      </c>
      <c r="BB18" s="329">
        <f>AP18*60</f>
        <v>0</v>
      </c>
      <c r="BC18" s="331">
        <f>AQ18*4</f>
        <v>0</v>
      </c>
      <c r="BD18" s="329">
        <f>AR18*0.5</f>
        <v>0</v>
      </c>
      <c r="BE18" s="329">
        <f t="shared" si="23"/>
        <v>0</v>
      </c>
      <c r="BF18" s="329">
        <f t="shared" si="23"/>
        <v>0</v>
      </c>
    </row>
    <row r="19" spans="1:62" s="197" customFormat="1" ht="25.2" thickBot="1">
      <c r="B19" s="337" t="s">
        <v>916</v>
      </c>
      <c r="C19" s="338">
        <f t="shared" si="0"/>
        <v>0</v>
      </c>
      <c r="D19" s="338">
        <f t="shared" ref="D19:AD19" si="24">SUM(D20:D22)</f>
        <v>0</v>
      </c>
      <c r="E19" s="338">
        <f t="shared" si="24"/>
        <v>0</v>
      </c>
      <c r="F19" s="338">
        <f t="shared" si="24"/>
        <v>0</v>
      </c>
      <c r="G19" s="338">
        <f t="shared" si="24"/>
        <v>0</v>
      </c>
      <c r="H19" s="338">
        <f t="shared" si="24"/>
        <v>0</v>
      </c>
      <c r="I19" s="338">
        <f t="shared" si="24"/>
        <v>0</v>
      </c>
      <c r="J19" s="267">
        <f t="shared" si="7"/>
        <v>0</v>
      </c>
      <c r="K19" s="338">
        <f t="shared" si="24"/>
        <v>0</v>
      </c>
      <c r="L19" s="338">
        <f t="shared" si="24"/>
        <v>0</v>
      </c>
      <c r="M19" s="338">
        <f t="shared" si="24"/>
        <v>0</v>
      </c>
      <c r="N19" s="338">
        <f t="shared" si="24"/>
        <v>0</v>
      </c>
      <c r="O19" s="338">
        <f t="shared" si="24"/>
        <v>0</v>
      </c>
      <c r="P19" s="338">
        <f t="shared" si="24"/>
        <v>0</v>
      </c>
      <c r="Q19" s="338">
        <f t="shared" si="24"/>
        <v>0</v>
      </c>
      <c r="R19" s="338">
        <f t="shared" si="24"/>
        <v>0</v>
      </c>
      <c r="S19" s="338">
        <f t="shared" si="24"/>
        <v>0</v>
      </c>
      <c r="T19" s="338">
        <f t="shared" si="24"/>
        <v>0</v>
      </c>
      <c r="U19" s="338">
        <f t="shared" si="24"/>
        <v>0</v>
      </c>
      <c r="V19" s="338">
        <f t="shared" si="24"/>
        <v>0</v>
      </c>
      <c r="W19" s="338">
        <f t="shared" si="24"/>
        <v>0</v>
      </c>
      <c r="X19" s="338">
        <f t="shared" si="24"/>
        <v>0</v>
      </c>
      <c r="Y19" s="338">
        <f t="shared" si="24"/>
        <v>0</v>
      </c>
      <c r="Z19" s="338">
        <f t="shared" si="24"/>
        <v>0</v>
      </c>
      <c r="AA19" s="338">
        <f t="shared" si="24"/>
        <v>0</v>
      </c>
      <c r="AB19" s="339">
        <f t="shared" si="24"/>
        <v>0</v>
      </c>
      <c r="AC19" s="339">
        <f t="shared" si="24"/>
        <v>0</v>
      </c>
      <c r="AD19" s="340">
        <f t="shared" si="24"/>
        <v>0</v>
      </c>
      <c r="AE19" s="269"/>
      <c r="AF19" s="270">
        <f>SUM(AF20:AF22)</f>
        <v>0</v>
      </c>
      <c r="AG19" s="271">
        <f>SUM(AG20:AG22)</f>
        <v>0</v>
      </c>
      <c r="AH19" s="271">
        <f t="shared" ref="AH19:AJ19" si="25">SUM(AH20:AH22)</f>
        <v>0</v>
      </c>
      <c r="AI19" s="271">
        <f t="shared" si="25"/>
        <v>0</v>
      </c>
      <c r="AJ19" s="271">
        <f t="shared" si="25"/>
        <v>0</v>
      </c>
      <c r="AK19" s="272"/>
      <c r="AL19" s="271">
        <f t="shared" ref="AL19:AT19" si="26">SUM(AL20:AL22)</f>
        <v>0</v>
      </c>
      <c r="AM19" s="271">
        <f t="shared" si="26"/>
        <v>0</v>
      </c>
      <c r="AN19" s="271">
        <f t="shared" si="26"/>
        <v>0</v>
      </c>
      <c r="AO19" s="271">
        <f t="shared" si="26"/>
        <v>0</v>
      </c>
      <c r="AP19" s="271">
        <f t="shared" si="26"/>
        <v>0</v>
      </c>
      <c r="AQ19" s="271">
        <f>SUM(AQ20:AQ22)</f>
        <v>0</v>
      </c>
      <c r="AR19" s="271">
        <f t="shared" si="26"/>
        <v>0</v>
      </c>
      <c r="AS19" s="271">
        <f t="shared" si="26"/>
        <v>0</v>
      </c>
      <c r="AT19" s="271">
        <f t="shared" si="26"/>
        <v>0</v>
      </c>
      <c r="AU19" s="273"/>
      <c r="AV19" s="280">
        <f t="shared" si="10"/>
        <v>0</v>
      </c>
      <c r="AW19" s="281">
        <f t="shared" si="4"/>
        <v>0</v>
      </c>
      <c r="AX19" s="271">
        <f t="shared" ref="AX19:BF19" si="27">SUM(AX20:AX22)</f>
        <v>0</v>
      </c>
      <c r="AY19" s="271">
        <f t="shared" si="27"/>
        <v>0</v>
      </c>
      <c r="AZ19" s="271">
        <f t="shared" si="27"/>
        <v>0</v>
      </c>
      <c r="BA19" s="271">
        <f t="shared" si="27"/>
        <v>0</v>
      </c>
      <c r="BB19" s="271">
        <f t="shared" si="27"/>
        <v>0</v>
      </c>
      <c r="BC19" s="276">
        <f>SUM(BC20:BC22)</f>
        <v>0</v>
      </c>
      <c r="BD19" s="271">
        <f t="shared" si="27"/>
        <v>0</v>
      </c>
      <c r="BE19" s="271">
        <f t="shared" si="27"/>
        <v>0</v>
      </c>
      <c r="BF19" s="271">
        <f t="shared" si="27"/>
        <v>0</v>
      </c>
    </row>
    <row r="20" spans="1:62" s="197" customFormat="1" ht="25.2" thickBot="1">
      <c r="B20" s="303" t="s">
        <v>917</v>
      </c>
      <c r="C20" s="283">
        <f t="shared" si="0"/>
        <v>0</v>
      </c>
      <c r="D20" s="323"/>
      <c r="E20" s="323"/>
      <c r="F20" s="323"/>
      <c r="G20" s="323"/>
      <c r="H20" s="323"/>
      <c r="I20" s="323"/>
      <c r="J20" s="267">
        <f t="shared" si="7"/>
        <v>0</v>
      </c>
      <c r="K20" s="323"/>
      <c r="L20" s="323"/>
      <c r="M20" s="323"/>
      <c r="N20" s="323"/>
      <c r="O20" s="323"/>
      <c r="P20" s="323"/>
      <c r="Q20" s="323"/>
      <c r="R20" s="323"/>
      <c r="S20" s="323"/>
      <c r="T20" s="323"/>
      <c r="U20" s="323"/>
      <c r="V20" s="323"/>
      <c r="W20" s="323"/>
      <c r="X20" s="341"/>
      <c r="Y20" s="323"/>
      <c r="Z20" s="323"/>
      <c r="AA20" s="323"/>
      <c r="AB20" s="342"/>
      <c r="AC20" s="343"/>
      <c r="AD20" s="344"/>
      <c r="AE20" s="269"/>
      <c r="AF20" s="270">
        <f t="shared" ref="AF20:AF22" si="28">SUM(AG20:AJ20)</f>
        <v>0</v>
      </c>
      <c r="AG20" s="288"/>
      <c r="AH20" s="288"/>
      <c r="AI20" s="288"/>
      <c r="AJ20" s="288"/>
      <c r="AK20" s="269"/>
      <c r="AL20" s="329"/>
      <c r="AM20" s="329"/>
      <c r="AN20" s="329"/>
      <c r="AO20" s="329"/>
      <c r="AP20" s="329"/>
      <c r="AQ20" s="329"/>
      <c r="AR20" s="329"/>
      <c r="AS20" s="329"/>
      <c r="AT20" s="329"/>
      <c r="AU20" s="330"/>
      <c r="AV20" s="290">
        <f t="shared" si="10"/>
        <v>0</v>
      </c>
      <c r="AW20" s="291">
        <f t="shared" si="4"/>
        <v>0</v>
      </c>
      <c r="AX20" s="329">
        <f>AL20*2</f>
        <v>0</v>
      </c>
      <c r="AY20" s="329">
        <f>AM20*50</f>
        <v>0</v>
      </c>
      <c r="AZ20" s="329">
        <f>AN20*25</f>
        <v>0</v>
      </c>
      <c r="BA20" s="329">
        <f>AO20*40</f>
        <v>0</v>
      </c>
      <c r="BB20" s="329">
        <f>AP20*60</f>
        <v>0</v>
      </c>
      <c r="BC20" s="331">
        <f>AQ20*4</f>
        <v>0</v>
      </c>
      <c r="BD20" s="329">
        <f>AR20*0.5</f>
        <v>0</v>
      </c>
      <c r="BE20" s="329">
        <f>AS20*12</f>
        <v>0</v>
      </c>
      <c r="BF20" s="329">
        <f>AT20*12</f>
        <v>0</v>
      </c>
    </row>
    <row r="21" spans="1:62" s="197" customFormat="1" ht="25.2" thickBot="1">
      <c r="B21" s="322"/>
      <c r="C21" s="283">
        <f t="shared" si="0"/>
        <v>0</v>
      </c>
      <c r="D21" s="323"/>
      <c r="E21" s="323"/>
      <c r="F21" s="323"/>
      <c r="G21" s="323"/>
      <c r="H21" s="323"/>
      <c r="I21" s="323"/>
      <c r="J21" s="267">
        <f t="shared" si="7"/>
        <v>0</v>
      </c>
      <c r="K21" s="323"/>
      <c r="L21" s="323"/>
      <c r="M21" s="323"/>
      <c r="N21" s="323"/>
      <c r="O21" s="323"/>
      <c r="P21" s="323"/>
      <c r="Q21" s="323"/>
      <c r="R21" s="323"/>
      <c r="S21" s="323"/>
      <c r="T21" s="323"/>
      <c r="U21" s="323"/>
      <c r="V21" s="323"/>
      <c r="W21" s="323"/>
      <c r="X21" s="323"/>
      <c r="Y21" s="323"/>
      <c r="Z21" s="323"/>
      <c r="AA21" s="323"/>
      <c r="AB21" s="345"/>
      <c r="AC21" s="346"/>
      <c r="AD21" s="347"/>
      <c r="AE21" s="269"/>
      <c r="AF21" s="270">
        <f t="shared" si="28"/>
        <v>0</v>
      </c>
      <c r="AG21" s="288"/>
      <c r="AH21" s="288"/>
      <c r="AI21" s="288"/>
      <c r="AJ21" s="288"/>
      <c r="AK21" s="269"/>
      <c r="AL21" s="329"/>
      <c r="AM21" s="329"/>
      <c r="AN21" s="329"/>
      <c r="AO21" s="329"/>
      <c r="AP21" s="329"/>
      <c r="AQ21" s="329"/>
      <c r="AR21" s="329"/>
      <c r="AS21" s="329"/>
      <c r="AT21" s="329"/>
      <c r="AU21" s="330"/>
      <c r="AV21" s="290">
        <f t="shared" si="10"/>
        <v>0</v>
      </c>
      <c r="AW21" s="316">
        <f t="shared" si="4"/>
        <v>0</v>
      </c>
      <c r="AX21" s="329">
        <f>AL21*2</f>
        <v>0</v>
      </c>
      <c r="AY21" s="329">
        <f>AM21*50</f>
        <v>0</v>
      </c>
      <c r="AZ21" s="329">
        <f>AN21*25</f>
        <v>0</v>
      </c>
      <c r="BA21" s="329">
        <f>AO21*40</f>
        <v>0</v>
      </c>
      <c r="BB21" s="329">
        <f>AP21*60</f>
        <v>0</v>
      </c>
      <c r="BC21" s="331">
        <f>AQ21*4</f>
        <v>0</v>
      </c>
      <c r="BD21" s="329">
        <f t="shared" ref="BD21:BD22" si="29">AR21*0.5</f>
        <v>0</v>
      </c>
      <c r="BE21" s="329">
        <f t="shared" ref="BE21:BF22" si="30">AS21*12</f>
        <v>0</v>
      </c>
      <c r="BF21" s="329">
        <f t="shared" si="30"/>
        <v>0</v>
      </c>
    </row>
    <row r="22" spans="1:62" s="197" customFormat="1" ht="25.2" thickBot="1">
      <c r="B22" s="348"/>
      <c r="C22" s="283">
        <f t="shared" si="0"/>
        <v>0</v>
      </c>
      <c r="D22" s="345"/>
      <c r="E22" s="345"/>
      <c r="F22" s="345"/>
      <c r="G22" s="345"/>
      <c r="H22" s="345"/>
      <c r="I22" s="345"/>
      <c r="J22" s="267">
        <f t="shared" si="7"/>
        <v>0</v>
      </c>
      <c r="K22" s="345"/>
      <c r="L22" s="345"/>
      <c r="M22" s="345"/>
      <c r="N22" s="345"/>
      <c r="O22" s="345"/>
      <c r="P22" s="345"/>
      <c r="Q22" s="345"/>
      <c r="R22" s="345"/>
      <c r="S22" s="345"/>
      <c r="T22" s="345"/>
      <c r="U22" s="345"/>
      <c r="V22" s="345"/>
      <c r="W22" s="345"/>
      <c r="X22" s="345"/>
      <c r="Y22" s="334"/>
      <c r="Z22" s="334"/>
      <c r="AA22" s="334"/>
      <c r="AB22" s="334"/>
      <c r="AC22" s="335"/>
      <c r="AD22" s="336"/>
      <c r="AE22" s="269"/>
      <c r="AF22" s="349">
        <f t="shared" si="28"/>
        <v>0</v>
      </c>
      <c r="AG22" s="301"/>
      <c r="AH22" s="301"/>
      <c r="AI22" s="301"/>
      <c r="AJ22" s="301"/>
      <c r="AK22" s="269"/>
      <c r="AL22" s="329"/>
      <c r="AM22" s="329"/>
      <c r="AN22" s="329"/>
      <c r="AO22" s="329"/>
      <c r="AP22" s="329"/>
      <c r="AQ22" s="329"/>
      <c r="AR22" s="329"/>
      <c r="AS22" s="329"/>
      <c r="AT22" s="329"/>
      <c r="AU22" s="330"/>
      <c r="AV22" s="290">
        <f t="shared" si="10"/>
        <v>0</v>
      </c>
      <c r="AW22" s="350">
        <f t="shared" si="4"/>
        <v>0</v>
      </c>
      <c r="AX22" s="329">
        <f>AL22*2</f>
        <v>0</v>
      </c>
      <c r="AY22" s="329">
        <f>AM22*50</f>
        <v>0</v>
      </c>
      <c r="AZ22" s="329">
        <f>AN22*25</f>
        <v>0</v>
      </c>
      <c r="BA22" s="329">
        <f>AO22*40</f>
        <v>0</v>
      </c>
      <c r="BB22" s="329">
        <f>AP22*60</f>
        <v>0</v>
      </c>
      <c r="BC22" s="331">
        <f>AQ22*4</f>
        <v>0</v>
      </c>
      <c r="BD22" s="329">
        <f t="shared" si="29"/>
        <v>0</v>
      </c>
      <c r="BE22" s="329">
        <f t="shared" si="30"/>
        <v>0</v>
      </c>
      <c r="BF22" s="329">
        <f t="shared" si="30"/>
        <v>0</v>
      </c>
    </row>
    <row r="23" spans="1:62" s="351" customFormat="1" ht="197.4" customHeight="1">
      <c r="A23" s="1649" t="s">
        <v>918</v>
      </c>
      <c r="B23" s="1650"/>
      <c r="C23" s="1650"/>
      <c r="D23" s="1650"/>
      <c r="E23" s="1650"/>
      <c r="F23" s="1650"/>
      <c r="G23" s="1650"/>
      <c r="H23" s="1650"/>
      <c r="I23" s="1650"/>
      <c r="J23" s="1650"/>
      <c r="K23" s="1650"/>
      <c r="L23" s="1650"/>
      <c r="M23" s="1650"/>
      <c r="N23" s="1650"/>
      <c r="O23" s="1650"/>
      <c r="P23" s="1650"/>
      <c r="Q23" s="1650"/>
      <c r="R23" s="1650"/>
      <c r="S23" s="1650"/>
      <c r="T23" s="1650"/>
      <c r="U23" s="1650"/>
      <c r="V23" s="1650"/>
      <c r="W23" s="1650"/>
      <c r="X23" s="1650"/>
      <c r="Y23" s="1650"/>
      <c r="Z23" s="1651"/>
      <c r="AA23" s="1651"/>
      <c r="AB23" s="1651"/>
      <c r="AC23" s="1651"/>
      <c r="AD23" s="1651"/>
      <c r="AF23" s="352"/>
      <c r="AG23" s="352"/>
      <c r="AH23" s="249"/>
      <c r="AI23" s="249"/>
      <c r="AJ23" s="249"/>
      <c r="AK23" s="249"/>
      <c r="AL23" s="353"/>
      <c r="AM23" s="352"/>
      <c r="AN23" s="352"/>
    </row>
    <row r="24" spans="1:62" s="249" customFormat="1" ht="22.2">
      <c r="B24" s="352"/>
      <c r="C24" s="352"/>
      <c r="D24" s="1652"/>
      <c r="E24" s="1652"/>
      <c r="G24" s="353"/>
      <c r="H24" s="353"/>
      <c r="J24" s="352"/>
      <c r="K24" s="354"/>
      <c r="M24" s="353"/>
      <c r="O24" s="352"/>
      <c r="P24" s="352"/>
      <c r="W24" s="1653" t="s">
        <v>919</v>
      </c>
      <c r="X24" s="1653"/>
      <c r="Y24" s="1653"/>
      <c r="Z24" s="1653"/>
      <c r="AA24" s="1653"/>
      <c r="AB24" s="1653"/>
      <c r="AC24" s="1653"/>
      <c r="AD24" s="1653"/>
      <c r="AE24" s="353"/>
      <c r="AF24" s="244"/>
      <c r="AG24" s="244"/>
      <c r="AH24" s="244"/>
      <c r="AI24" s="244"/>
      <c r="AK24" s="353"/>
      <c r="AL24" s="353"/>
      <c r="AO24" s="352"/>
      <c r="AP24" s="352"/>
      <c r="AQ24" s="354"/>
      <c r="AS24" s="353"/>
      <c r="AV24" s="248"/>
      <c r="AW24" s="355"/>
      <c r="AX24" s="353"/>
      <c r="BA24" s="352"/>
      <c r="BB24" s="352"/>
      <c r="BC24" s="354"/>
      <c r="BE24" s="353"/>
      <c r="BG24" s="352"/>
      <c r="BH24" s="352"/>
    </row>
    <row r="25" spans="1:62" s="244" customFormat="1" ht="19.8">
      <c r="B25" s="356"/>
      <c r="C25" s="356"/>
      <c r="D25" s="357"/>
      <c r="E25" s="357"/>
      <c r="F25" s="356"/>
      <c r="G25" s="358"/>
      <c r="H25" s="358"/>
      <c r="I25" s="357"/>
      <c r="J25" s="359"/>
      <c r="K25" s="359"/>
      <c r="L25" s="357"/>
      <c r="M25" s="357"/>
      <c r="N25" s="357"/>
      <c r="O25" s="357"/>
      <c r="P25" s="357"/>
      <c r="Q25" s="357"/>
      <c r="R25" s="357"/>
      <c r="W25" s="1644" t="s">
        <v>920</v>
      </c>
      <c r="X25" s="1644"/>
      <c r="Y25" s="1644"/>
      <c r="Z25" s="1644"/>
      <c r="AA25" s="1644"/>
      <c r="AB25" s="1644"/>
      <c r="AC25"/>
      <c r="AO25" s="358"/>
      <c r="AP25" s="358"/>
      <c r="AT25" s="358"/>
      <c r="AU25" s="358"/>
      <c r="AV25" s="360"/>
      <c r="AW25" s="245"/>
      <c r="BA25" s="358"/>
      <c r="BB25" s="358"/>
      <c r="BF25" s="358"/>
    </row>
    <row r="26" spans="1:62" s="244" customFormat="1" ht="22.2">
      <c r="AF26"/>
      <c r="AG26"/>
      <c r="AH26"/>
      <c r="AI26"/>
      <c r="AV26" s="245"/>
      <c r="AW26" s="245"/>
      <c r="BI26" s="249"/>
      <c r="BJ26" s="249"/>
    </row>
    <row r="27" spans="1:62" ht="19.8">
      <c r="AL27" s="244"/>
      <c r="AM27" s="244"/>
      <c r="AN27" s="244"/>
      <c r="AO27" s="244"/>
      <c r="AP27" s="244"/>
      <c r="AQ27" s="244"/>
      <c r="AR27" s="244"/>
      <c r="AS27" s="244"/>
      <c r="AT27" s="244"/>
      <c r="AU27" s="244"/>
      <c r="AV27" s="245"/>
      <c r="AW27" s="245"/>
      <c r="AX27" s="244"/>
      <c r="AY27" s="244"/>
      <c r="AZ27" s="244"/>
      <c r="BA27" s="244"/>
      <c r="BB27" s="244"/>
      <c r="BC27" s="244"/>
      <c r="BD27" s="244"/>
      <c r="BE27" s="244"/>
      <c r="BF27" s="244"/>
    </row>
    <row r="28" spans="1:62" ht="19.8">
      <c r="AL28" s="244"/>
      <c r="AM28" s="244"/>
      <c r="AN28" s="244"/>
      <c r="AO28" s="244"/>
      <c r="AP28" s="244"/>
      <c r="AQ28" s="244"/>
      <c r="AR28" s="244"/>
      <c r="AS28" s="244"/>
      <c r="AT28" s="244"/>
      <c r="AU28" s="244"/>
      <c r="AV28" s="245"/>
      <c r="AW28" s="245"/>
      <c r="AX28" s="244"/>
      <c r="AY28" s="244"/>
      <c r="AZ28" s="244"/>
      <c r="BA28" s="244"/>
      <c r="BB28" s="244"/>
      <c r="BC28" s="244"/>
      <c r="BD28" s="244"/>
      <c r="BE28" s="244"/>
      <c r="BF28" s="244"/>
    </row>
    <row r="29" spans="1:62" ht="19.8">
      <c r="AL29" s="244"/>
      <c r="AM29" s="244"/>
      <c r="AN29" s="244"/>
      <c r="AO29" s="244"/>
      <c r="AP29" s="244"/>
      <c r="AQ29" s="244"/>
      <c r="AR29" s="244"/>
      <c r="AS29" s="244"/>
      <c r="AT29" s="244"/>
      <c r="AU29" s="244"/>
      <c r="AV29" s="245"/>
      <c r="AW29" s="245"/>
      <c r="AX29" s="244"/>
      <c r="AY29" s="244"/>
      <c r="AZ29" s="244"/>
      <c r="BA29" s="244"/>
      <c r="BB29" s="244"/>
      <c r="BC29" s="244"/>
      <c r="BD29" s="244"/>
      <c r="BE29" s="244"/>
      <c r="BF29" s="244"/>
    </row>
  </sheetData>
  <mergeCells count="9">
    <mergeCell ref="W25:AB25"/>
    <mergeCell ref="BG1:BH1"/>
    <mergeCell ref="B1:AD1"/>
    <mergeCell ref="C2:T2"/>
    <mergeCell ref="AC2:AD2"/>
    <mergeCell ref="AK2:BF2"/>
    <mergeCell ref="A23:AD23"/>
    <mergeCell ref="D24:E24"/>
    <mergeCell ref="W24:AD24"/>
  </mergeCells>
  <phoneticPr fontId="18" type="noConversion"/>
  <hyperlinks>
    <hyperlink ref="BG1" location="預告統計資料發布時間表!A1" display="回發布時間表" xr:uid="{00000000-0004-0000-25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BJ29"/>
  <sheetViews>
    <sheetView topLeftCell="AP1" workbookViewId="0">
      <selection activeCell="BG1" sqref="BG1:BH1"/>
    </sheetView>
  </sheetViews>
  <sheetFormatPr defaultRowHeight="16.2"/>
  <cols>
    <col min="1" max="1" width="4.88671875" customWidth="1"/>
    <col min="2" max="2" width="21.88671875" customWidth="1"/>
    <col min="3" max="3" width="15.21875" customWidth="1"/>
    <col min="4" max="4" width="14.21875" bestFit="1" customWidth="1"/>
    <col min="5" max="5" width="13.109375" customWidth="1"/>
    <col min="6" max="8" width="14.21875" bestFit="1" customWidth="1"/>
    <col min="9" max="9" width="13.21875" customWidth="1"/>
    <col min="10" max="10" width="14.33203125" bestFit="1" customWidth="1"/>
    <col min="11" max="11" width="9.109375" customWidth="1"/>
    <col min="12" max="12" width="12.6640625" customWidth="1"/>
    <col min="13" max="13" width="8.21875" customWidth="1"/>
    <col min="14" max="14" width="12.44140625" bestFit="1" customWidth="1"/>
    <col min="15" max="15" width="12.33203125" customWidth="1"/>
    <col min="16" max="16" width="12.21875" bestFit="1" customWidth="1"/>
    <col min="17" max="17" width="12.77734375" customWidth="1"/>
    <col min="18" max="18" width="11.21875" customWidth="1"/>
    <col min="19" max="22" width="8.109375" customWidth="1"/>
    <col min="23" max="25" width="7.6640625" customWidth="1"/>
    <col min="26" max="26" width="8.6640625" customWidth="1"/>
    <col min="27" max="28" width="6.6640625" customWidth="1"/>
    <col min="29" max="29" width="7.44140625" customWidth="1"/>
    <col min="30" max="30" width="6.6640625" customWidth="1"/>
    <col min="32" max="36" width="12.6640625" customWidth="1"/>
    <col min="48" max="49" width="8.88671875" style="102"/>
    <col min="50" max="58" width="10.6640625" customWidth="1"/>
  </cols>
  <sheetData>
    <row r="1" spans="1:60" s="246" customFormat="1" ht="45">
      <c r="B1" s="1645" t="s">
        <v>855</v>
      </c>
      <c r="C1" s="1645"/>
      <c r="D1" s="1645"/>
      <c r="E1" s="1645"/>
      <c r="F1" s="1645"/>
      <c r="G1" s="1645"/>
      <c r="H1" s="1645"/>
      <c r="I1" s="1645"/>
      <c r="J1" s="1645"/>
      <c r="K1" s="1645"/>
      <c r="L1" s="1645"/>
      <c r="M1" s="1645"/>
      <c r="N1" s="1645"/>
      <c r="O1" s="1645"/>
      <c r="P1" s="1645"/>
      <c r="Q1" s="1645"/>
      <c r="R1" s="1645"/>
      <c r="S1" s="1645"/>
      <c r="T1" s="1645"/>
      <c r="U1" s="1645"/>
      <c r="V1" s="1645"/>
      <c r="W1" s="1645"/>
      <c r="X1" s="1645"/>
      <c r="Y1" s="1645"/>
      <c r="Z1" s="1645"/>
      <c r="AA1" s="1645"/>
      <c r="AB1" s="1645"/>
      <c r="AC1" s="1645"/>
      <c r="AD1" s="1645"/>
      <c r="AE1" s="243"/>
      <c r="AF1" s="243"/>
      <c r="AG1" s="243"/>
      <c r="AH1" s="243"/>
      <c r="AI1" s="243"/>
      <c r="AJ1" s="243"/>
      <c r="AK1" s="243"/>
      <c r="AL1" s="244"/>
      <c r="AM1" s="244"/>
      <c r="AN1" s="244"/>
      <c r="AO1" s="244"/>
      <c r="AP1" s="244"/>
      <c r="AQ1" s="244"/>
      <c r="AR1" s="244"/>
      <c r="AS1" s="244"/>
      <c r="AT1" s="244"/>
      <c r="AU1" s="244"/>
      <c r="AV1" s="245"/>
      <c r="AW1" s="245"/>
      <c r="AX1" s="244"/>
      <c r="AY1" s="244"/>
      <c r="AZ1" s="244"/>
      <c r="BA1" s="244"/>
      <c r="BB1" s="244"/>
      <c r="BC1" s="244"/>
      <c r="BD1" s="244"/>
      <c r="BE1" s="244"/>
      <c r="BF1" s="244"/>
      <c r="BG1" s="1372" t="s">
        <v>86</v>
      </c>
      <c r="BH1" s="1372"/>
    </row>
    <row r="2" spans="1:60" s="249" customFormat="1" ht="28.8" thickBot="1">
      <c r="B2" s="247"/>
      <c r="C2" s="1646" t="s">
        <v>921</v>
      </c>
      <c r="D2" s="1646"/>
      <c r="E2" s="1646"/>
      <c r="F2" s="1646"/>
      <c r="G2" s="1646"/>
      <c r="H2" s="1646"/>
      <c r="I2" s="1646"/>
      <c r="J2" s="1646"/>
      <c r="K2" s="1646"/>
      <c r="L2" s="1646"/>
      <c r="M2" s="1646"/>
      <c r="N2" s="1646"/>
      <c r="O2" s="1646"/>
      <c r="P2" s="1646"/>
      <c r="Q2" s="1646"/>
      <c r="R2" s="1646"/>
      <c r="S2" s="1646"/>
      <c r="T2" s="1646"/>
      <c r="U2" s="248"/>
      <c r="V2" s="248" t="s">
        <v>857</v>
      </c>
      <c r="W2" s="248"/>
      <c r="X2" s="248"/>
      <c r="Y2" s="248"/>
      <c r="Z2" s="248"/>
      <c r="AA2" s="248"/>
      <c r="AC2" s="1647" t="s">
        <v>858</v>
      </c>
      <c r="AD2" s="1647"/>
      <c r="AK2" s="1648"/>
      <c r="AL2" s="1648"/>
      <c r="AM2" s="1648"/>
      <c r="AN2" s="1648"/>
      <c r="AO2" s="1648"/>
      <c r="AP2" s="1648"/>
      <c r="AQ2" s="1648"/>
      <c r="AR2" s="1648"/>
      <c r="AS2" s="1648"/>
      <c r="AT2" s="1648"/>
      <c r="AU2" s="1648"/>
      <c r="AV2" s="1648"/>
      <c r="AW2" s="1648"/>
      <c r="AX2" s="1648"/>
      <c r="AY2" s="1648"/>
      <c r="AZ2" s="1648"/>
      <c r="BA2" s="1648"/>
      <c r="BB2" s="1648"/>
      <c r="BC2" s="1648"/>
      <c r="BD2" s="1648"/>
      <c r="BE2" s="1648"/>
      <c r="BF2" s="1648"/>
    </row>
    <row r="3" spans="1:60" s="197" customFormat="1" ht="139.19999999999999" thickBot="1">
      <c r="B3" s="250" t="s">
        <v>859</v>
      </c>
      <c r="C3" s="251" t="s">
        <v>860</v>
      </c>
      <c r="D3" s="252" t="s">
        <v>861</v>
      </c>
      <c r="E3" s="252" t="s">
        <v>862</v>
      </c>
      <c r="F3" s="252" t="s">
        <v>863</v>
      </c>
      <c r="G3" s="252" t="s">
        <v>864</v>
      </c>
      <c r="H3" s="252" t="s">
        <v>865</v>
      </c>
      <c r="I3" s="252" t="s">
        <v>866</v>
      </c>
      <c r="J3" s="253" t="s">
        <v>867</v>
      </c>
      <c r="K3" s="252" t="s">
        <v>868</v>
      </c>
      <c r="L3" s="252" t="s">
        <v>869</v>
      </c>
      <c r="M3" s="252" t="s">
        <v>870</v>
      </c>
      <c r="N3" s="252" t="s">
        <v>871</v>
      </c>
      <c r="O3" s="252" t="s">
        <v>872</v>
      </c>
      <c r="P3" s="252" t="s">
        <v>873</v>
      </c>
      <c r="Q3" s="252" t="s">
        <v>874</v>
      </c>
      <c r="R3" s="252" t="s">
        <v>875</v>
      </c>
      <c r="S3" s="252" t="s">
        <v>876</v>
      </c>
      <c r="T3" s="252" t="s">
        <v>877</v>
      </c>
      <c r="U3" s="252" t="s">
        <v>878</v>
      </c>
      <c r="V3" s="252" t="s">
        <v>879</v>
      </c>
      <c r="W3" s="252" t="s">
        <v>880</v>
      </c>
      <c r="X3" s="252" t="s">
        <v>881</v>
      </c>
      <c r="Y3" s="252" t="s">
        <v>882</v>
      </c>
      <c r="Z3" s="252" t="s">
        <v>883</v>
      </c>
      <c r="AA3" s="252" t="s">
        <v>884</v>
      </c>
      <c r="AB3" s="252" t="s">
        <v>885</v>
      </c>
      <c r="AC3" s="254" t="s">
        <v>886</v>
      </c>
      <c r="AD3" s="255" t="s">
        <v>887</v>
      </c>
      <c r="AE3" s="256"/>
      <c r="AF3" s="257" t="s">
        <v>888</v>
      </c>
      <c r="AG3" s="258" t="s">
        <v>889</v>
      </c>
      <c r="AH3" s="259" t="s">
        <v>890</v>
      </c>
      <c r="AI3" s="259" t="s">
        <v>891</v>
      </c>
      <c r="AJ3" s="259" t="s">
        <v>892</v>
      </c>
      <c r="AK3" s="260"/>
      <c r="AL3" s="261" t="s">
        <v>893</v>
      </c>
      <c r="AM3" s="259" t="s">
        <v>894</v>
      </c>
      <c r="AN3" s="259" t="s">
        <v>895</v>
      </c>
      <c r="AO3" s="259" t="s">
        <v>896</v>
      </c>
      <c r="AP3" s="259" t="s">
        <v>897</v>
      </c>
      <c r="AQ3" s="261" t="s">
        <v>898</v>
      </c>
      <c r="AR3" s="259" t="s">
        <v>899</v>
      </c>
      <c r="AS3" s="259" t="s">
        <v>900</v>
      </c>
      <c r="AT3" s="259" t="s">
        <v>901</v>
      </c>
      <c r="AU3" s="260"/>
      <c r="AV3" s="262" t="s">
        <v>879</v>
      </c>
      <c r="AW3" s="263" t="s">
        <v>902</v>
      </c>
      <c r="AX3" s="259" t="s">
        <v>893</v>
      </c>
      <c r="AY3" s="259" t="s">
        <v>894</v>
      </c>
      <c r="AZ3" s="259" t="s">
        <v>895</v>
      </c>
      <c r="BA3" s="259" t="s">
        <v>896</v>
      </c>
      <c r="BB3" s="259" t="s">
        <v>897</v>
      </c>
      <c r="BC3" s="264" t="s">
        <v>898</v>
      </c>
      <c r="BD3" s="259" t="s">
        <v>899</v>
      </c>
      <c r="BE3" s="259" t="s">
        <v>900</v>
      </c>
      <c r="BF3" s="259" t="s">
        <v>901</v>
      </c>
    </row>
    <row r="4" spans="1:60" s="197" customFormat="1" ht="28.8" thickBot="1">
      <c r="B4" s="265" t="s">
        <v>903</v>
      </c>
      <c r="C4" s="266">
        <f t="shared" ref="C4:C22" si="0">SUM(D4:AD4)</f>
        <v>51650</v>
      </c>
      <c r="D4" s="266">
        <f>D5+D8+D14+D19</f>
        <v>6260</v>
      </c>
      <c r="E4" s="266">
        <f t="shared" ref="E4:AD4" si="1">E5+E8+E14+E19</f>
        <v>9830</v>
      </c>
      <c r="F4" s="266">
        <f t="shared" si="1"/>
        <v>3510</v>
      </c>
      <c r="G4" s="266">
        <f t="shared" si="1"/>
        <v>4501</v>
      </c>
      <c r="H4" s="266">
        <f t="shared" si="1"/>
        <v>4305</v>
      </c>
      <c r="I4" s="266">
        <f t="shared" si="1"/>
        <v>8730</v>
      </c>
      <c r="J4" s="267">
        <f>AF4</f>
        <v>7014</v>
      </c>
      <c r="K4" s="266">
        <f t="shared" si="1"/>
        <v>0</v>
      </c>
      <c r="L4" s="266">
        <f t="shared" si="1"/>
        <v>0</v>
      </c>
      <c r="M4" s="266">
        <f t="shared" si="1"/>
        <v>0</v>
      </c>
      <c r="N4" s="266">
        <f t="shared" si="1"/>
        <v>4000</v>
      </c>
      <c r="O4" s="266">
        <f t="shared" si="1"/>
        <v>3500</v>
      </c>
      <c r="P4" s="266">
        <f t="shared" si="1"/>
        <v>0</v>
      </c>
      <c r="Q4" s="266">
        <f t="shared" si="1"/>
        <v>0</v>
      </c>
      <c r="R4" s="266">
        <f t="shared" si="1"/>
        <v>0</v>
      </c>
      <c r="S4" s="266">
        <f t="shared" si="1"/>
        <v>0</v>
      </c>
      <c r="T4" s="266">
        <f t="shared" si="1"/>
        <v>0</v>
      </c>
      <c r="U4" s="266">
        <f t="shared" si="1"/>
        <v>0</v>
      </c>
      <c r="V4" s="266">
        <f t="shared" si="1"/>
        <v>0</v>
      </c>
      <c r="W4" s="266">
        <f t="shared" si="1"/>
        <v>0</v>
      </c>
      <c r="X4" s="266">
        <f t="shared" si="1"/>
        <v>0</v>
      </c>
      <c r="Y4" s="266">
        <f t="shared" si="1"/>
        <v>0</v>
      </c>
      <c r="Z4" s="266">
        <f t="shared" si="1"/>
        <v>0</v>
      </c>
      <c r="AA4" s="266">
        <f t="shared" si="1"/>
        <v>0</v>
      </c>
      <c r="AB4" s="266">
        <f t="shared" si="1"/>
        <v>0</v>
      </c>
      <c r="AC4" s="266">
        <f t="shared" si="1"/>
        <v>0</v>
      </c>
      <c r="AD4" s="268">
        <f t="shared" si="1"/>
        <v>0</v>
      </c>
      <c r="AE4" s="269"/>
      <c r="AF4" s="270">
        <f>AF5+AF8+AF14+AF19</f>
        <v>7014</v>
      </c>
      <c r="AG4" s="271">
        <f t="shared" ref="AG4" si="2">AG5+AG8+AG14+AG19</f>
        <v>3196</v>
      </c>
      <c r="AH4" s="271">
        <f>AH5+AH8+AH14+AH19</f>
        <v>3818</v>
      </c>
      <c r="AI4" s="271">
        <f>AI5+AI8+AI14+AI19</f>
        <v>0</v>
      </c>
      <c r="AJ4" s="271">
        <f>AJ5+AJ8+AJ14+AJ19</f>
        <v>0</v>
      </c>
      <c r="AK4" s="272"/>
      <c r="AL4" s="271">
        <f t="shared" ref="AL4:AT4" si="3">AL5+AL8+AL14+AL19</f>
        <v>3</v>
      </c>
      <c r="AM4" s="271">
        <f t="shared" si="3"/>
        <v>0</v>
      </c>
      <c r="AN4" s="271">
        <f t="shared" si="3"/>
        <v>0</v>
      </c>
      <c r="AO4" s="271">
        <f t="shared" si="3"/>
        <v>0</v>
      </c>
      <c r="AP4" s="271">
        <f t="shared" si="3"/>
        <v>0</v>
      </c>
      <c r="AQ4" s="271">
        <f>AQ5+AQ8+AQ14+AQ19</f>
        <v>0</v>
      </c>
      <c r="AR4" s="271">
        <f t="shared" si="3"/>
        <v>0</v>
      </c>
      <c r="AS4" s="271">
        <f t="shared" si="3"/>
        <v>0</v>
      </c>
      <c r="AT4" s="271">
        <f t="shared" si="3"/>
        <v>0</v>
      </c>
      <c r="AU4" s="273"/>
      <c r="AV4" s="274">
        <f>SUM(AX4:BB4)</f>
        <v>6</v>
      </c>
      <c r="AW4" s="275">
        <f t="shared" ref="AW4:AW22" si="4">BC4+BD4+BE4+BF4</f>
        <v>0</v>
      </c>
      <c r="AX4" s="271">
        <f t="shared" ref="AX4:BF4" si="5">AX5+AX8+AX14+AX19</f>
        <v>6</v>
      </c>
      <c r="AY4" s="271">
        <f t="shared" si="5"/>
        <v>0</v>
      </c>
      <c r="AZ4" s="271">
        <f t="shared" si="5"/>
        <v>0</v>
      </c>
      <c r="BA4" s="271">
        <f t="shared" si="5"/>
        <v>0</v>
      </c>
      <c r="BB4" s="271">
        <f t="shared" si="5"/>
        <v>0</v>
      </c>
      <c r="BC4" s="276">
        <f>BC5+BC8+BC14+BC19</f>
        <v>0</v>
      </c>
      <c r="BD4" s="271">
        <f t="shared" si="5"/>
        <v>0</v>
      </c>
      <c r="BE4" s="271">
        <f t="shared" si="5"/>
        <v>0</v>
      </c>
      <c r="BF4" s="271">
        <f t="shared" si="5"/>
        <v>0</v>
      </c>
    </row>
    <row r="5" spans="1:60" s="197" customFormat="1" ht="25.2" thickBot="1">
      <c r="B5" s="277" t="s">
        <v>904</v>
      </c>
      <c r="C5" s="278">
        <f t="shared" si="0"/>
        <v>51420</v>
      </c>
      <c r="D5" s="278">
        <f>SUM(D6:D7)</f>
        <v>6130</v>
      </c>
      <c r="E5" s="278">
        <f t="shared" ref="E5:AD5" si="6">SUM(E6:E7)</f>
        <v>9800</v>
      </c>
      <c r="F5" s="278">
        <f t="shared" si="6"/>
        <v>3500</v>
      </c>
      <c r="G5" s="278">
        <f t="shared" si="6"/>
        <v>4500</v>
      </c>
      <c r="H5" s="278">
        <f t="shared" si="6"/>
        <v>4300</v>
      </c>
      <c r="I5" s="278">
        <f t="shared" si="6"/>
        <v>8700</v>
      </c>
      <c r="J5" s="361">
        <f t="shared" ref="J5:J22" si="7">AF5</f>
        <v>6990</v>
      </c>
      <c r="K5" s="278">
        <f t="shared" si="6"/>
        <v>0</v>
      </c>
      <c r="L5" s="278">
        <f t="shared" si="6"/>
        <v>0</v>
      </c>
      <c r="M5" s="278">
        <f t="shared" si="6"/>
        <v>0</v>
      </c>
      <c r="N5" s="278">
        <f t="shared" si="6"/>
        <v>4000</v>
      </c>
      <c r="O5" s="278">
        <f t="shared" si="6"/>
        <v>3500</v>
      </c>
      <c r="P5" s="278">
        <f t="shared" si="6"/>
        <v>0</v>
      </c>
      <c r="Q5" s="278">
        <f t="shared" si="6"/>
        <v>0</v>
      </c>
      <c r="R5" s="278">
        <f>SUM(R6:R7)</f>
        <v>0</v>
      </c>
      <c r="S5" s="278">
        <f t="shared" si="6"/>
        <v>0</v>
      </c>
      <c r="T5" s="278">
        <f t="shared" si="6"/>
        <v>0</v>
      </c>
      <c r="U5" s="278">
        <f t="shared" si="6"/>
        <v>0</v>
      </c>
      <c r="V5" s="278">
        <f t="shared" si="6"/>
        <v>0</v>
      </c>
      <c r="W5" s="278">
        <f t="shared" si="6"/>
        <v>0</v>
      </c>
      <c r="X5" s="278">
        <f t="shared" si="6"/>
        <v>0</v>
      </c>
      <c r="Y5" s="278">
        <f t="shared" si="6"/>
        <v>0</v>
      </c>
      <c r="Z5" s="278">
        <f t="shared" si="6"/>
        <v>0</v>
      </c>
      <c r="AA5" s="278">
        <f t="shared" si="6"/>
        <v>0</v>
      </c>
      <c r="AB5" s="278">
        <f t="shared" si="6"/>
        <v>0</v>
      </c>
      <c r="AC5" s="278">
        <f t="shared" si="6"/>
        <v>0</v>
      </c>
      <c r="AD5" s="279">
        <f t="shared" si="6"/>
        <v>0</v>
      </c>
      <c r="AE5" s="269"/>
      <c r="AF5" s="270">
        <f>SUM(AF6:AF7)</f>
        <v>6990</v>
      </c>
      <c r="AG5" s="271">
        <f t="shared" ref="AG5" si="8">SUM(AG6:AG7)</f>
        <v>3180</v>
      </c>
      <c r="AH5" s="271">
        <f>SUM(AH6:AH7)</f>
        <v>3810</v>
      </c>
      <c r="AI5" s="271">
        <f>SUM(AI6:AI7)</f>
        <v>0</v>
      </c>
      <c r="AJ5" s="271">
        <f>SUM(AJ6:AJ7)</f>
        <v>0</v>
      </c>
      <c r="AK5" s="272"/>
      <c r="AL5" s="271">
        <f t="shared" ref="AL5:AT5" si="9">SUM(AL6:AL7)</f>
        <v>3</v>
      </c>
      <c r="AM5" s="271">
        <f t="shared" si="9"/>
        <v>0</v>
      </c>
      <c r="AN5" s="271">
        <f t="shared" si="9"/>
        <v>0</v>
      </c>
      <c r="AO5" s="271">
        <f t="shared" si="9"/>
        <v>0</v>
      </c>
      <c r="AP5" s="271">
        <f t="shared" si="9"/>
        <v>0</v>
      </c>
      <c r="AQ5" s="271">
        <f>SUM(AQ6:AQ7)</f>
        <v>0</v>
      </c>
      <c r="AR5" s="271">
        <f t="shared" si="9"/>
        <v>0</v>
      </c>
      <c r="AS5" s="271">
        <f t="shared" si="9"/>
        <v>0</v>
      </c>
      <c r="AT5" s="271">
        <f t="shared" si="9"/>
        <v>0</v>
      </c>
      <c r="AU5" s="273"/>
      <c r="AV5" s="280">
        <f t="shared" ref="AV5:AV22" si="10">SUM(AX5:BB5)</f>
        <v>6</v>
      </c>
      <c r="AW5" s="281">
        <f t="shared" si="4"/>
        <v>0</v>
      </c>
      <c r="AX5" s="271">
        <f t="shared" ref="AX5:BF5" si="11">SUM(AX6:AX7)</f>
        <v>6</v>
      </c>
      <c r="AY5" s="271">
        <f t="shared" si="11"/>
        <v>0</v>
      </c>
      <c r="AZ5" s="271">
        <f t="shared" si="11"/>
        <v>0</v>
      </c>
      <c r="BA5" s="271">
        <f t="shared" si="11"/>
        <v>0</v>
      </c>
      <c r="BB5" s="271">
        <f t="shared" si="11"/>
        <v>0</v>
      </c>
      <c r="BC5" s="276">
        <f>SUM(BC6:BC7)</f>
        <v>0</v>
      </c>
      <c r="BD5" s="271">
        <f t="shared" si="11"/>
        <v>0</v>
      </c>
      <c r="BE5" s="271">
        <f t="shared" si="11"/>
        <v>0</v>
      </c>
      <c r="BF5" s="271">
        <f t="shared" si="11"/>
        <v>0</v>
      </c>
    </row>
    <row r="6" spans="1:60" s="197" customFormat="1" ht="25.2" thickBot="1">
      <c r="B6" s="282" t="s">
        <v>905</v>
      </c>
      <c r="C6" s="283">
        <f t="shared" si="0"/>
        <v>51420</v>
      </c>
      <c r="D6" s="284">
        <v>6130</v>
      </c>
      <c r="E6" s="284">
        <v>9800</v>
      </c>
      <c r="F6" s="284">
        <v>3500</v>
      </c>
      <c r="G6" s="284">
        <v>4500</v>
      </c>
      <c r="H6" s="284">
        <v>4300</v>
      </c>
      <c r="I6" s="284">
        <v>8700</v>
      </c>
      <c r="J6" s="285">
        <f>AF6</f>
        <v>6990</v>
      </c>
      <c r="K6" s="284"/>
      <c r="L6" s="284"/>
      <c r="M6" s="284"/>
      <c r="N6" s="284">
        <v>4000</v>
      </c>
      <c r="O6" s="284">
        <v>3500</v>
      </c>
      <c r="P6" s="284"/>
      <c r="Q6" s="284"/>
      <c r="R6" s="284"/>
      <c r="S6" s="284"/>
      <c r="T6" s="284"/>
      <c r="U6" s="284"/>
      <c r="V6" s="284"/>
      <c r="W6" s="284"/>
      <c r="X6" s="284"/>
      <c r="Y6" s="284"/>
      <c r="Z6" s="284"/>
      <c r="AA6" s="284"/>
      <c r="AB6" s="284"/>
      <c r="AC6" s="286"/>
      <c r="AD6" s="287"/>
      <c r="AE6" s="269"/>
      <c r="AF6" s="270">
        <f>SUM(AG6:AJ6)</f>
        <v>6990</v>
      </c>
      <c r="AG6" s="288">
        <v>3180</v>
      </c>
      <c r="AH6" s="288">
        <v>3810</v>
      </c>
      <c r="AI6" s="288"/>
      <c r="AJ6" s="288"/>
      <c r="AK6" s="269"/>
      <c r="AL6" s="289"/>
      <c r="AM6" s="289"/>
      <c r="AN6" s="289"/>
      <c r="AO6" s="289"/>
      <c r="AP6" s="289"/>
      <c r="AQ6" s="289"/>
      <c r="AR6" s="289"/>
      <c r="AS6" s="289"/>
      <c r="AT6" s="289"/>
      <c r="AU6" s="273"/>
      <c r="AV6" s="290">
        <f t="shared" si="10"/>
        <v>0</v>
      </c>
      <c r="AW6" s="291">
        <f t="shared" si="4"/>
        <v>0</v>
      </c>
      <c r="AX6" s="289">
        <f>AL6*2</f>
        <v>0</v>
      </c>
      <c r="AY6" s="289">
        <f>AM6*50</f>
        <v>0</v>
      </c>
      <c r="AZ6" s="289">
        <f>AN6*25</f>
        <v>0</v>
      </c>
      <c r="BA6" s="289">
        <f>AO6*40</f>
        <v>0</v>
      </c>
      <c r="BB6" s="289">
        <f>AP6*60</f>
        <v>0</v>
      </c>
      <c r="BC6" s="292">
        <f>AQ6*4</f>
        <v>0</v>
      </c>
      <c r="BD6" s="289">
        <f>AR6*0.5</f>
        <v>0</v>
      </c>
      <c r="BE6" s="289">
        <f>AS6*12</f>
        <v>0</v>
      </c>
      <c r="BF6" s="289">
        <f>AT6*12</f>
        <v>0</v>
      </c>
    </row>
    <row r="7" spans="1:60" s="197" customFormat="1" ht="25.2" thickBot="1">
      <c r="B7" s="293" t="s">
        <v>906</v>
      </c>
      <c r="C7" s="294">
        <f t="shared" si="0"/>
        <v>0</v>
      </c>
      <c r="D7" s="295"/>
      <c r="E7" s="295"/>
      <c r="F7" s="295"/>
      <c r="G7" s="295"/>
      <c r="H7" s="295"/>
      <c r="I7" s="295"/>
      <c r="J7" s="285">
        <f>AF7</f>
        <v>0</v>
      </c>
      <c r="K7" s="296"/>
      <c r="L7" s="296"/>
      <c r="M7" s="296"/>
      <c r="N7" s="296"/>
      <c r="O7" s="297"/>
      <c r="P7" s="284"/>
      <c r="Q7" s="284"/>
      <c r="R7" s="284"/>
      <c r="S7" s="284"/>
      <c r="T7" s="296"/>
      <c r="U7" s="296"/>
      <c r="V7" s="296"/>
      <c r="W7" s="296"/>
      <c r="X7" s="296"/>
      <c r="Y7" s="296"/>
      <c r="Z7" s="296"/>
      <c r="AA7" s="296"/>
      <c r="AB7" s="296"/>
      <c r="AC7" s="298"/>
      <c r="AD7" s="299"/>
      <c r="AE7" s="269"/>
      <c r="AF7" s="270">
        <f>SUM(AG7:AJ7)</f>
        <v>0</v>
      </c>
      <c r="AG7" s="300"/>
      <c r="AH7" s="301"/>
      <c r="AI7" s="288"/>
      <c r="AJ7" s="288"/>
      <c r="AK7" s="269"/>
      <c r="AL7" s="289">
        <v>3</v>
      </c>
      <c r="AM7" s="289"/>
      <c r="AN7" s="289"/>
      <c r="AO7" s="289"/>
      <c r="AP7" s="289"/>
      <c r="AQ7" s="289"/>
      <c r="AR7" s="289"/>
      <c r="AS7" s="289"/>
      <c r="AT7" s="289"/>
      <c r="AU7" s="273"/>
      <c r="AV7" s="290">
        <f t="shared" si="10"/>
        <v>6</v>
      </c>
      <c r="AW7" s="302">
        <f t="shared" si="4"/>
        <v>0</v>
      </c>
      <c r="AX7" s="289">
        <f>AL7*2</f>
        <v>6</v>
      </c>
      <c r="AY7" s="289">
        <f>AM7*50</f>
        <v>0</v>
      </c>
      <c r="AZ7" s="289">
        <f>AN7*25</f>
        <v>0</v>
      </c>
      <c r="BA7" s="289">
        <f>AO7*40</f>
        <v>0</v>
      </c>
      <c r="BB7" s="289">
        <f>AP7*60</f>
        <v>0</v>
      </c>
      <c r="BC7" s="292">
        <f>AQ7*4</f>
        <v>0</v>
      </c>
      <c r="BD7" s="289">
        <f>AR7*0.5</f>
        <v>0</v>
      </c>
      <c r="BE7" s="289">
        <f>AS7*12</f>
        <v>0</v>
      </c>
      <c r="BF7" s="289">
        <f>AT7*12</f>
        <v>0</v>
      </c>
    </row>
    <row r="8" spans="1:60" s="197" customFormat="1" ht="25.2" thickBot="1">
      <c r="B8" s="277" t="s">
        <v>907</v>
      </c>
      <c r="C8" s="278">
        <f t="shared" si="0"/>
        <v>0</v>
      </c>
      <c r="D8" s="278">
        <f t="shared" ref="D8:Z8" si="12">SUM(D9:D13)</f>
        <v>0</v>
      </c>
      <c r="E8" s="278">
        <f t="shared" si="12"/>
        <v>0</v>
      </c>
      <c r="F8" s="278">
        <f t="shared" si="12"/>
        <v>0</v>
      </c>
      <c r="G8" s="278">
        <f t="shared" si="12"/>
        <v>0</v>
      </c>
      <c r="H8" s="278">
        <f t="shared" si="12"/>
        <v>0</v>
      </c>
      <c r="I8" s="278">
        <f t="shared" si="12"/>
        <v>0</v>
      </c>
      <c r="J8" s="361">
        <f t="shared" si="7"/>
        <v>0</v>
      </c>
      <c r="K8" s="362">
        <f t="shared" si="12"/>
        <v>0</v>
      </c>
      <c r="L8" s="362">
        <f t="shared" si="12"/>
        <v>0</v>
      </c>
      <c r="M8" s="362">
        <f t="shared" si="12"/>
        <v>0</v>
      </c>
      <c r="N8" s="362">
        <f t="shared" si="12"/>
        <v>0</v>
      </c>
      <c r="O8" s="362">
        <f t="shared" si="12"/>
        <v>0</v>
      </c>
      <c r="P8" s="362">
        <f t="shared" si="12"/>
        <v>0</v>
      </c>
      <c r="Q8" s="362">
        <f t="shared" si="12"/>
        <v>0</v>
      </c>
      <c r="R8" s="362">
        <f t="shared" si="12"/>
        <v>0</v>
      </c>
      <c r="S8" s="362">
        <f t="shared" si="12"/>
        <v>0</v>
      </c>
      <c r="T8" s="362">
        <f t="shared" si="12"/>
        <v>0</v>
      </c>
      <c r="U8" s="362">
        <f t="shared" si="12"/>
        <v>0</v>
      </c>
      <c r="V8" s="362">
        <f t="shared" si="12"/>
        <v>0</v>
      </c>
      <c r="W8" s="362">
        <f t="shared" si="12"/>
        <v>0</v>
      </c>
      <c r="X8" s="362">
        <f t="shared" si="12"/>
        <v>0</v>
      </c>
      <c r="Y8" s="362">
        <f t="shared" si="12"/>
        <v>0</v>
      </c>
      <c r="Z8" s="362">
        <f t="shared" si="12"/>
        <v>0</v>
      </c>
      <c r="AA8" s="362">
        <f>AA9+AA10+AA11+AA12+AA13</f>
        <v>0</v>
      </c>
      <c r="AB8" s="362">
        <f>SUM(AB9:AB13)</f>
        <v>0</v>
      </c>
      <c r="AC8" s="362">
        <f>SUM(AC9:AC13)</f>
        <v>0</v>
      </c>
      <c r="AD8" s="363">
        <f>SUM(AD9:AD13)</f>
        <v>0</v>
      </c>
      <c r="AE8" s="269"/>
      <c r="AF8" s="270">
        <f>SUM(AF9:AF13)</f>
        <v>0</v>
      </c>
      <c r="AG8" s="271">
        <f>SUM(AG9:AG13)</f>
        <v>0</v>
      </c>
      <c r="AH8" s="271">
        <f>SUM(AH9:AH13)</f>
        <v>0</v>
      </c>
      <c r="AI8" s="271">
        <f>SUM(AI9:AI13)</f>
        <v>0</v>
      </c>
      <c r="AJ8" s="271">
        <f>SUM(AJ9:AJ13)</f>
        <v>0</v>
      </c>
      <c r="AK8" s="272"/>
      <c r="AL8" s="271">
        <f t="shared" ref="AL8:AT8" si="13">SUM(AL9:AL13)</f>
        <v>0</v>
      </c>
      <c r="AM8" s="271">
        <f t="shared" si="13"/>
        <v>0</v>
      </c>
      <c r="AN8" s="271">
        <f t="shared" si="13"/>
        <v>0</v>
      </c>
      <c r="AO8" s="271">
        <f t="shared" si="13"/>
        <v>0</v>
      </c>
      <c r="AP8" s="271">
        <f t="shared" si="13"/>
        <v>0</v>
      </c>
      <c r="AQ8" s="271">
        <f>SUM(AQ9:AQ13)</f>
        <v>0</v>
      </c>
      <c r="AR8" s="271">
        <f t="shared" si="13"/>
        <v>0</v>
      </c>
      <c r="AS8" s="271">
        <f t="shared" si="13"/>
        <v>0</v>
      </c>
      <c r="AT8" s="271">
        <f t="shared" si="13"/>
        <v>0</v>
      </c>
      <c r="AU8" s="273"/>
      <c r="AV8" s="280">
        <f t="shared" si="10"/>
        <v>0</v>
      </c>
      <c r="AW8" s="281">
        <f t="shared" si="4"/>
        <v>0</v>
      </c>
      <c r="AX8" s="271">
        <f t="shared" ref="AX8:BF8" si="14">SUM(AX9:AX13)</f>
        <v>0</v>
      </c>
      <c r="AY8" s="271">
        <f t="shared" si="14"/>
        <v>0</v>
      </c>
      <c r="AZ8" s="271">
        <f t="shared" si="14"/>
        <v>0</v>
      </c>
      <c r="BA8" s="271">
        <f t="shared" si="14"/>
        <v>0</v>
      </c>
      <c r="BB8" s="271">
        <f t="shared" si="14"/>
        <v>0</v>
      </c>
      <c r="BC8" s="276">
        <f>SUM(BC9:BC13)</f>
        <v>0</v>
      </c>
      <c r="BD8" s="271">
        <f t="shared" si="14"/>
        <v>0</v>
      </c>
      <c r="BE8" s="271">
        <f t="shared" si="14"/>
        <v>0</v>
      </c>
      <c r="BF8" s="271">
        <f t="shared" si="14"/>
        <v>0</v>
      </c>
    </row>
    <row r="9" spans="1:60" s="197" customFormat="1" ht="25.2" thickBot="1">
      <c r="B9" s="303" t="s">
        <v>908</v>
      </c>
      <c r="C9" s="283">
        <f t="shared" si="0"/>
        <v>0</v>
      </c>
      <c r="D9" s="304"/>
      <c r="E9" s="304"/>
      <c r="F9" s="304"/>
      <c r="G9" s="304"/>
      <c r="H9" s="304"/>
      <c r="I9" s="304"/>
      <c r="J9" s="364">
        <f>AF9</f>
        <v>0</v>
      </c>
      <c r="K9" s="365"/>
      <c r="L9" s="365"/>
      <c r="M9" s="365"/>
      <c r="N9" s="365"/>
      <c r="O9" s="365"/>
      <c r="P9" s="365"/>
      <c r="Q9" s="366"/>
      <c r="R9" s="365"/>
      <c r="S9" s="365"/>
      <c r="T9" s="365"/>
      <c r="U9" s="365"/>
      <c r="V9" s="365"/>
      <c r="W9" s="365"/>
      <c r="X9" s="365"/>
      <c r="Y9" s="365"/>
      <c r="Z9" s="365"/>
      <c r="AA9" s="365"/>
      <c r="AB9" s="365"/>
      <c r="AC9" s="367"/>
      <c r="AD9" s="310"/>
      <c r="AE9" s="269"/>
      <c r="AF9" s="270">
        <f>SUM(AG9:AJ9)</f>
        <v>0</v>
      </c>
      <c r="AG9" s="288"/>
      <c r="AH9" s="288"/>
      <c r="AI9" s="288"/>
      <c r="AJ9" s="288"/>
      <c r="AK9" s="269"/>
      <c r="AL9" s="311"/>
      <c r="AM9" s="311"/>
      <c r="AN9" s="311"/>
      <c r="AO9" s="311"/>
      <c r="AP9" s="311"/>
      <c r="AQ9" s="311"/>
      <c r="AR9" s="311"/>
      <c r="AS9" s="311"/>
      <c r="AT9" s="311"/>
      <c r="AU9" s="312"/>
      <c r="AV9" s="290">
        <f t="shared" si="10"/>
        <v>0</v>
      </c>
      <c r="AW9" s="291">
        <f t="shared" si="4"/>
        <v>0</v>
      </c>
      <c r="AX9" s="311">
        <f>AL9*2</f>
        <v>0</v>
      </c>
      <c r="AY9" s="311">
        <f>AM9*50</f>
        <v>0</v>
      </c>
      <c r="AZ9" s="311">
        <f>AN9*25</f>
        <v>0</v>
      </c>
      <c r="BA9" s="311">
        <f>AO9*40</f>
        <v>0</v>
      </c>
      <c r="BB9" s="311">
        <f>AP9*60</f>
        <v>0</v>
      </c>
      <c r="BC9" s="313">
        <f>AQ9*4</f>
        <v>0</v>
      </c>
      <c r="BD9" s="311">
        <f>AR9*0.5</f>
        <v>0</v>
      </c>
      <c r="BE9" s="311">
        <f t="shared" ref="BE9:BF13" si="15">AS9*12</f>
        <v>0</v>
      </c>
      <c r="BF9" s="311">
        <f t="shared" si="15"/>
        <v>0</v>
      </c>
    </row>
    <row r="10" spans="1:60" s="197" customFormat="1" ht="25.2" thickBot="1">
      <c r="B10" s="303" t="s">
        <v>909</v>
      </c>
      <c r="C10" s="283">
        <f t="shared" si="0"/>
        <v>0</v>
      </c>
      <c r="D10" s="314"/>
      <c r="E10" s="314"/>
      <c r="F10" s="314"/>
      <c r="G10" s="314"/>
      <c r="H10" s="314"/>
      <c r="I10" s="314"/>
      <c r="J10" s="368">
        <f t="shared" si="7"/>
        <v>0</v>
      </c>
      <c r="K10" s="369"/>
      <c r="L10" s="369"/>
      <c r="M10" s="369"/>
      <c r="N10" s="369"/>
      <c r="O10" s="369"/>
      <c r="P10" s="369"/>
      <c r="Q10" s="369"/>
      <c r="R10" s="369"/>
      <c r="S10" s="369"/>
      <c r="T10" s="369"/>
      <c r="U10" s="369"/>
      <c r="V10" s="369"/>
      <c r="W10" s="369"/>
      <c r="X10" s="369"/>
      <c r="Y10" s="369"/>
      <c r="Z10" s="369"/>
      <c r="AA10" s="369"/>
      <c r="AB10" s="369"/>
      <c r="AC10" s="370"/>
      <c r="AD10" s="371"/>
      <c r="AE10" s="269"/>
      <c r="AF10" s="270">
        <f>SUM(AG10:AJ10)</f>
        <v>0</v>
      </c>
      <c r="AG10" s="288"/>
      <c r="AH10" s="288"/>
      <c r="AI10" s="288"/>
      <c r="AJ10" s="288"/>
      <c r="AK10" s="269"/>
      <c r="AL10" s="311"/>
      <c r="AM10" s="311"/>
      <c r="AN10" s="311"/>
      <c r="AO10" s="311"/>
      <c r="AP10" s="311"/>
      <c r="AQ10" s="311"/>
      <c r="AR10" s="311"/>
      <c r="AS10" s="311"/>
      <c r="AT10" s="311"/>
      <c r="AU10" s="312"/>
      <c r="AV10" s="290">
        <f t="shared" si="10"/>
        <v>0</v>
      </c>
      <c r="AW10" s="316">
        <f t="shared" si="4"/>
        <v>0</v>
      </c>
      <c r="AX10" s="311">
        <f>AL10*2</f>
        <v>0</v>
      </c>
      <c r="AY10" s="311">
        <f>AM10*50</f>
        <v>0</v>
      </c>
      <c r="AZ10" s="311">
        <f>AN10*25</f>
        <v>0</v>
      </c>
      <c r="BA10" s="311">
        <f>AO10*40</f>
        <v>0</v>
      </c>
      <c r="BB10" s="311">
        <f>AP10*60</f>
        <v>0</v>
      </c>
      <c r="BC10" s="313">
        <f>AQ10*4</f>
        <v>0</v>
      </c>
      <c r="BD10" s="311">
        <f>AR10*0.5</f>
        <v>0</v>
      </c>
      <c r="BE10" s="311">
        <f t="shared" si="15"/>
        <v>0</v>
      </c>
      <c r="BF10" s="311">
        <f t="shared" si="15"/>
        <v>0</v>
      </c>
    </row>
    <row r="11" spans="1:60" s="197" customFormat="1" ht="25.2" thickBot="1">
      <c r="B11" s="303" t="s">
        <v>910</v>
      </c>
      <c r="C11" s="283">
        <f t="shared" si="0"/>
        <v>0</v>
      </c>
      <c r="D11" s="314"/>
      <c r="E11" s="314"/>
      <c r="F11" s="314"/>
      <c r="G11" s="314"/>
      <c r="H11" s="314"/>
      <c r="I11" s="314"/>
      <c r="J11" s="372">
        <f t="shared" si="7"/>
        <v>0</v>
      </c>
      <c r="K11" s="314"/>
      <c r="L11" s="314"/>
      <c r="M11" s="314"/>
      <c r="N11" s="314"/>
      <c r="O11" s="314"/>
      <c r="P11" s="314"/>
      <c r="Q11" s="314"/>
      <c r="R11" s="314"/>
      <c r="S11" s="314"/>
      <c r="T11" s="314"/>
      <c r="U11" s="314"/>
      <c r="V11" s="314"/>
      <c r="W11" s="314"/>
      <c r="X11" s="314"/>
      <c r="Y11" s="314"/>
      <c r="Z11" s="314"/>
      <c r="AA11" s="314"/>
      <c r="AB11" s="314"/>
      <c r="AC11" s="315"/>
      <c r="AD11" s="310"/>
      <c r="AE11" s="269"/>
      <c r="AF11" s="270">
        <f t="shared" ref="AF11" si="16">SUM(AG11:AJ11)</f>
        <v>0</v>
      </c>
      <c r="AG11" s="288"/>
      <c r="AH11" s="288"/>
      <c r="AI11" s="288"/>
      <c r="AJ11" s="288"/>
      <c r="AK11" s="269"/>
      <c r="AL11" s="311"/>
      <c r="AM11" s="311"/>
      <c r="AN11" s="311"/>
      <c r="AO11" s="311"/>
      <c r="AP11" s="311"/>
      <c r="AQ11" s="311"/>
      <c r="AR11" s="311"/>
      <c r="AS11" s="311"/>
      <c r="AT11" s="311"/>
      <c r="AU11" s="312"/>
      <c r="AV11" s="290">
        <f t="shared" si="10"/>
        <v>0</v>
      </c>
      <c r="AW11" s="316">
        <f t="shared" si="4"/>
        <v>0</v>
      </c>
      <c r="AX11" s="311">
        <f>AL11*2</f>
        <v>0</v>
      </c>
      <c r="AY11" s="311">
        <f>AM11*50</f>
        <v>0</v>
      </c>
      <c r="AZ11" s="311">
        <f>AN11*25</f>
        <v>0</v>
      </c>
      <c r="BA11" s="311">
        <f>AO11*40</f>
        <v>0</v>
      </c>
      <c r="BB11" s="311">
        <f>AP11*60</f>
        <v>0</v>
      </c>
      <c r="BC11" s="313">
        <f>AQ11*4</f>
        <v>0</v>
      </c>
      <c r="BD11" s="311">
        <f>AR11*0.5</f>
        <v>0</v>
      </c>
      <c r="BE11" s="311">
        <f t="shared" si="15"/>
        <v>0</v>
      </c>
      <c r="BF11" s="311">
        <f t="shared" si="15"/>
        <v>0</v>
      </c>
    </row>
    <row r="12" spans="1:60" s="197" customFormat="1" ht="25.2" thickBot="1">
      <c r="B12" s="303" t="s">
        <v>911</v>
      </c>
      <c r="C12" s="283">
        <f t="shared" si="0"/>
        <v>0</v>
      </c>
      <c r="D12" s="314"/>
      <c r="E12" s="314"/>
      <c r="F12" s="314"/>
      <c r="G12" s="314"/>
      <c r="H12" s="314"/>
      <c r="I12" s="314"/>
      <c r="J12" s="373">
        <f>AF12</f>
        <v>0</v>
      </c>
      <c r="K12" s="314"/>
      <c r="L12" s="314"/>
      <c r="M12" s="314"/>
      <c r="N12" s="314"/>
      <c r="O12" s="314"/>
      <c r="P12" s="314"/>
      <c r="Q12" s="314"/>
      <c r="R12" s="314"/>
      <c r="S12" s="314"/>
      <c r="T12" s="314"/>
      <c r="U12" s="314"/>
      <c r="V12" s="314"/>
      <c r="W12" s="314"/>
      <c r="X12" s="314"/>
      <c r="Y12" s="314"/>
      <c r="Z12" s="314"/>
      <c r="AA12" s="314"/>
      <c r="AB12" s="314"/>
      <c r="AC12" s="315"/>
      <c r="AD12" s="310"/>
      <c r="AE12" s="269"/>
      <c r="AF12" s="270">
        <f>SUM(AG12:AJ12)</f>
        <v>0</v>
      </c>
      <c r="AG12" s="288"/>
      <c r="AH12" s="288"/>
      <c r="AI12" s="288"/>
      <c r="AJ12" s="288"/>
      <c r="AK12" s="269"/>
      <c r="AL12" s="311"/>
      <c r="AM12" s="311"/>
      <c r="AN12" s="311"/>
      <c r="AO12" s="311"/>
      <c r="AP12" s="311"/>
      <c r="AQ12" s="311"/>
      <c r="AR12" s="311"/>
      <c r="AS12" s="311"/>
      <c r="AT12" s="311"/>
      <c r="AU12" s="312"/>
      <c r="AV12" s="290">
        <f t="shared" si="10"/>
        <v>0</v>
      </c>
      <c r="AW12" s="316">
        <f t="shared" si="4"/>
        <v>0</v>
      </c>
      <c r="AX12" s="311">
        <f>AL12*2</f>
        <v>0</v>
      </c>
      <c r="AY12" s="311">
        <f>AM12*50</f>
        <v>0</v>
      </c>
      <c r="AZ12" s="311">
        <f>AN12*25</f>
        <v>0</v>
      </c>
      <c r="BA12" s="311">
        <f>AO12*40</f>
        <v>0</v>
      </c>
      <c r="BB12" s="311">
        <f>AP12*60</f>
        <v>0</v>
      </c>
      <c r="BC12" s="313">
        <f>AQ12*4</f>
        <v>0</v>
      </c>
      <c r="BD12" s="311">
        <f>AR12*0.5</f>
        <v>0</v>
      </c>
      <c r="BE12" s="311">
        <f t="shared" si="15"/>
        <v>0</v>
      </c>
      <c r="BF12" s="311">
        <f t="shared" si="15"/>
        <v>0</v>
      </c>
    </row>
    <row r="13" spans="1:60" s="197" customFormat="1" ht="25.2" thickBot="1">
      <c r="B13" s="317"/>
      <c r="C13" s="294">
        <f t="shared" si="0"/>
        <v>0</v>
      </c>
      <c r="D13" s="304"/>
      <c r="E13" s="304"/>
      <c r="F13" s="304"/>
      <c r="G13" s="304"/>
      <c r="H13" s="304"/>
      <c r="I13" s="304"/>
      <c r="J13" s="374">
        <f>AF13</f>
        <v>0</v>
      </c>
      <c r="K13" s="375"/>
      <c r="L13" s="375"/>
      <c r="M13" s="375"/>
      <c r="N13" s="375"/>
      <c r="O13" s="375"/>
      <c r="P13" s="375"/>
      <c r="Q13" s="375"/>
      <c r="R13" s="375"/>
      <c r="S13" s="375"/>
      <c r="T13" s="375"/>
      <c r="U13" s="375"/>
      <c r="V13" s="375"/>
      <c r="W13" s="375"/>
      <c r="X13" s="375"/>
      <c r="Y13" s="375"/>
      <c r="Z13" s="375"/>
      <c r="AA13" s="375"/>
      <c r="AB13" s="375"/>
      <c r="AC13" s="376"/>
      <c r="AD13" s="377"/>
      <c r="AE13" s="269"/>
      <c r="AF13" s="270">
        <f t="shared" ref="AF13" si="17">SUM(AG13:AJ13)</f>
        <v>0</v>
      </c>
      <c r="AG13" s="288"/>
      <c r="AH13" s="288"/>
      <c r="AI13" s="288"/>
      <c r="AJ13" s="288"/>
      <c r="AK13" s="269"/>
      <c r="AL13" s="288"/>
      <c r="AM13" s="288"/>
      <c r="AN13" s="288"/>
      <c r="AO13" s="288"/>
      <c r="AP13" s="288"/>
      <c r="AQ13" s="288"/>
      <c r="AR13" s="288"/>
      <c r="AS13" s="288"/>
      <c r="AT13" s="288"/>
      <c r="AU13" s="273"/>
      <c r="AV13" s="290">
        <f t="shared" si="10"/>
        <v>0</v>
      </c>
      <c r="AW13" s="302">
        <f t="shared" si="4"/>
        <v>0</v>
      </c>
      <c r="AX13" s="311">
        <f>AL13*2</f>
        <v>0</v>
      </c>
      <c r="AY13" s="311">
        <f>AM13*50</f>
        <v>0</v>
      </c>
      <c r="AZ13" s="311">
        <f>AN13*25</f>
        <v>0</v>
      </c>
      <c r="BA13" s="311">
        <f>AO13*40</f>
        <v>0</v>
      </c>
      <c r="BB13" s="311">
        <f>AP13*60</f>
        <v>0</v>
      </c>
      <c r="BC13" s="313">
        <f>AQ13*4</f>
        <v>0</v>
      </c>
      <c r="BD13" s="311">
        <f>AR13*0.5</f>
        <v>0</v>
      </c>
      <c r="BE13" s="311">
        <f t="shared" si="15"/>
        <v>0</v>
      </c>
      <c r="BF13" s="311">
        <f t="shared" si="15"/>
        <v>0</v>
      </c>
    </row>
    <row r="14" spans="1:60" s="197" customFormat="1" ht="25.2" thickBot="1">
      <c r="B14" s="277" t="s">
        <v>912</v>
      </c>
      <c r="C14" s="278">
        <f t="shared" si="0"/>
        <v>230</v>
      </c>
      <c r="D14" s="278">
        <f>SUM(D15:D17)</f>
        <v>130</v>
      </c>
      <c r="E14" s="278">
        <f t="shared" ref="E14:AD14" si="18">SUM(E15:E17)</f>
        <v>30</v>
      </c>
      <c r="F14" s="278">
        <f t="shared" si="18"/>
        <v>10</v>
      </c>
      <c r="G14" s="278">
        <f t="shared" si="18"/>
        <v>1</v>
      </c>
      <c r="H14" s="278">
        <f t="shared" si="18"/>
        <v>5</v>
      </c>
      <c r="I14" s="278">
        <f t="shared" si="18"/>
        <v>30</v>
      </c>
      <c r="J14" s="361">
        <f t="shared" si="7"/>
        <v>24</v>
      </c>
      <c r="K14" s="278">
        <f t="shared" si="18"/>
        <v>0</v>
      </c>
      <c r="L14" s="278">
        <f t="shared" si="18"/>
        <v>0</v>
      </c>
      <c r="M14" s="278">
        <f t="shared" si="18"/>
        <v>0</v>
      </c>
      <c r="N14" s="278">
        <f t="shared" si="18"/>
        <v>0</v>
      </c>
      <c r="O14" s="278">
        <f t="shared" si="18"/>
        <v>0</v>
      </c>
      <c r="P14" s="278">
        <f t="shared" si="18"/>
        <v>0</v>
      </c>
      <c r="Q14" s="278">
        <f t="shared" si="18"/>
        <v>0</v>
      </c>
      <c r="R14" s="278">
        <f t="shared" si="18"/>
        <v>0</v>
      </c>
      <c r="S14" s="278">
        <f t="shared" si="18"/>
        <v>0</v>
      </c>
      <c r="T14" s="278">
        <f t="shared" si="18"/>
        <v>0</v>
      </c>
      <c r="U14" s="278">
        <f t="shared" si="18"/>
        <v>0</v>
      </c>
      <c r="V14" s="278">
        <f t="shared" si="18"/>
        <v>0</v>
      </c>
      <c r="W14" s="278">
        <f t="shared" si="18"/>
        <v>0</v>
      </c>
      <c r="X14" s="278">
        <f t="shared" si="18"/>
        <v>0</v>
      </c>
      <c r="Y14" s="278">
        <f t="shared" si="18"/>
        <v>0</v>
      </c>
      <c r="Z14" s="278">
        <f t="shared" si="18"/>
        <v>0</v>
      </c>
      <c r="AA14" s="278">
        <f t="shared" si="18"/>
        <v>0</v>
      </c>
      <c r="AB14" s="278">
        <f t="shared" si="18"/>
        <v>0</v>
      </c>
      <c r="AC14" s="278">
        <f t="shared" si="18"/>
        <v>0</v>
      </c>
      <c r="AD14" s="279">
        <f t="shared" si="18"/>
        <v>0</v>
      </c>
      <c r="AE14" s="269"/>
      <c r="AF14" s="270">
        <f>SUM(AF15:AF17)</f>
        <v>24</v>
      </c>
      <c r="AG14" s="271">
        <f t="shared" ref="AG14" si="19">SUM(AG15:AG17)</f>
        <v>16</v>
      </c>
      <c r="AH14" s="271">
        <f>SUM(AH15:AH17)</f>
        <v>8</v>
      </c>
      <c r="AI14" s="271">
        <f>SUM(AI15:AI17)</f>
        <v>0</v>
      </c>
      <c r="AJ14" s="271">
        <f>SUM(AJ15:AJ17)</f>
        <v>0</v>
      </c>
      <c r="AK14" s="272"/>
      <c r="AL14" s="271">
        <f t="shared" ref="AL14:AT14" si="20">SUM(AL15:AL17)</f>
        <v>0</v>
      </c>
      <c r="AM14" s="271">
        <f t="shared" si="20"/>
        <v>0</v>
      </c>
      <c r="AN14" s="271">
        <f t="shared" si="20"/>
        <v>0</v>
      </c>
      <c r="AO14" s="271">
        <f t="shared" si="20"/>
        <v>0</v>
      </c>
      <c r="AP14" s="271">
        <f t="shared" si="20"/>
        <v>0</v>
      </c>
      <c r="AQ14" s="271">
        <f>SUM(AQ15:AQ17)</f>
        <v>0</v>
      </c>
      <c r="AR14" s="271">
        <f t="shared" si="20"/>
        <v>0</v>
      </c>
      <c r="AS14" s="271">
        <f t="shared" si="20"/>
        <v>0</v>
      </c>
      <c r="AT14" s="271">
        <f t="shared" si="20"/>
        <v>0</v>
      </c>
      <c r="AU14" s="273"/>
      <c r="AV14" s="280">
        <f t="shared" si="10"/>
        <v>0</v>
      </c>
      <c r="AW14" s="281">
        <f t="shared" si="4"/>
        <v>0</v>
      </c>
      <c r="AX14" s="271">
        <f t="shared" ref="AX14:BF14" si="21">SUM(AX15:AX17)</f>
        <v>0</v>
      </c>
      <c r="AY14" s="271">
        <f t="shared" si="21"/>
        <v>0</v>
      </c>
      <c r="AZ14" s="271">
        <f t="shared" si="21"/>
        <v>0</v>
      </c>
      <c r="BA14" s="271">
        <f t="shared" si="21"/>
        <v>0</v>
      </c>
      <c r="BB14" s="271">
        <f t="shared" si="21"/>
        <v>0</v>
      </c>
      <c r="BC14" s="276">
        <f>SUM(BC15:BC17)</f>
        <v>0</v>
      </c>
      <c r="BD14" s="271">
        <f t="shared" si="21"/>
        <v>0</v>
      </c>
      <c r="BE14" s="271">
        <f t="shared" si="21"/>
        <v>0</v>
      </c>
      <c r="BF14" s="271">
        <f t="shared" si="21"/>
        <v>0</v>
      </c>
    </row>
    <row r="15" spans="1:60" s="197" customFormat="1" ht="25.2" thickBot="1">
      <c r="B15" s="322"/>
      <c r="C15" s="283">
        <f t="shared" si="0"/>
        <v>0</v>
      </c>
      <c r="D15" s="323"/>
      <c r="E15" s="323"/>
      <c r="F15" s="323"/>
      <c r="G15" s="323"/>
      <c r="H15" s="323"/>
      <c r="I15" s="323"/>
      <c r="J15" s="372">
        <f t="shared" si="7"/>
        <v>0</v>
      </c>
      <c r="K15" s="323"/>
      <c r="L15" s="323"/>
      <c r="M15" s="323"/>
      <c r="N15" s="323"/>
      <c r="O15" s="323"/>
      <c r="P15" s="323"/>
      <c r="Q15" s="323"/>
      <c r="R15" s="323"/>
      <c r="S15" s="323"/>
      <c r="T15" s="323"/>
      <c r="U15" s="323"/>
      <c r="V15" s="323"/>
      <c r="W15" s="323"/>
      <c r="X15" s="323"/>
      <c r="Y15" s="323"/>
      <c r="Z15" s="323"/>
      <c r="AA15" s="323"/>
      <c r="AB15" s="323"/>
      <c r="AC15" s="324"/>
      <c r="AD15" s="325"/>
      <c r="AE15" s="326"/>
      <c r="AF15" s="327">
        <f t="shared" ref="AF15:AF18" si="22">SUM(AG15:AJ15)</f>
        <v>0</v>
      </c>
      <c r="AG15" s="328"/>
      <c r="AH15" s="328"/>
      <c r="AI15" s="328"/>
      <c r="AJ15" s="328"/>
      <c r="AK15" s="326"/>
      <c r="AL15" s="329"/>
      <c r="AM15" s="329"/>
      <c r="AN15" s="329"/>
      <c r="AO15" s="329"/>
      <c r="AP15" s="329"/>
      <c r="AQ15" s="329"/>
      <c r="AR15" s="329"/>
      <c r="AS15" s="329"/>
      <c r="AT15" s="329"/>
      <c r="AU15" s="330"/>
      <c r="AV15" s="290">
        <f t="shared" si="10"/>
        <v>0</v>
      </c>
      <c r="AW15" s="291">
        <f t="shared" si="4"/>
        <v>0</v>
      </c>
      <c r="AX15" s="329">
        <f>AL15*2</f>
        <v>0</v>
      </c>
      <c r="AY15" s="329">
        <f>AM15*50</f>
        <v>0</v>
      </c>
      <c r="AZ15" s="329">
        <f>AN15*25</f>
        <v>0</v>
      </c>
      <c r="BA15" s="329">
        <f>AO15*40</f>
        <v>0</v>
      </c>
      <c r="BB15" s="329">
        <f>AP15*60</f>
        <v>0</v>
      </c>
      <c r="BC15" s="331">
        <f>AQ15*4</f>
        <v>0</v>
      </c>
      <c r="BD15" s="329">
        <f>AR15*0.5</f>
        <v>0</v>
      </c>
      <c r="BE15" s="329">
        <f t="shared" ref="BE15:BF18" si="23">AS15*12</f>
        <v>0</v>
      </c>
      <c r="BF15" s="329">
        <f t="shared" si="23"/>
        <v>0</v>
      </c>
    </row>
    <row r="16" spans="1:60" s="197" customFormat="1" ht="25.2" thickBot="1">
      <c r="A16" s="378"/>
      <c r="B16" s="322" t="s">
        <v>913</v>
      </c>
      <c r="C16" s="283">
        <f t="shared" si="0"/>
        <v>230</v>
      </c>
      <c r="D16" s="323">
        <v>130</v>
      </c>
      <c r="E16" s="323">
        <v>30</v>
      </c>
      <c r="F16" s="323">
        <v>10</v>
      </c>
      <c r="G16" s="323">
        <v>1</v>
      </c>
      <c r="H16" s="323">
        <v>5</v>
      </c>
      <c r="I16" s="323">
        <v>30</v>
      </c>
      <c r="J16" s="372">
        <f t="shared" si="7"/>
        <v>24</v>
      </c>
      <c r="K16" s="323"/>
      <c r="L16" s="323"/>
      <c r="M16" s="323"/>
      <c r="N16" s="323"/>
      <c r="O16" s="323"/>
      <c r="P16" s="323"/>
      <c r="Q16" s="323"/>
      <c r="R16" s="323"/>
      <c r="S16" s="323"/>
      <c r="T16" s="323"/>
      <c r="U16" s="323"/>
      <c r="V16" s="323"/>
      <c r="W16" s="323"/>
      <c r="X16" s="323"/>
      <c r="Y16" s="323"/>
      <c r="Z16" s="323"/>
      <c r="AA16" s="323"/>
      <c r="AB16" s="323"/>
      <c r="AC16" s="324"/>
      <c r="AD16" s="325"/>
      <c r="AE16" s="326"/>
      <c r="AF16" s="327">
        <f t="shared" si="22"/>
        <v>24</v>
      </c>
      <c r="AG16" s="328">
        <v>16</v>
      </c>
      <c r="AH16" s="328">
        <v>8</v>
      </c>
      <c r="AI16" s="328"/>
      <c r="AJ16" s="328"/>
      <c r="AK16" s="326"/>
      <c r="AL16" s="329"/>
      <c r="AM16" s="329"/>
      <c r="AN16" s="329"/>
      <c r="AO16" s="329"/>
      <c r="AP16" s="329"/>
      <c r="AQ16" s="329"/>
      <c r="AR16" s="329"/>
      <c r="AS16" s="329"/>
      <c r="AT16" s="329"/>
      <c r="AU16" s="330"/>
      <c r="AV16" s="290">
        <f t="shared" si="10"/>
        <v>0</v>
      </c>
      <c r="AW16" s="316">
        <f t="shared" si="4"/>
        <v>0</v>
      </c>
      <c r="AX16" s="329">
        <f>AL16*2</f>
        <v>0</v>
      </c>
      <c r="AY16" s="329">
        <f>AM16*50</f>
        <v>0</v>
      </c>
      <c r="AZ16" s="329">
        <f>AN16*25</f>
        <v>0</v>
      </c>
      <c r="BA16" s="329">
        <f>AO16*40</f>
        <v>0</v>
      </c>
      <c r="BB16" s="329">
        <f>AP16*60</f>
        <v>0</v>
      </c>
      <c r="BC16" s="331">
        <f>AQ16*4</f>
        <v>0</v>
      </c>
      <c r="BD16" s="329">
        <f>AR16*0.5</f>
        <v>0</v>
      </c>
      <c r="BE16" s="329">
        <f t="shared" si="23"/>
        <v>0</v>
      </c>
      <c r="BF16" s="329">
        <f t="shared" si="23"/>
        <v>0</v>
      </c>
    </row>
    <row r="17" spans="1:62" s="197" customFormat="1" ht="25.2" thickBot="1">
      <c r="B17" s="322" t="s">
        <v>914</v>
      </c>
      <c r="C17" s="283">
        <f t="shared" si="0"/>
        <v>0</v>
      </c>
      <c r="D17" s="323"/>
      <c r="E17" s="323"/>
      <c r="F17" s="323"/>
      <c r="G17" s="323"/>
      <c r="H17" s="323"/>
      <c r="I17" s="323"/>
      <c r="J17" s="285">
        <f>AF17</f>
        <v>0</v>
      </c>
      <c r="K17" s="323"/>
      <c r="L17" s="323"/>
      <c r="M17" s="323"/>
      <c r="N17" s="323"/>
      <c r="O17" s="323"/>
      <c r="P17" s="323"/>
      <c r="Q17" s="323"/>
      <c r="R17" s="323"/>
      <c r="S17" s="323"/>
      <c r="T17" s="323"/>
      <c r="U17" s="323"/>
      <c r="V17" s="323"/>
      <c r="W17" s="323"/>
      <c r="X17" s="323"/>
      <c r="Y17" s="323"/>
      <c r="Z17" s="323"/>
      <c r="AA17" s="323"/>
      <c r="AB17" s="323"/>
      <c r="AC17" s="324"/>
      <c r="AD17" s="325"/>
      <c r="AE17" s="326"/>
      <c r="AF17" s="327">
        <f>SUM(AG17:AJ17)</f>
        <v>0</v>
      </c>
      <c r="AG17" s="328"/>
      <c r="AH17" s="328"/>
      <c r="AI17" s="288"/>
      <c r="AJ17" s="288"/>
      <c r="AK17" s="269"/>
      <c r="AL17" s="329"/>
      <c r="AM17" s="329"/>
      <c r="AN17" s="329"/>
      <c r="AO17" s="329"/>
      <c r="AP17" s="329"/>
      <c r="AQ17" s="329"/>
      <c r="AR17" s="329"/>
      <c r="AS17" s="329"/>
      <c r="AT17" s="329"/>
      <c r="AU17" s="330"/>
      <c r="AV17" s="290">
        <f t="shared" si="10"/>
        <v>0</v>
      </c>
      <c r="AW17" s="316">
        <f t="shared" si="4"/>
        <v>0</v>
      </c>
      <c r="AX17" s="329">
        <f>AL17*2</f>
        <v>0</v>
      </c>
      <c r="AY17" s="329">
        <f>AM17*50</f>
        <v>0</v>
      </c>
      <c r="AZ17" s="329">
        <f>AN17*25</f>
        <v>0</v>
      </c>
      <c r="BA17" s="329">
        <f>AO17*40</f>
        <v>0</v>
      </c>
      <c r="BB17" s="329">
        <f>AP17*60</f>
        <v>0</v>
      </c>
      <c r="BC17" s="331">
        <f>AQ17*4</f>
        <v>0</v>
      </c>
      <c r="BD17" s="329">
        <f>AR17*0.5</f>
        <v>0</v>
      </c>
      <c r="BE17" s="329">
        <f t="shared" si="23"/>
        <v>0</v>
      </c>
      <c r="BF17" s="329">
        <f t="shared" si="23"/>
        <v>0</v>
      </c>
    </row>
    <row r="18" spans="1:62" s="197" customFormat="1" ht="25.2" thickBot="1">
      <c r="B18" s="332" t="s">
        <v>915</v>
      </c>
      <c r="C18" s="294">
        <f t="shared" si="0"/>
        <v>0</v>
      </c>
      <c r="D18" s="333"/>
      <c r="E18" s="333"/>
      <c r="F18" s="333"/>
      <c r="G18" s="333"/>
      <c r="H18" s="333"/>
      <c r="I18" s="333"/>
      <c r="J18" s="379">
        <f t="shared" si="7"/>
        <v>0</v>
      </c>
      <c r="K18" s="333"/>
      <c r="L18" s="333"/>
      <c r="M18" s="333"/>
      <c r="N18" s="333"/>
      <c r="O18" s="333"/>
      <c r="P18" s="333"/>
      <c r="Q18" s="333"/>
      <c r="R18" s="333"/>
      <c r="S18" s="333"/>
      <c r="T18" s="333"/>
      <c r="U18" s="333"/>
      <c r="V18" s="333"/>
      <c r="W18" s="333"/>
      <c r="X18" s="333"/>
      <c r="Y18" s="333"/>
      <c r="Z18" s="333"/>
      <c r="AA18" s="333"/>
      <c r="AB18" s="334"/>
      <c r="AC18" s="335"/>
      <c r="AD18" s="336"/>
      <c r="AE18" s="269"/>
      <c r="AF18" s="270">
        <f t="shared" si="22"/>
        <v>0</v>
      </c>
      <c r="AG18" s="288"/>
      <c r="AH18" s="288"/>
      <c r="AI18" s="288"/>
      <c r="AJ18" s="288"/>
      <c r="AK18" s="269"/>
      <c r="AL18" s="329"/>
      <c r="AM18" s="329"/>
      <c r="AN18" s="329"/>
      <c r="AO18" s="329"/>
      <c r="AP18" s="329"/>
      <c r="AQ18" s="329"/>
      <c r="AR18" s="329"/>
      <c r="AS18" s="329"/>
      <c r="AT18" s="329"/>
      <c r="AU18" s="330"/>
      <c r="AV18" s="290">
        <f t="shared" si="10"/>
        <v>0</v>
      </c>
      <c r="AW18" s="302">
        <f t="shared" si="4"/>
        <v>0</v>
      </c>
      <c r="AX18" s="329">
        <f>AL18*2</f>
        <v>0</v>
      </c>
      <c r="AY18" s="329">
        <f>AM18*50</f>
        <v>0</v>
      </c>
      <c r="AZ18" s="329">
        <f>AN18*25</f>
        <v>0</v>
      </c>
      <c r="BA18" s="329">
        <f>AO18*40</f>
        <v>0</v>
      </c>
      <c r="BB18" s="329">
        <f>AP18*60</f>
        <v>0</v>
      </c>
      <c r="BC18" s="331">
        <f>AQ18*4</f>
        <v>0</v>
      </c>
      <c r="BD18" s="329">
        <f>AR18*0.5</f>
        <v>0</v>
      </c>
      <c r="BE18" s="329">
        <f t="shared" si="23"/>
        <v>0</v>
      </c>
      <c r="BF18" s="329">
        <f t="shared" si="23"/>
        <v>0</v>
      </c>
    </row>
    <row r="19" spans="1:62" s="197" customFormat="1" ht="25.2" thickBot="1">
      <c r="B19" s="337" t="s">
        <v>916</v>
      </c>
      <c r="C19" s="338">
        <f t="shared" si="0"/>
        <v>0</v>
      </c>
      <c r="D19" s="338">
        <f t="shared" ref="D19:AD19" si="24">SUM(D20:D22)</f>
        <v>0</v>
      </c>
      <c r="E19" s="338">
        <f t="shared" si="24"/>
        <v>0</v>
      </c>
      <c r="F19" s="338">
        <f t="shared" si="24"/>
        <v>0</v>
      </c>
      <c r="G19" s="338">
        <f t="shared" si="24"/>
        <v>0</v>
      </c>
      <c r="H19" s="338">
        <f t="shared" si="24"/>
        <v>0</v>
      </c>
      <c r="I19" s="338">
        <f t="shared" si="24"/>
        <v>0</v>
      </c>
      <c r="J19" s="361">
        <f t="shared" si="7"/>
        <v>0</v>
      </c>
      <c r="K19" s="338">
        <f t="shared" si="24"/>
        <v>0</v>
      </c>
      <c r="L19" s="338">
        <f t="shared" si="24"/>
        <v>0</v>
      </c>
      <c r="M19" s="338">
        <f t="shared" si="24"/>
        <v>0</v>
      </c>
      <c r="N19" s="338">
        <f t="shared" si="24"/>
        <v>0</v>
      </c>
      <c r="O19" s="338">
        <f t="shared" si="24"/>
        <v>0</v>
      </c>
      <c r="P19" s="338">
        <f t="shared" si="24"/>
        <v>0</v>
      </c>
      <c r="Q19" s="338">
        <f t="shared" si="24"/>
        <v>0</v>
      </c>
      <c r="R19" s="338">
        <f t="shared" si="24"/>
        <v>0</v>
      </c>
      <c r="S19" s="338">
        <f t="shared" si="24"/>
        <v>0</v>
      </c>
      <c r="T19" s="338">
        <f t="shared" si="24"/>
        <v>0</v>
      </c>
      <c r="U19" s="338">
        <f t="shared" si="24"/>
        <v>0</v>
      </c>
      <c r="V19" s="338">
        <f t="shared" si="24"/>
        <v>0</v>
      </c>
      <c r="W19" s="338">
        <f t="shared" si="24"/>
        <v>0</v>
      </c>
      <c r="X19" s="338">
        <f t="shared" si="24"/>
        <v>0</v>
      </c>
      <c r="Y19" s="338">
        <f t="shared" si="24"/>
        <v>0</v>
      </c>
      <c r="Z19" s="338">
        <f t="shared" si="24"/>
        <v>0</v>
      </c>
      <c r="AA19" s="338">
        <f t="shared" si="24"/>
        <v>0</v>
      </c>
      <c r="AB19" s="339">
        <f t="shared" si="24"/>
        <v>0</v>
      </c>
      <c r="AC19" s="339">
        <f t="shared" si="24"/>
        <v>0</v>
      </c>
      <c r="AD19" s="340">
        <f t="shared" si="24"/>
        <v>0</v>
      </c>
      <c r="AE19" s="269"/>
      <c r="AF19" s="270">
        <f>SUM(AF20:AF22)</f>
        <v>0</v>
      </c>
      <c r="AG19" s="271">
        <f>SUM(AG20:AG22)</f>
        <v>0</v>
      </c>
      <c r="AH19" s="271">
        <f t="shared" ref="AH19:AJ19" si="25">SUM(AH20:AH22)</f>
        <v>0</v>
      </c>
      <c r="AI19" s="271">
        <f t="shared" si="25"/>
        <v>0</v>
      </c>
      <c r="AJ19" s="271">
        <f t="shared" si="25"/>
        <v>0</v>
      </c>
      <c r="AK19" s="272"/>
      <c r="AL19" s="271">
        <f t="shared" ref="AL19:AT19" si="26">SUM(AL20:AL22)</f>
        <v>0</v>
      </c>
      <c r="AM19" s="271">
        <f t="shared" si="26"/>
        <v>0</v>
      </c>
      <c r="AN19" s="271">
        <f t="shared" si="26"/>
        <v>0</v>
      </c>
      <c r="AO19" s="271">
        <f t="shared" si="26"/>
        <v>0</v>
      </c>
      <c r="AP19" s="271">
        <f t="shared" si="26"/>
        <v>0</v>
      </c>
      <c r="AQ19" s="271">
        <f>SUM(AQ20:AQ22)</f>
        <v>0</v>
      </c>
      <c r="AR19" s="271">
        <f t="shared" si="26"/>
        <v>0</v>
      </c>
      <c r="AS19" s="271">
        <f t="shared" si="26"/>
        <v>0</v>
      </c>
      <c r="AT19" s="271">
        <f t="shared" si="26"/>
        <v>0</v>
      </c>
      <c r="AU19" s="273"/>
      <c r="AV19" s="280">
        <f t="shared" si="10"/>
        <v>0</v>
      </c>
      <c r="AW19" s="281">
        <f t="shared" si="4"/>
        <v>0</v>
      </c>
      <c r="AX19" s="271">
        <f t="shared" ref="AX19:BF19" si="27">SUM(AX20:AX22)</f>
        <v>0</v>
      </c>
      <c r="AY19" s="271">
        <f t="shared" si="27"/>
        <v>0</v>
      </c>
      <c r="AZ19" s="271">
        <f t="shared" si="27"/>
        <v>0</v>
      </c>
      <c r="BA19" s="271">
        <f t="shared" si="27"/>
        <v>0</v>
      </c>
      <c r="BB19" s="271">
        <f t="shared" si="27"/>
        <v>0</v>
      </c>
      <c r="BC19" s="276">
        <f>SUM(BC20:BC22)</f>
        <v>0</v>
      </c>
      <c r="BD19" s="271">
        <f t="shared" si="27"/>
        <v>0</v>
      </c>
      <c r="BE19" s="271">
        <f t="shared" si="27"/>
        <v>0</v>
      </c>
      <c r="BF19" s="271">
        <f t="shared" si="27"/>
        <v>0</v>
      </c>
    </row>
    <row r="20" spans="1:62" s="197" customFormat="1" ht="25.2" thickBot="1">
      <c r="B20" s="303" t="s">
        <v>917</v>
      </c>
      <c r="C20" s="283">
        <f t="shared" si="0"/>
        <v>0</v>
      </c>
      <c r="D20" s="323"/>
      <c r="E20" s="323"/>
      <c r="F20" s="323"/>
      <c r="G20" s="323"/>
      <c r="H20" s="323"/>
      <c r="I20" s="323"/>
      <c r="J20" s="372">
        <f t="shared" si="7"/>
        <v>0</v>
      </c>
      <c r="K20" s="323"/>
      <c r="L20" s="323"/>
      <c r="M20" s="323"/>
      <c r="N20" s="323"/>
      <c r="O20" s="323"/>
      <c r="P20" s="323"/>
      <c r="Q20" s="323"/>
      <c r="R20" s="323"/>
      <c r="S20" s="323"/>
      <c r="T20" s="323"/>
      <c r="U20" s="323"/>
      <c r="V20" s="323"/>
      <c r="W20" s="323"/>
      <c r="X20" s="341"/>
      <c r="Y20" s="323"/>
      <c r="Z20" s="323"/>
      <c r="AA20" s="323"/>
      <c r="AB20" s="342"/>
      <c r="AC20" s="343"/>
      <c r="AD20" s="344"/>
      <c r="AE20" s="269"/>
      <c r="AF20" s="270">
        <f t="shared" ref="AF20:AF22" si="28">SUM(AG20:AJ20)</f>
        <v>0</v>
      </c>
      <c r="AG20" s="288"/>
      <c r="AH20" s="288"/>
      <c r="AI20" s="288"/>
      <c r="AJ20" s="288"/>
      <c r="AK20" s="269"/>
      <c r="AL20" s="329"/>
      <c r="AM20" s="329"/>
      <c r="AN20" s="329"/>
      <c r="AO20" s="329"/>
      <c r="AP20" s="329"/>
      <c r="AQ20" s="329"/>
      <c r="AR20" s="329"/>
      <c r="AS20" s="329"/>
      <c r="AT20" s="329"/>
      <c r="AU20" s="330"/>
      <c r="AV20" s="290">
        <f t="shared" si="10"/>
        <v>0</v>
      </c>
      <c r="AW20" s="291">
        <f t="shared" si="4"/>
        <v>0</v>
      </c>
      <c r="AX20" s="329">
        <f>AL20*2</f>
        <v>0</v>
      </c>
      <c r="AY20" s="329">
        <f>AM20*50</f>
        <v>0</v>
      </c>
      <c r="AZ20" s="329">
        <f>AN20*25</f>
        <v>0</v>
      </c>
      <c r="BA20" s="329">
        <f>AO20*40</f>
        <v>0</v>
      </c>
      <c r="BB20" s="329">
        <f>AP20*60</f>
        <v>0</v>
      </c>
      <c r="BC20" s="331">
        <f>AQ20*4</f>
        <v>0</v>
      </c>
      <c r="BD20" s="329">
        <f>AR20*0.5</f>
        <v>0</v>
      </c>
      <c r="BE20" s="329">
        <f>AS20*12</f>
        <v>0</v>
      </c>
      <c r="BF20" s="329">
        <f>AT20*12</f>
        <v>0</v>
      </c>
    </row>
    <row r="21" spans="1:62" s="197" customFormat="1" ht="25.2" thickBot="1">
      <c r="B21" s="322"/>
      <c r="C21" s="283">
        <f t="shared" si="0"/>
        <v>0</v>
      </c>
      <c r="D21" s="323"/>
      <c r="E21" s="323"/>
      <c r="F21" s="323"/>
      <c r="G21" s="323"/>
      <c r="H21" s="323"/>
      <c r="I21" s="323"/>
      <c r="J21" s="372">
        <f t="shared" si="7"/>
        <v>0</v>
      </c>
      <c r="K21" s="323"/>
      <c r="L21" s="323"/>
      <c r="M21" s="323"/>
      <c r="N21" s="323"/>
      <c r="O21" s="323"/>
      <c r="P21" s="323"/>
      <c r="Q21" s="323"/>
      <c r="R21" s="323"/>
      <c r="S21" s="323"/>
      <c r="T21" s="323"/>
      <c r="U21" s="323"/>
      <c r="V21" s="323"/>
      <c r="W21" s="323"/>
      <c r="X21" s="323"/>
      <c r="Y21" s="323"/>
      <c r="Z21" s="323"/>
      <c r="AA21" s="323"/>
      <c r="AB21" s="345"/>
      <c r="AC21" s="346"/>
      <c r="AD21" s="347"/>
      <c r="AE21" s="269"/>
      <c r="AF21" s="270">
        <f t="shared" si="28"/>
        <v>0</v>
      </c>
      <c r="AG21" s="288"/>
      <c r="AH21" s="288"/>
      <c r="AI21" s="288"/>
      <c r="AJ21" s="288"/>
      <c r="AK21" s="269"/>
      <c r="AL21" s="329"/>
      <c r="AM21" s="329"/>
      <c r="AN21" s="329"/>
      <c r="AO21" s="329"/>
      <c r="AP21" s="329"/>
      <c r="AQ21" s="329"/>
      <c r="AR21" s="329"/>
      <c r="AS21" s="329"/>
      <c r="AT21" s="329"/>
      <c r="AU21" s="330"/>
      <c r="AV21" s="290">
        <f t="shared" si="10"/>
        <v>0</v>
      </c>
      <c r="AW21" s="316">
        <f t="shared" si="4"/>
        <v>0</v>
      </c>
      <c r="AX21" s="329">
        <f>AL21*2</f>
        <v>0</v>
      </c>
      <c r="AY21" s="329">
        <f>AM21*50</f>
        <v>0</v>
      </c>
      <c r="AZ21" s="329">
        <f>AN21*25</f>
        <v>0</v>
      </c>
      <c r="BA21" s="329">
        <f>AO21*40</f>
        <v>0</v>
      </c>
      <c r="BB21" s="329">
        <f>AP21*60</f>
        <v>0</v>
      </c>
      <c r="BC21" s="331">
        <f>AQ21*4</f>
        <v>0</v>
      </c>
      <c r="BD21" s="329">
        <f t="shared" ref="BD21:BD22" si="29">AR21*0.5</f>
        <v>0</v>
      </c>
      <c r="BE21" s="329">
        <f t="shared" ref="BE21:BF22" si="30">AS21*12</f>
        <v>0</v>
      </c>
      <c r="BF21" s="329">
        <f t="shared" si="30"/>
        <v>0</v>
      </c>
    </row>
    <row r="22" spans="1:62" s="197" customFormat="1" ht="25.2" thickBot="1">
      <c r="B22" s="380"/>
      <c r="C22" s="294">
        <f t="shared" si="0"/>
        <v>0</v>
      </c>
      <c r="D22" s="334"/>
      <c r="E22" s="334"/>
      <c r="F22" s="334"/>
      <c r="G22" s="334"/>
      <c r="H22" s="334"/>
      <c r="I22" s="334"/>
      <c r="J22" s="379">
        <f t="shared" si="7"/>
        <v>0</v>
      </c>
      <c r="K22" s="334"/>
      <c r="L22" s="334"/>
      <c r="M22" s="334"/>
      <c r="N22" s="334"/>
      <c r="O22" s="334"/>
      <c r="P22" s="334"/>
      <c r="Q22" s="334"/>
      <c r="R22" s="334"/>
      <c r="S22" s="334"/>
      <c r="T22" s="334"/>
      <c r="U22" s="334"/>
      <c r="V22" s="334"/>
      <c r="W22" s="334"/>
      <c r="X22" s="334"/>
      <c r="Y22" s="334"/>
      <c r="Z22" s="334"/>
      <c r="AA22" s="334"/>
      <c r="AB22" s="334"/>
      <c r="AC22" s="335"/>
      <c r="AD22" s="336"/>
      <c r="AE22" s="269"/>
      <c r="AF22" s="349">
        <f t="shared" si="28"/>
        <v>0</v>
      </c>
      <c r="AG22" s="301"/>
      <c r="AH22" s="301"/>
      <c r="AI22" s="301"/>
      <c r="AJ22" s="301"/>
      <c r="AK22" s="269"/>
      <c r="AL22" s="329"/>
      <c r="AM22" s="329"/>
      <c r="AN22" s="329"/>
      <c r="AO22" s="329"/>
      <c r="AP22" s="329"/>
      <c r="AQ22" s="329"/>
      <c r="AR22" s="329"/>
      <c r="AS22" s="329"/>
      <c r="AT22" s="329"/>
      <c r="AU22" s="330"/>
      <c r="AV22" s="290">
        <f t="shared" si="10"/>
        <v>0</v>
      </c>
      <c r="AW22" s="350">
        <f t="shared" si="4"/>
        <v>0</v>
      </c>
      <c r="AX22" s="329">
        <f>AL22*2</f>
        <v>0</v>
      </c>
      <c r="AY22" s="329">
        <f>AM22*50</f>
        <v>0</v>
      </c>
      <c r="AZ22" s="329">
        <f>AN22*25</f>
        <v>0</v>
      </c>
      <c r="BA22" s="329">
        <f>AO22*40</f>
        <v>0</v>
      </c>
      <c r="BB22" s="329">
        <f>AP22*60</f>
        <v>0</v>
      </c>
      <c r="BC22" s="331">
        <f>AQ22*4</f>
        <v>0</v>
      </c>
      <c r="BD22" s="329">
        <f t="shared" si="29"/>
        <v>0</v>
      </c>
      <c r="BE22" s="329">
        <f t="shared" si="30"/>
        <v>0</v>
      </c>
      <c r="BF22" s="329">
        <f t="shared" si="30"/>
        <v>0</v>
      </c>
    </row>
    <row r="23" spans="1:62" s="351" customFormat="1" ht="192" customHeight="1">
      <c r="A23" s="1649" t="s">
        <v>918</v>
      </c>
      <c r="B23" s="1650"/>
      <c r="C23" s="1650"/>
      <c r="D23" s="1650"/>
      <c r="E23" s="1650"/>
      <c r="F23" s="1650"/>
      <c r="G23" s="1650"/>
      <c r="H23" s="1650"/>
      <c r="I23" s="1650"/>
      <c r="J23" s="1650"/>
      <c r="K23" s="1650"/>
      <c r="L23" s="1650"/>
      <c r="M23" s="1650"/>
      <c r="N23" s="1650"/>
      <c r="O23" s="1650"/>
      <c r="P23" s="1650"/>
      <c r="Q23" s="1650"/>
      <c r="R23" s="1650"/>
      <c r="S23" s="1650"/>
      <c r="T23" s="1650"/>
      <c r="U23" s="1650"/>
      <c r="V23" s="1650"/>
      <c r="W23" s="1650"/>
      <c r="X23" s="1650"/>
      <c r="Y23" s="1650"/>
      <c r="Z23" s="1651"/>
      <c r="AA23" s="1651"/>
      <c r="AB23" s="1651"/>
      <c r="AC23" s="1651"/>
      <c r="AD23" s="1651"/>
      <c r="AF23" s="352"/>
      <c r="AG23" s="352"/>
      <c r="AH23" s="249"/>
      <c r="AI23" s="249"/>
      <c r="AJ23" s="249"/>
      <c r="AK23" s="249"/>
      <c r="AL23" s="353"/>
      <c r="AM23" s="352"/>
      <c r="AN23" s="352"/>
    </row>
    <row r="24" spans="1:62" s="249" customFormat="1" ht="22.2">
      <c r="B24" s="352"/>
      <c r="C24" s="352"/>
      <c r="D24" s="1652"/>
      <c r="E24" s="1652"/>
      <c r="G24" s="353"/>
      <c r="H24" s="353"/>
      <c r="J24" s="352"/>
      <c r="K24" s="354"/>
      <c r="M24" s="353"/>
      <c r="O24" s="352"/>
      <c r="P24" s="352"/>
      <c r="W24" s="1653" t="s">
        <v>922</v>
      </c>
      <c r="X24" s="1653"/>
      <c r="Y24" s="1653"/>
      <c r="Z24" s="1653"/>
      <c r="AA24" s="1653"/>
      <c r="AB24" s="1653"/>
      <c r="AC24" s="1653"/>
      <c r="AD24" s="1653"/>
      <c r="AE24" s="353"/>
      <c r="AF24" s="244"/>
      <c r="AG24" s="244"/>
      <c r="AH24" s="244"/>
      <c r="AI24" s="244"/>
      <c r="AK24" s="353"/>
      <c r="AL24" s="353"/>
      <c r="AO24" s="352"/>
      <c r="AP24" s="352"/>
      <c r="AQ24" s="354"/>
      <c r="AS24" s="353"/>
      <c r="AV24" s="248"/>
      <c r="AW24" s="355"/>
      <c r="AX24" s="353"/>
      <c r="BA24" s="352"/>
      <c r="BB24" s="352"/>
      <c r="BC24" s="354"/>
      <c r="BE24" s="353"/>
      <c r="BG24" s="352"/>
      <c r="BH24" s="352"/>
    </row>
    <row r="25" spans="1:62" s="244" customFormat="1" ht="19.8">
      <c r="B25" s="356"/>
      <c r="C25" s="356"/>
      <c r="D25" s="357"/>
      <c r="E25" s="357"/>
      <c r="F25" s="356"/>
      <c r="G25" s="358"/>
      <c r="H25" s="358"/>
      <c r="I25" s="357"/>
      <c r="J25" s="359"/>
      <c r="K25" s="359"/>
      <c r="L25" s="357"/>
      <c r="M25" s="357"/>
      <c r="N25" s="357"/>
      <c r="O25" s="357"/>
      <c r="P25" s="357"/>
      <c r="Q25" s="357"/>
      <c r="R25" s="357"/>
      <c r="W25" s="1644" t="s">
        <v>920</v>
      </c>
      <c r="X25" s="1644"/>
      <c r="Y25" s="1644"/>
      <c r="Z25" s="1644"/>
      <c r="AA25" s="1644"/>
      <c r="AB25" s="1644"/>
      <c r="AC25"/>
      <c r="AO25" s="358"/>
      <c r="AP25" s="358"/>
      <c r="AT25" s="358"/>
      <c r="AU25" s="358"/>
      <c r="AV25" s="360"/>
      <c r="AW25" s="245"/>
      <c r="BA25" s="358"/>
      <c r="BB25" s="358"/>
      <c r="BF25" s="358"/>
    </row>
    <row r="26" spans="1:62" s="244" customFormat="1" ht="22.2">
      <c r="AF26"/>
      <c r="AG26"/>
      <c r="AH26"/>
      <c r="AI26"/>
      <c r="AV26" s="245"/>
      <c r="AW26" s="245"/>
      <c r="BI26" s="249"/>
      <c r="BJ26" s="249"/>
    </row>
    <row r="27" spans="1:62" ht="19.8">
      <c r="AL27" s="244"/>
      <c r="AM27" s="244"/>
      <c r="AN27" s="244"/>
      <c r="AO27" s="244"/>
      <c r="AP27" s="244"/>
      <c r="AQ27" s="244"/>
      <c r="AR27" s="244"/>
      <c r="AS27" s="244"/>
      <c r="AT27" s="244"/>
      <c r="AU27" s="244"/>
      <c r="AV27" s="245"/>
      <c r="AW27" s="245"/>
      <c r="AX27" s="244"/>
      <c r="AY27" s="244"/>
      <c r="AZ27" s="244"/>
      <c r="BA27" s="244"/>
      <c r="BB27" s="244"/>
      <c r="BC27" s="244"/>
      <c r="BD27" s="244"/>
      <c r="BE27" s="244"/>
      <c r="BF27" s="244"/>
    </row>
    <row r="28" spans="1:62" ht="19.8">
      <c r="AL28" s="244"/>
      <c r="AM28" s="244"/>
      <c r="AN28" s="244"/>
      <c r="AO28" s="244"/>
      <c r="AP28" s="244"/>
      <c r="AQ28" s="244"/>
      <c r="AR28" s="244"/>
      <c r="AS28" s="244"/>
      <c r="AT28" s="244"/>
      <c r="AU28" s="244"/>
      <c r="AV28" s="245"/>
      <c r="AW28" s="245"/>
      <c r="AX28" s="244"/>
      <c r="AY28" s="244"/>
      <c r="AZ28" s="244"/>
      <c r="BA28" s="244"/>
      <c r="BB28" s="244"/>
      <c r="BC28" s="244"/>
      <c r="BD28" s="244"/>
      <c r="BE28" s="244"/>
      <c r="BF28" s="244"/>
    </row>
    <row r="29" spans="1:62" ht="19.8">
      <c r="AL29" s="244"/>
      <c r="AM29" s="244"/>
      <c r="AN29" s="244"/>
      <c r="AO29" s="244"/>
      <c r="AP29" s="244"/>
      <c r="AQ29" s="244"/>
      <c r="AR29" s="244"/>
      <c r="AS29" s="244"/>
      <c r="AT29" s="244"/>
      <c r="AU29" s="244"/>
      <c r="AV29" s="245"/>
      <c r="AW29" s="245"/>
      <c r="AX29" s="244"/>
      <c r="AY29" s="244"/>
      <c r="AZ29" s="244"/>
      <c r="BA29" s="244"/>
      <c r="BB29" s="244"/>
      <c r="BC29" s="244"/>
      <c r="BD29" s="244"/>
      <c r="BE29" s="244"/>
      <c r="BF29" s="244"/>
    </row>
  </sheetData>
  <mergeCells count="9">
    <mergeCell ref="W25:AB25"/>
    <mergeCell ref="BG1:BH1"/>
    <mergeCell ref="B1:AD1"/>
    <mergeCell ref="C2:T2"/>
    <mergeCell ref="AC2:AD2"/>
    <mergeCell ref="AK2:BF2"/>
    <mergeCell ref="A23:AD23"/>
    <mergeCell ref="D24:E24"/>
    <mergeCell ref="W24:AD24"/>
  </mergeCells>
  <phoneticPr fontId="18" type="noConversion"/>
  <hyperlinks>
    <hyperlink ref="BG1" location="預告統計資料發布時間表!A1" display="回發布時間表" xr:uid="{00000000-0004-0000-2600-000000000000}"/>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BJ30"/>
  <sheetViews>
    <sheetView topLeftCell="AP1" workbookViewId="0">
      <selection activeCell="BG1" sqref="BG1:BH1"/>
    </sheetView>
  </sheetViews>
  <sheetFormatPr defaultRowHeight="51" customHeight="1"/>
  <cols>
    <col min="1" max="1" width="4.88671875" customWidth="1"/>
    <col min="2" max="2" width="21.88671875" customWidth="1"/>
    <col min="3" max="3" width="15.21875" customWidth="1"/>
    <col min="4" max="4" width="14.21875" bestFit="1" customWidth="1"/>
    <col min="5" max="5" width="13.109375" customWidth="1"/>
    <col min="6" max="8" width="14.21875" bestFit="1" customWidth="1"/>
    <col min="9" max="9" width="13.21875" customWidth="1"/>
    <col min="10" max="10" width="14.33203125" bestFit="1" customWidth="1"/>
    <col min="11" max="11" width="9.109375" customWidth="1"/>
    <col min="12" max="12" width="12.6640625" customWidth="1"/>
    <col min="13" max="13" width="8.21875" customWidth="1"/>
    <col min="14" max="14" width="12.44140625" bestFit="1" customWidth="1"/>
    <col min="15" max="15" width="12.33203125" customWidth="1"/>
    <col min="16" max="16" width="12.21875" bestFit="1" customWidth="1"/>
    <col min="17" max="17" width="12.77734375" customWidth="1"/>
    <col min="18" max="18" width="11.21875" customWidth="1"/>
    <col min="19" max="22" width="8.109375" customWidth="1"/>
    <col min="23" max="25" width="7.6640625" customWidth="1"/>
    <col min="26" max="26" width="8.6640625" customWidth="1"/>
    <col min="27" max="28" width="6.6640625" customWidth="1"/>
    <col min="29" max="29" width="7.44140625" customWidth="1"/>
    <col min="30" max="30" width="6.6640625" customWidth="1"/>
    <col min="32" max="36" width="12.6640625" customWidth="1"/>
    <col min="48" max="49" width="8.88671875" style="102"/>
    <col min="50" max="58" width="10.6640625" customWidth="1"/>
  </cols>
  <sheetData>
    <row r="1" spans="1:60" s="246" customFormat="1" ht="45">
      <c r="B1" s="1645" t="s">
        <v>855</v>
      </c>
      <c r="C1" s="1645"/>
      <c r="D1" s="1645"/>
      <c r="E1" s="1645"/>
      <c r="F1" s="1645"/>
      <c r="G1" s="1645"/>
      <c r="H1" s="1645"/>
      <c r="I1" s="1645"/>
      <c r="J1" s="1645"/>
      <c r="K1" s="1645"/>
      <c r="L1" s="1645"/>
      <c r="M1" s="1645"/>
      <c r="N1" s="1645"/>
      <c r="O1" s="1645"/>
      <c r="P1" s="1645"/>
      <c r="Q1" s="1645"/>
      <c r="R1" s="1645"/>
      <c r="S1" s="1645"/>
      <c r="T1" s="1645"/>
      <c r="U1" s="1645"/>
      <c r="V1" s="1645"/>
      <c r="W1" s="1645"/>
      <c r="X1" s="1645"/>
      <c r="Y1" s="1645"/>
      <c r="Z1" s="1645"/>
      <c r="AA1" s="1645"/>
      <c r="AB1" s="1645"/>
      <c r="AC1" s="1645"/>
      <c r="AD1" s="1645"/>
      <c r="AE1" s="243"/>
      <c r="AF1" s="243"/>
      <c r="AG1" s="243"/>
      <c r="AH1" s="243"/>
      <c r="AI1" s="243"/>
      <c r="AJ1" s="243"/>
      <c r="AK1" s="243"/>
      <c r="AL1" s="244"/>
      <c r="AM1" s="244"/>
      <c r="AN1" s="244"/>
      <c r="AO1" s="244"/>
      <c r="AP1" s="244"/>
      <c r="AQ1" s="244"/>
      <c r="AR1" s="244"/>
      <c r="AS1" s="244"/>
      <c r="AT1" s="244"/>
      <c r="AU1" s="244"/>
      <c r="AV1" s="245"/>
      <c r="AW1" s="245"/>
      <c r="AX1" s="244"/>
      <c r="AY1" s="244"/>
      <c r="AZ1" s="244"/>
      <c r="BA1" s="244"/>
      <c r="BB1" s="244"/>
      <c r="BC1" s="244"/>
      <c r="BD1" s="244"/>
      <c r="BE1" s="244"/>
      <c r="BF1" s="244"/>
      <c r="BG1" s="1543" t="s">
        <v>86</v>
      </c>
      <c r="BH1" s="1543"/>
    </row>
    <row r="2" spans="1:60" s="249" customFormat="1" ht="36.75" customHeight="1" thickBot="1">
      <c r="B2" s="247"/>
      <c r="C2" s="1646" t="s">
        <v>1295</v>
      </c>
      <c r="D2" s="1646"/>
      <c r="E2" s="1646"/>
      <c r="F2" s="1646"/>
      <c r="G2" s="1646"/>
      <c r="H2" s="1646"/>
      <c r="I2" s="1646"/>
      <c r="J2" s="1646"/>
      <c r="K2" s="1646"/>
      <c r="L2" s="1646"/>
      <c r="M2" s="1646"/>
      <c r="N2" s="1646"/>
      <c r="O2" s="1646"/>
      <c r="P2" s="1646"/>
      <c r="Q2" s="1646"/>
      <c r="R2" s="1646"/>
      <c r="S2" s="1646"/>
      <c r="T2" s="1646"/>
      <c r="U2" s="248"/>
      <c r="V2" s="248" t="s">
        <v>857</v>
      </c>
      <c r="W2" s="248"/>
      <c r="X2" s="248"/>
      <c r="Y2" s="248"/>
      <c r="Z2" s="248"/>
      <c r="AA2" s="248"/>
      <c r="AC2" s="1647" t="s">
        <v>858</v>
      </c>
      <c r="AD2" s="1647"/>
      <c r="AK2" s="1648"/>
      <c r="AL2" s="1648"/>
      <c r="AM2" s="1648"/>
      <c r="AN2" s="1648"/>
      <c r="AO2" s="1648"/>
      <c r="AP2" s="1648"/>
      <c r="AQ2" s="1648"/>
      <c r="AR2" s="1648"/>
      <c r="AS2" s="1648"/>
      <c r="AT2" s="1648"/>
      <c r="AU2" s="1648"/>
      <c r="AV2" s="1648"/>
      <c r="AW2" s="1648"/>
      <c r="AX2" s="1648"/>
      <c r="AY2" s="1648"/>
      <c r="AZ2" s="1648"/>
      <c r="BA2" s="1648"/>
      <c r="BB2" s="1648"/>
      <c r="BC2" s="1648"/>
      <c r="BD2" s="1648"/>
      <c r="BE2" s="1648"/>
      <c r="BF2" s="1648"/>
    </row>
    <row r="3" spans="1:60" s="197" customFormat="1" ht="93.75" customHeight="1" thickBot="1">
      <c r="B3" s="250" t="s">
        <v>859</v>
      </c>
      <c r="C3" s="251" t="s">
        <v>860</v>
      </c>
      <c r="D3" s="252" t="s">
        <v>861</v>
      </c>
      <c r="E3" s="252" t="s">
        <v>862</v>
      </c>
      <c r="F3" s="252" t="s">
        <v>863</v>
      </c>
      <c r="G3" s="252" t="s">
        <v>864</v>
      </c>
      <c r="H3" s="252" t="s">
        <v>865</v>
      </c>
      <c r="I3" s="252" t="s">
        <v>866</v>
      </c>
      <c r="J3" s="253" t="s">
        <v>867</v>
      </c>
      <c r="K3" s="252" t="s">
        <v>868</v>
      </c>
      <c r="L3" s="252" t="s">
        <v>869</v>
      </c>
      <c r="M3" s="252" t="s">
        <v>870</v>
      </c>
      <c r="N3" s="252" t="s">
        <v>871</v>
      </c>
      <c r="O3" s="252" t="s">
        <v>872</v>
      </c>
      <c r="P3" s="252" t="s">
        <v>873</v>
      </c>
      <c r="Q3" s="252" t="s">
        <v>874</v>
      </c>
      <c r="R3" s="252" t="s">
        <v>875</v>
      </c>
      <c r="S3" s="252" t="s">
        <v>876</v>
      </c>
      <c r="T3" s="252" t="s">
        <v>877</v>
      </c>
      <c r="U3" s="252" t="s">
        <v>878</v>
      </c>
      <c r="V3" s="252" t="s">
        <v>879</v>
      </c>
      <c r="W3" s="252" t="s">
        <v>880</v>
      </c>
      <c r="X3" s="252" t="s">
        <v>881</v>
      </c>
      <c r="Y3" s="252" t="s">
        <v>882</v>
      </c>
      <c r="Z3" s="252" t="s">
        <v>883</v>
      </c>
      <c r="AA3" s="252" t="s">
        <v>884</v>
      </c>
      <c r="AB3" s="252" t="s">
        <v>885</v>
      </c>
      <c r="AC3" s="254" t="s">
        <v>886</v>
      </c>
      <c r="AD3" s="255" t="s">
        <v>887</v>
      </c>
      <c r="AE3" s="256"/>
      <c r="AF3" s="257" t="s">
        <v>888</v>
      </c>
      <c r="AG3" s="258" t="s">
        <v>889</v>
      </c>
      <c r="AH3" s="259" t="s">
        <v>890</v>
      </c>
      <c r="AI3" s="259" t="s">
        <v>891</v>
      </c>
      <c r="AJ3" s="259" t="s">
        <v>892</v>
      </c>
      <c r="AK3" s="260"/>
      <c r="AL3" s="261" t="s">
        <v>893</v>
      </c>
      <c r="AM3" s="259" t="s">
        <v>894</v>
      </c>
      <c r="AN3" s="259" t="s">
        <v>895</v>
      </c>
      <c r="AO3" s="259" t="s">
        <v>896</v>
      </c>
      <c r="AP3" s="259" t="s">
        <v>897</v>
      </c>
      <c r="AQ3" s="261" t="s">
        <v>898</v>
      </c>
      <c r="AR3" s="259" t="s">
        <v>899</v>
      </c>
      <c r="AS3" s="259" t="s">
        <v>900</v>
      </c>
      <c r="AT3" s="259" t="s">
        <v>901</v>
      </c>
      <c r="AU3" s="260"/>
      <c r="AV3" s="262" t="s">
        <v>879</v>
      </c>
      <c r="AW3" s="263" t="s">
        <v>902</v>
      </c>
      <c r="AX3" s="259" t="s">
        <v>893</v>
      </c>
      <c r="AY3" s="259" t="s">
        <v>894</v>
      </c>
      <c r="AZ3" s="259" t="s">
        <v>895</v>
      </c>
      <c r="BA3" s="259" t="s">
        <v>896</v>
      </c>
      <c r="BB3" s="259" t="s">
        <v>897</v>
      </c>
      <c r="BC3" s="264" t="s">
        <v>898</v>
      </c>
      <c r="BD3" s="259" t="s">
        <v>899</v>
      </c>
      <c r="BE3" s="259" t="s">
        <v>900</v>
      </c>
      <c r="BF3" s="259" t="s">
        <v>901</v>
      </c>
    </row>
    <row r="4" spans="1:60" s="197" customFormat="1" ht="35.1" customHeight="1" thickBot="1">
      <c r="B4" s="265" t="s">
        <v>903</v>
      </c>
      <c r="C4" s="266">
        <f t="shared" ref="C4:C22" si="0">SUM(D4:AD4)</f>
        <v>69873</v>
      </c>
      <c r="D4" s="266">
        <f>D5+D8+D14+D19</f>
        <v>11500</v>
      </c>
      <c r="E4" s="266">
        <f t="shared" ref="E4:AD4" si="1">E5+E8+E14+E19</f>
        <v>12800</v>
      </c>
      <c r="F4" s="266">
        <f t="shared" si="1"/>
        <v>3650</v>
      </c>
      <c r="G4" s="266">
        <f t="shared" si="1"/>
        <v>3780</v>
      </c>
      <c r="H4" s="266">
        <f t="shared" si="1"/>
        <v>6871</v>
      </c>
      <c r="I4" s="266">
        <f t="shared" si="1"/>
        <v>8735</v>
      </c>
      <c r="J4" s="267">
        <f>AF4</f>
        <v>6577</v>
      </c>
      <c r="K4" s="266">
        <f t="shared" si="1"/>
        <v>0</v>
      </c>
      <c r="L4" s="266">
        <f t="shared" si="1"/>
        <v>3032</v>
      </c>
      <c r="M4" s="266">
        <f t="shared" si="1"/>
        <v>0</v>
      </c>
      <c r="N4" s="266">
        <f t="shared" si="1"/>
        <v>5940</v>
      </c>
      <c r="O4" s="266">
        <f t="shared" si="1"/>
        <v>6948</v>
      </c>
      <c r="P4" s="266">
        <f t="shared" si="1"/>
        <v>0</v>
      </c>
      <c r="Q4" s="266">
        <f t="shared" si="1"/>
        <v>15</v>
      </c>
      <c r="R4" s="266">
        <f t="shared" si="1"/>
        <v>0</v>
      </c>
      <c r="S4" s="266">
        <f t="shared" si="1"/>
        <v>5</v>
      </c>
      <c r="T4" s="266">
        <f t="shared" si="1"/>
        <v>8</v>
      </c>
      <c r="U4" s="266">
        <f t="shared" si="1"/>
        <v>5</v>
      </c>
      <c r="V4" s="266">
        <f t="shared" si="1"/>
        <v>0</v>
      </c>
      <c r="W4" s="266">
        <f t="shared" si="1"/>
        <v>0</v>
      </c>
      <c r="X4" s="266">
        <f t="shared" si="1"/>
        <v>0</v>
      </c>
      <c r="Y4" s="266">
        <f t="shared" si="1"/>
        <v>7</v>
      </c>
      <c r="Z4" s="266">
        <f t="shared" si="1"/>
        <v>0</v>
      </c>
      <c r="AA4" s="266">
        <f t="shared" si="1"/>
        <v>0</v>
      </c>
      <c r="AB4" s="266">
        <f t="shared" si="1"/>
        <v>0</v>
      </c>
      <c r="AC4" s="266">
        <f t="shared" si="1"/>
        <v>0</v>
      </c>
      <c r="AD4" s="268">
        <f t="shared" si="1"/>
        <v>0</v>
      </c>
      <c r="AE4" s="269"/>
      <c r="AF4" s="270">
        <f>AF5+AF8+AF14+AF19</f>
        <v>6577</v>
      </c>
      <c r="AG4" s="271">
        <f t="shared" ref="AG4" si="2">AG5+AG8+AG14+AG19</f>
        <v>3380</v>
      </c>
      <c r="AH4" s="271">
        <f>AH5+AH8+AH14+AH19</f>
        <v>3197</v>
      </c>
      <c r="AI4" s="271">
        <f>AI5+AI8+AI14+AI19</f>
        <v>0</v>
      </c>
      <c r="AJ4" s="271">
        <f>AJ5+AJ8+AJ14+AJ19</f>
        <v>0</v>
      </c>
      <c r="AK4" s="272"/>
      <c r="AL4" s="271">
        <f t="shared" ref="AL4:AT4" si="3">AL5+AL8+AL14+AL19</f>
        <v>0</v>
      </c>
      <c r="AM4" s="271">
        <f t="shared" si="3"/>
        <v>0</v>
      </c>
      <c r="AN4" s="271">
        <f t="shared" si="3"/>
        <v>0</v>
      </c>
      <c r="AO4" s="271">
        <f t="shared" si="3"/>
        <v>0</v>
      </c>
      <c r="AP4" s="271">
        <f t="shared" si="3"/>
        <v>0</v>
      </c>
      <c r="AQ4" s="271">
        <f>AQ5+AQ8+AQ14+AQ19</f>
        <v>0</v>
      </c>
      <c r="AR4" s="271">
        <f t="shared" si="3"/>
        <v>0</v>
      </c>
      <c r="AS4" s="271">
        <f t="shared" si="3"/>
        <v>0</v>
      </c>
      <c r="AT4" s="271">
        <f t="shared" si="3"/>
        <v>0</v>
      </c>
      <c r="AU4" s="273"/>
      <c r="AV4" s="274">
        <f>SUM(AX4:BB4)</f>
        <v>0</v>
      </c>
      <c r="AW4" s="275">
        <f t="shared" ref="AW4:AW22" si="4">BC4+BD4+BE4+BF4</f>
        <v>0</v>
      </c>
      <c r="AX4" s="271">
        <f t="shared" ref="AX4:BF4" si="5">AX5+AX8+AX14+AX19</f>
        <v>0</v>
      </c>
      <c r="AY4" s="271">
        <f t="shared" si="5"/>
        <v>0</v>
      </c>
      <c r="AZ4" s="271">
        <f t="shared" si="5"/>
        <v>0</v>
      </c>
      <c r="BA4" s="271">
        <f t="shared" si="5"/>
        <v>0</v>
      </c>
      <c r="BB4" s="271">
        <f t="shared" si="5"/>
        <v>0</v>
      </c>
      <c r="BC4" s="276">
        <f>BC5+BC8+BC14+BC19</f>
        <v>0</v>
      </c>
      <c r="BD4" s="271">
        <f t="shared" si="5"/>
        <v>0</v>
      </c>
      <c r="BE4" s="271">
        <f t="shared" si="5"/>
        <v>0</v>
      </c>
      <c r="BF4" s="271">
        <f t="shared" si="5"/>
        <v>0</v>
      </c>
    </row>
    <row r="5" spans="1:60" s="197" customFormat="1" ht="35.1" customHeight="1" thickBot="1">
      <c r="B5" s="277" t="s">
        <v>904</v>
      </c>
      <c r="C5" s="278">
        <f t="shared" si="0"/>
        <v>69849</v>
      </c>
      <c r="D5" s="278">
        <f>SUM(D6:D7)</f>
        <v>11500</v>
      </c>
      <c r="E5" s="278">
        <f t="shared" ref="E5:AD5" si="6">SUM(E6:E7)</f>
        <v>12800</v>
      </c>
      <c r="F5" s="278">
        <f t="shared" si="6"/>
        <v>3650</v>
      </c>
      <c r="G5" s="278">
        <f t="shared" si="6"/>
        <v>3780</v>
      </c>
      <c r="H5" s="278">
        <f t="shared" si="6"/>
        <v>6871</v>
      </c>
      <c r="I5" s="278">
        <f t="shared" si="6"/>
        <v>8735</v>
      </c>
      <c r="J5" s="361">
        <f t="shared" ref="J5:J22" si="7">AF5</f>
        <v>6553</v>
      </c>
      <c r="K5" s="278">
        <f t="shared" si="6"/>
        <v>0</v>
      </c>
      <c r="L5" s="278">
        <f t="shared" si="6"/>
        <v>3032</v>
      </c>
      <c r="M5" s="278">
        <f t="shared" si="6"/>
        <v>0</v>
      </c>
      <c r="N5" s="278">
        <f t="shared" si="6"/>
        <v>5940</v>
      </c>
      <c r="O5" s="278">
        <f t="shared" si="6"/>
        <v>6948</v>
      </c>
      <c r="P5" s="278">
        <f t="shared" si="6"/>
        <v>0</v>
      </c>
      <c r="Q5" s="278">
        <f t="shared" si="6"/>
        <v>15</v>
      </c>
      <c r="R5" s="278">
        <f>SUM(R6:R7)</f>
        <v>0</v>
      </c>
      <c r="S5" s="278">
        <f t="shared" si="6"/>
        <v>5</v>
      </c>
      <c r="T5" s="278">
        <f t="shared" si="6"/>
        <v>8</v>
      </c>
      <c r="U5" s="278">
        <f t="shared" si="6"/>
        <v>5</v>
      </c>
      <c r="V5" s="278">
        <f t="shared" si="6"/>
        <v>0</v>
      </c>
      <c r="W5" s="278">
        <f t="shared" si="6"/>
        <v>0</v>
      </c>
      <c r="X5" s="278">
        <f t="shared" si="6"/>
        <v>0</v>
      </c>
      <c r="Y5" s="278">
        <f t="shared" si="6"/>
        <v>7</v>
      </c>
      <c r="Z5" s="278">
        <f t="shared" si="6"/>
        <v>0</v>
      </c>
      <c r="AA5" s="278">
        <f t="shared" si="6"/>
        <v>0</v>
      </c>
      <c r="AB5" s="278">
        <f t="shared" si="6"/>
        <v>0</v>
      </c>
      <c r="AC5" s="278">
        <f t="shared" si="6"/>
        <v>0</v>
      </c>
      <c r="AD5" s="279">
        <f t="shared" si="6"/>
        <v>0</v>
      </c>
      <c r="AE5" s="269"/>
      <c r="AF5" s="270">
        <f>SUM(AF6:AF7)</f>
        <v>6553</v>
      </c>
      <c r="AG5" s="271">
        <f t="shared" ref="AG5" si="8">SUM(AG6:AG7)</f>
        <v>3364</v>
      </c>
      <c r="AH5" s="271">
        <f>SUM(AH6:AH7)</f>
        <v>3189</v>
      </c>
      <c r="AI5" s="271">
        <f>SUM(AI6:AI7)</f>
        <v>0</v>
      </c>
      <c r="AJ5" s="271">
        <f>SUM(AJ6:AJ7)</f>
        <v>0</v>
      </c>
      <c r="AK5" s="272"/>
      <c r="AL5" s="271">
        <f t="shared" ref="AL5:AT5" si="9">SUM(AL6:AL7)</f>
        <v>0</v>
      </c>
      <c r="AM5" s="271">
        <f t="shared" si="9"/>
        <v>0</v>
      </c>
      <c r="AN5" s="271">
        <f t="shared" si="9"/>
        <v>0</v>
      </c>
      <c r="AO5" s="271">
        <f t="shared" si="9"/>
        <v>0</v>
      </c>
      <c r="AP5" s="271">
        <f t="shared" si="9"/>
        <v>0</v>
      </c>
      <c r="AQ5" s="271">
        <f>SUM(AQ6:AQ7)</f>
        <v>0</v>
      </c>
      <c r="AR5" s="271">
        <f t="shared" si="9"/>
        <v>0</v>
      </c>
      <c r="AS5" s="271">
        <f t="shared" si="9"/>
        <v>0</v>
      </c>
      <c r="AT5" s="271">
        <f t="shared" si="9"/>
        <v>0</v>
      </c>
      <c r="AU5" s="273"/>
      <c r="AV5" s="280">
        <f t="shared" ref="AV5:AV22" si="10">SUM(AX5:BB5)</f>
        <v>0</v>
      </c>
      <c r="AW5" s="281">
        <f t="shared" si="4"/>
        <v>0</v>
      </c>
      <c r="AX5" s="271">
        <f t="shared" ref="AX5:BF5" si="11">SUM(AX6:AX7)</f>
        <v>0</v>
      </c>
      <c r="AY5" s="271">
        <f t="shared" si="11"/>
        <v>0</v>
      </c>
      <c r="AZ5" s="271">
        <f t="shared" si="11"/>
        <v>0</v>
      </c>
      <c r="BA5" s="271">
        <f t="shared" si="11"/>
        <v>0</v>
      </c>
      <c r="BB5" s="271">
        <f t="shared" si="11"/>
        <v>0</v>
      </c>
      <c r="BC5" s="276">
        <f>SUM(BC6:BC7)</f>
        <v>0</v>
      </c>
      <c r="BD5" s="271">
        <f t="shared" si="11"/>
        <v>0</v>
      </c>
      <c r="BE5" s="271">
        <f t="shared" si="11"/>
        <v>0</v>
      </c>
      <c r="BF5" s="271">
        <f t="shared" si="11"/>
        <v>0</v>
      </c>
    </row>
    <row r="6" spans="1:60" s="197" customFormat="1" ht="35.1" customHeight="1" thickBot="1">
      <c r="B6" s="282" t="s">
        <v>905</v>
      </c>
      <c r="C6" s="283">
        <f t="shared" si="0"/>
        <v>58473</v>
      </c>
      <c r="D6" s="284">
        <v>11500</v>
      </c>
      <c r="E6" s="284">
        <v>9040</v>
      </c>
      <c r="F6" s="284">
        <v>3650</v>
      </c>
      <c r="G6" s="284">
        <v>3220</v>
      </c>
      <c r="H6" s="284">
        <v>3420</v>
      </c>
      <c r="I6" s="284">
        <v>8735</v>
      </c>
      <c r="J6" s="285">
        <f>AF6</f>
        <v>6553</v>
      </c>
      <c r="K6" s="284"/>
      <c r="L6" s="284">
        <v>1420</v>
      </c>
      <c r="M6" s="284"/>
      <c r="N6" s="284">
        <v>4000</v>
      </c>
      <c r="O6" s="284">
        <v>6920</v>
      </c>
      <c r="P6" s="284"/>
      <c r="Q6" s="284"/>
      <c r="R6" s="284"/>
      <c r="S6" s="284">
        <v>5</v>
      </c>
      <c r="T6" s="284">
        <v>5</v>
      </c>
      <c r="U6" s="284">
        <v>5</v>
      </c>
      <c r="V6" s="284"/>
      <c r="W6" s="284"/>
      <c r="X6" s="284"/>
      <c r="Y6" s="284"/>
      <c r="Z6" s="284"/>
      <c r="AA6" s="284"/>
      <c r="AB6" s="284"/>
      <c r="AC6" s="286"/>
      <c r="AD6" s="287"/>
      <c r="AE6" s="269"/>
      <c r="AF6" s="270">
        <f>SUM(AG6:AJ6)</f>
        <v>6553</v>
      </c>
      <c r="AG6" s="288">
        <v>3364</v>
      </c>
      <c r="AH6" s="288">
        <v>3189</v>
      </c>
      <c r="AI6" s="288"/>
      <c r="AJ6" s="288"/>
      <c r="AK6" s="269"/>
      <c r="AL6" s="289"/>
      <c r="AM6" s="289"/>
      <c r="AN6" s="289"/>
      <c r="AO6" s="289"/>
      <c r="AP6" s="289"/>
      <c r="AQ6" s="289"/>
      <c r="AR6" s="289"/>
      <c r="AS6" s="289"/>
      <c r="AT6" s="289"/>
      <c r="AU6" s="273"/>
      <c r="AV6" s="290">
        <f t="shared" si="10"/>
        <v>0</v>
      </c>
      <c r="AW6" s="291">
        <f t="shared" si="4"/>
        <v>0</v>
      </c>
      <c r="AX6" s="289">
        <f>AL6*2</f>
        <v>0</v>
      </c>
      <c r="AY6" s="289">
        <f>AM6*50</f>
        <v>0</v>
      </c>
      <c r="AZ6" s="289">
        <f>AN6*25</f>
        <v>0</v>
      </c>
      <c r="BA6" s="289">
        <f>AO6*40</f>
        <v>0</v>
      </c>
      <c r="BB6" s="289">
        <f>AP6*60</f>
        <v>0</v>
      </c>
      <c r="BC6" s="292">
        <f>AQ6*4</f>
        <v>0</v>
      </c>
      <c r="BD6" s="289">
        <f>AR6*0.5</f>
        <v>0</v>
      </c>
      <c r="BE6" s="289">
        <f>AS6*12</f>
        <v>0</v>
      </c>
      <c r="BF6" s="289">
        <f>AT6*12</f>
        <v>0</v>
      </c>
    </row>
    <row r="7" spans="1:60" s="197" customFormat="1" ht="35.1" customHeight="1" thickBot="1">
      <c r="B7" s="293" t="s">
        <v>906</v>
      </c>
      <c r="C7" s="294">
        <f t="shared" si="0"/>
        <v>11376</v>
      </c>
      <c r="D7" s="295"/>
      <c r="E7" s="295">
        <v>3760</v>
      </c>
      <c r="F7" s="295"/>
      <c r="G7" s="295">
        <v>560</v>
      </c>
      <c r="H7" s="295">
        <v>3451</v>
      </c>
      <c r="I7" s="295"/>
      <c r="J7" s="285">
        <f>AF7</f>
        <v>0</v>
      </c>
      <c r="K7" s="296"/>
      <c r="L7" s="296">
        <v>1612</v>
      </c>
      <c r="M7" s="296"/>
      <c r="N7" s="296">
        <v>1940</v>
      </c>
      <c r="O7" s="297">
        <v>28</v>
      </c>
      <c r="P7" s="284"/>
      <c r="Q7" s="284">
        <v>15</v>
      </c>
      <c r="R7" s="284"/>
      <c r="S7" s="284"/>
      <c r="T7" s="296">
        <v>3</v>
      </c>
      <c r="U7" s="296"/>
      <c r="V7" s="296"/>
      <c r="W7" s="296"/>
      <c r="X7" s="296"/>
      <c r="Y7" s="296">
        <v>7</v>
      </c>
      <c r="Z7" s="296"/>
      <c r="AA7" s="296"/>
      <c r="AB7" s="296"/>
      <c r="AC7" s="298"/>
      <c r="AD7" s="299"/>
      <c r="AE7" s="269"/>
      <c r="AF7" s="270">
        <f>SUM(AG7:AJ7)</f>
        <v>0</v>
      </c>
      <c r="AG7" s="300"/>
      <c r="AH7" s="301"/>
      <c r="AI7" s="288"/>
      <c r="AJ7" s="288"/>
      <c r="AK7" s="269"/>
      <c r="AL7" s="289"/>
      <c r="AM7" s="289"/>
      <c r="AN7" s="289"/>
      <c r="AO7" s="289"/>
      <c r="AP7" s="289"/>
      <c r="AQ7" s="289"/>
      <c r="AR7" s="289"/>
      <c r="AS7" s="289"/>
      <c r="AT7" s="289"/>
      <c r="AU7" s="273"/>
      <c r="AV7" s="290">
        <f t="shared" si="10"/>
        <v>0</v>
      </c>
      <c r="AW7" s="302">
        <f t="shared" si="4"/>
        <v>0</v>
      </c>
      <c r="AX7" s="289">
        <f>AL7*2</f>
        <v>0</v>
      </c>
      <c r="AY7" s="289">
        <f>AM7*50</f>
        <v>0</v>
      </c>
      <c r="AZ7" s="289">
        <f>AN7*25</f>
        <v>0</v>
      </c>
      <c r="BA7" s="289">
        <f>AO7*40</f>
        <v>0</v>
      </c>
      <c r="BB7" s="289">
        <f>AP7*60</f>
        <v>0</v>
      </c>
      <c r="BC7" s="292">
        <f>AQ7*4</f>
        <v>0</v>
      </c>
      <c r="BD7" s="289">
        <f>AR7*0.5</f>
        <v>0</v>
      </c>
      <c r="BE7" s="289">
        <f>AS7*12</f>
        <v>0</v>
      </c>
      <c r="BF7" s="289">
        <f>AT7*12</f>
        <v>0</v>
      </c>
    </row>
    <row r="8" spans="1:60" s="197" customFormat="1" ht="35.1" customHeight="1" thickBot="1">
      <c r="B8" s="277" t="s">
        <v>907</v>
      </c>
      <c r="C8" s="278">
        <f t="shared" si="0"/>
        <v>0</v>
      </c>
      <c r="D8" s="278">
        <f t="shared" ref="D8:Z8" si="12">SUM(D9:D13)</f>
        <v>0</v>
      </c>
      <c r="E8" s="278">
        <f t="shared" si="12"/>
        <v>0</v>
      </c>
      <c r="F8" s="278">
        <f t="shared" si="12"/>
        <v>0</v>
      </c>
      <c r="G8" s="278">
        <f t="shared" si="12"/>
        <v>0</v>
      </c>
      <c r="H8" s="278">
        <f t="shared" si="12"/>
        <v>0</v>
      </c>
      <c r="I8" s="278">
        <f t="shared" si="12"/>
        <v>0</v>
      </c>
      <c r="J8" s="361">
        <f t="shared" si="7"/>
        <v>0</v>
      </c>
      <c r="K8" s="362">
        <f t="shared" si="12"/>
        <v>0</v>
      </c>
      <c r="L8" s="362">
        <f t="shared" si="12"/>
        <v>0</v>
      </c>
      <c r="M8" s="362">
        <f t="shared" si="12"/>
        <v>0</v>
      </c>
      <c r="N8" s="362">
        <f t="shared" si="12"/>
        <v>0</v>
      </c>
      <c r="O8" s="362">
        <f t="shared" si="12"/>
        <v>0</v>
      </c>
      <c r="P8" s="362">
        <f t="shared" si="12"/>
        <v>0</v>
      </c>
      <c r="Q8" s="362">
        <f t="shared" si="12"/>
        <v>0</v>
      </c>
      <c r="R8" s="362">
        <f t="shared" si="12"/>
        <v>0</v>
      </c>
      <c r="S8" s="362">
        <f t="shared" si="12"/>
        <v>0</v>
      </c>
      <c r="T8" s="362">
        <f t="shared" si="12"/>
        <v>0</v>
      </c>
      <c r="U8" s="362">
        <f t="shared" si="12"/>
        <v>0</v>
      </c>
      <c r="V8" s="362">
        <f t="shared" si="12"/>
        <v>0</v>
      </c>
      <c r="W8" s="362">
        <f t="shared" si="12"/>
        <v>0</v>
      </c>
      <c r="X8" s="362">
        <f t="shared" si="12"/>
        <v>0</v>
      </c>
      <c r="Y8" s="362">
        <f t="shared" si="12"/>
        <v>0</v>
      </c>
      <c r="Z8" s="362">
        <f t="shared" si="12"/>
        <v>0</v>
      </c>
      <c r="AA8" s="362">
        <f>AA9+AA10+AA11+AA12+AA13</f>
        <v>0</v>
      </c>
      <c r="AB8" s="362">
        <f>SUM(AB9:AB13)</f>
        <v>0</v>
      </c>
      <c r="AC8" s="362">
        <f>SUM(AC9:AC13)</f>
        <v>0</v>
      </c>
      <c r="AD8" s="363">
        <f>SUM(AD9:AD13)</f>
        <v>0</v>
      </c>
      <c r="AE8" s="269"/>
      <c r="AF8" s="270">
        <f>SUM(AF9:AF13)</f>
        <v>0</v>
      </c>
      <c r="AG8" s="271">
        <f>SUM(AG9:AG13)</f>
        <v>0</v>
      </c>
      <c r="AH8" s="271">
        <f>SUM(AH9:AH13)</f>
        <v>0</v>
      </c>
      <c r="AI8" s="271">
        <f>SUM(AI9:AI13)</f>
        <v>0</v>
      </c>
      <c r="AJ8" s="271">
        <f>SUM(AJ9:AJ13)</f>
        <v>0</v>
      </c>
      <c r="AK8" s="272"/>
      <c r="AL8" s="271">
        <f t="shared" ref="AL8:AT8" si="13">SUM(AL9:AL13)</f>
        <v>0</v>
      </c>
      <c r="AM8" s="271">
        <f t="shared" si="13"/>
        <v>0</v>
      </c>
      <c r="AN8" s="271">
        <f t="shared" si="13"/>
        <v>0</v>
      </c>
      <c r="AO8" s="271">
        <f t="shared" si="13"/>
        <v>0</v>
      </c>
      <c r="AP8" s="271">
        <f t="shared" si="13"/>
        <v>0</v>
      </c>
      <c r="AQ8" s="271">
        <f>SUM(AQ9:AQ13)</f>
        <v>0</v>
      </c>
      <c r="AR8" s="271">
        <f t="shared" si="13"/>
        <v>0</v>
      </c>
      <c r="AS8" s="271">
        <f t="shared" si="13"/>
        <v>0</v>
      </c>
      <c r="AT8" s="271">
        <f t="shared" si="13"/>
        <v>0</v>
      </c>
      <c r="AU8" s="273"/>
      <c r="AV8" s="280">
        <f t="shared" si="10"/>
        <v>0</v>
      </c>
      <c r="AW8" s="281">
        <f t="shared" si="4"/>
        <v>0</v>
      </c>
      <c r="AX8" s="271">
        <f t="shared" ref="AX8:BF8" si="14">SUM(AX9:AX13)</f>
        <v>0</v>
      </c>
      <c r="AY8" s="271">
        <f t="shared" si="14"/>
        <v>0</v>
      </c>
      <c r="AZ8" s="271">
        <f t="shared" si="14"/>
        <v>0</v>
      </c>
      <c r="BA8" s="271">
        <f t="shared" si="14"/>
        <v>0</v>
      </c>
      <c r="BB8" s="271">
        <f t="shared" si="14"/>
        <v>0</v>
      </c>
      <c r="BC8" s="276">
        <f>SUM(BC9:BC13)</f>
        <v>0</v>
      </c>
      <c r="BD8" s="271">
        <f t="shared" si="14"/>
        <v>0</v>
      </c>
      <c r="BE8" s="271">
        <f t="shared" si="14"/>
        <v>0</v>
      </c>
      <c r="BF8" s="271">
        <f t="shared" si="14"/>
        <v>0</v>
      </c>
    </row>
    <row r="9" spans="1:60" s="197" customFormat="1" ht="35.1" customHeight="1" thickBot="1">
      <c r="B9" s="303" t="s">
        <v>908</v>
      </c>
      <c r="C9" s="283">
        <f t="shared" si="0"/>
        <v>0</v>
      </c>
      <c r="D9" s="304"/>
      <c r="E9" s="304"/>
      <c r="F9" s="304"/>
      <c r="G9" s="304"/>
      <c r="H9" s="304"/>
      <c r="I9" s="304"/>
      <c r="J9" s="364">
        <f>AF9</f>
        <v>0</v>
      </c>
      <c r="K9" s="365"/>
      <c r="L9" s="365"/>
      <c r="M9" s="365"/>
      <c r="N9" s="365"/>
      <c r="O9" s="365"/>
      <c r="P9" s="365"/>
      <c r="Q9" s="366"/>
      <c r="R9" s="365"/>
      <c r="S9" s="365"/>
      <c r="T9" s="365"/>
      <c r="U9" s="365"/>
      <c r="V9" s="365"/>
      <c r="W9" s="365"/>
      <c r="X9" s="365"/>
      <c r="Y9" s="365"/>
      <c r="Z9" s="365"/>
      <c r="AA9" s="365"/>
      <c r="AB9" s="365"/>
      <c r="AC9" s="367"/>
      <c r="AD9" s="310"/>
      <c r="AE9" s="269"/>
      <c r="AF9" s="270">
        <f>SUM(AG9:AJ9)</f>
        <v>0</v>
      </c>
      <c r="AG9" s="288"/>
      <c r="AH9" s="288"/>
      <c r="AI9" s="288"/>
      <c r="AJ9" s="288"/>
      <c r="AK9" s="269"/>
      <c r="AL9" s="311"/>
      <c r="AM9" s="311"/>
      <c r="AN9" s="311"/>
      <c r="AO9" s="311"/>
      <c r="AP9" s="311"/>
      <c r="AQ9" s="311"/>
      <c r="AR9" s="311"/>
      <c r="AS9" s="311"/>
      <c r="AT9" s="311"/>
      <c r="AU9" s="312"/>
      <c r="AV9" s="290">
        <f t="shared" si="10"/>
        <v>0</v>
      </c>
      <c r="AW9" s="291">
        <f t="shared" si="4"/>
        <v>0</v>
      </c>
      <c r="AX9" s="311">
        <f>AL9*2</f>
        <v>0</v>
      </c>
      <c r="AY9" s="311">
        <f>AM9*50</f>
        <v>0</v>
      </c>
      <c r="AZ9" s="311">
        <f>AN9*25</f>
        <v>0</v>
      </c>
      <c r="BA9" s="311">
        <f>AO9*40</f>
        <v>0</v>
      </c>
      <c r="BB9" s="311">
        <f>AP9*60</f>
        <v>0</v>
      </c>
      <c r="BC9" s="313">
        <f>AQ9*4</f>
        <v>0</v>
      </c>
      <c r="BD9" s="311">
        <f>AR9*0.5</f>
        <v>0</v>
      </c>
      <c r="BE9" s="311">
        <f t="shared" ref="BE9:BF13" si="15">AS9*12</f>
        <v>0</v>
      </c>
      <c r="BF9" s="311">
        <f t="shared" si="15"/>
        <v>0</v>
      </c>
    </row>
    <row r="10" spans="1:60" s="197" customFormat="1" ht="35.1" customHeight="1" thickBot="1">
      <c r="B10" s="303" t="s">
        <v>909</v>
      </c>
      <c r="C10" s="283">
        <f t="shared" si="0"/>
        <v>0</v>
      </c>
      <c r="D10" s="314"/>
      <c r="E10" s="314"/>
      <c r="F10" s="314"/>
      <c r="G10" s="314"/>
      <c r="H10" s="314"/>
      <c r="I10" s="314"/>
      <c r="J10" s="368">
        <f t="shared" si="7"/>
        <v>0</v>
      </c>
      <c r="K10" s="369"/>
      <c r="L10" s="369"/>
      <c r="M10" s="369"/>
      <c r="N10" s="369"/>
      <c r="O10" s="369"/>
      <c r="P10" s="369"/>
      <c r="Q10" s="369"/>
      <c r="R10" s="369"/>
      <c r="S10" s="369"/>
      <c r="T10" s="369"/>
      <c r="U10" s="369"/>
      <c r="V10" s="369"/>
      <c r="W10" s="369"/>
      <c r="X10" s="369"/>
      <c r="Y10" s="369"/>
      <c r="Z10" s="369"/>
      <c r="AA10" s="369"/>
      <c r="AB10" s="369"/>
      <c r="AC10" s="370"/>
      <c r="AD10" s="371"/>
      <c r="AE10" s="269"/>
      <c r="AF10" s="270">
        <f>SUM(AG10:AJ10)</f>
        <v>0</v>
      </c>
      <c r="AG10" s="288"/>
      <c r="AH10" s="288"/>
      <c r="AI10" s="288"/>
      <c r="AJ10" s="288"/>
      <c r="AK10" s="269"/>
      <c r="AL10" s="311"/>
      <c r="AM10" s="311"/>
      <c r="AN10" s="311"/>
      <c r="AO10" s="311"/>
      <c r="AP10" s="311"/>
      <c r="AQ10" s="311"/>
      <c r="AR10" s="311"/>
      <c r="AS10" s="311"/>
      <c r="AT10" s="311"/>
      <c r="AU10" s="312"/>
      <c r="AV10" s="290">
        <f t="shared" si="10"/>
        <v>0</v>
      </c>
      <c r="AW10" s="316">
        <f t="shared" si="4"/>
        <v>0</v>
      </c>
      <c r="AX10" s="311">
        <f>AL10*2</f>
        <v>0</v>
      </c>
      <c r="AY10" s="311">
        <f>AM10*50</f>
        <v>0</v>
      </c>
      <c r="AZ10" s="311">
        <f>AN10*25</f>
        <v>0</v>
      </c>
      <c r="BA10" s="311">
        <f>AO10*40</f>
        <v>0</v>
      </c>
      <c r="BB10" s="311">
        <f>AP10*60</f>
        <v>0</v>
      </c>
      <c r="BC10" s="313">
        <f>AQ10*4</f>
        <v>0</v>
      </c>
      <c r="BD10" s="311">
        <f>AR10*0.5</f>
        <v>0</v>
      </c>
      <c r="BE10" s="311">
        <f t="shared" si="15"/>
        <v>0</v>
      </c>
      <c r="BF10" s="311">
        <f t="shared" si="15"/>
        <v>0</v>
      </c>
    </row>
    <row r="11" spans="1:60" s="197" customFormat="1" ht="35.1" customHeight="1" thickBot="1">
      <c r="B11" s="303" t="s">
        <v>910</v>
      </c>
      <c r="C11" s="283">
        <f t="shared" si="0"/>
        <v>0</v>
      </c>
      <c r="D11" s="314"/>
      <c r="E11" s="314"/>
      <c r="F11" s="314"/>
      <c r="G11" s="314"/>
      <c r="H11" s="314"/>
      <c r="I11" s="314"/>
      <c r="J11" s="372">
        <f t="shared" si="7"/>
        <v>0</v>
      </c>
      <c r="K11" s="314"/>
      <c r="L11" s="314"/>
      <c r="M11" s="314"/>
      <c r="N11" s="314"/>
      <c r="O11" s="314"/>
      <c r="P11" s="314"/>
      <c r="Q11" s="314"/>
      <c r="R11" s="314"/>
      <c r="S11" s="314"/>
      <c r="T11" s="314"/>
      <c r="U11" s="314"/>
      <c r="V11" s="314"/>
      <c r="W11" s="314"/>
      <c r="X11" s="314"/>
      <c r="Y11" s="314"/>
      <c r="Z11" s="314"/>
      <c r="AA11" s="314"/>
      <c r="AB11" s="314"/>
      <c r="AC11" s="315"/>
      <c r="AD11" s="310"/>
      <c r="AE11" s="269"/>
      <c r="AF11" s="270">
        <f t="shared" ref="AF11" si="16">SUM(AG11:AJ11)</f>
        <v>0</v>
      </c>
      <c r="AG11" s="288"/>
      <c r="AH11" s="288"/>
      <c r="AI11" s="288"/>
      <c r="AJ11" s="288"/>
      <c r="AK11" s="269"/>
      <c r="AL11" s="311"/>
      <c r="AM11" s="311"/>
      <c r="AN11" s="311"/>
      <c r="AO11" s="311"/>
      <c r="AP11" s="311"/>
      <c r="AQ11" s="311"/>
      <c r="AR11" s="311"/>
      <c r="AS11" s="311"/>
      <c r="AT11" s="311"/>
      <c r="AU11" s="312"/>
      <c r="AV11" s="290">
        <f t="shared" si="10"/>
        <v>0</v>
      </c>
      <c r="AW11" s="316">
        <f t="shared" si="4"/>
        <v>0</v>
      </c>
      <c r="AX11" s="311">
        <f>AL11*2</f>
        <v>0</v>
      </c>
      <c r="AY11" s="311">
        <f>AM11*50</f>
        <v>0</v>
      </c>
      <c r="AZ11" s="311">
        <f>AN11*25</f>
        <v>0</v>
      </c>
      <c r="BA11" s="311">
        <f>AO11*40</f>
        <v>0</v>
      </c>
      <c r="BB11" s="311">
        <f>AP11*60</f>
        <v>0</v>
      </c>
      <c r="BC11" s="313">
        <f>AQ11*4</f>
        <v>0</v>
      </c>
      <c r="BD11" s="311">
        <f>AR11*0.5</f>
        <v>0</v>
      </c>
      <c r="BE11" s="311">
        <f t="shared" si="15"/>
        <v>0</v>
      </c>
      <c r="BF11" s="311">
        <f t="shared" si="15"/>
        <v>0</v>
      </c>
    </row>
    <row r="12" spans="1:60" s="197" customFormat="1" ht="35.1" customHeight="1" thickBot="1">
      <c r="B12" s="303" t="s">
        <v>911</v>
      </c>
      <c r="C12" s="283">
        <f t="shared" si="0"/>
        <v>0</v>
      </c>
      <c r="D12" s="314"/>
      <c r="E12" s="314"/>
      <c r="F12" s="314"/>
      <c r="G12" s="314"/>
      <c r="H12" s="314"/>
      <c r="I12" s="314"/>
      <c r="J12" s="373">
        <f>AF12</f>
        <v>0</v>
      </c>
      <c r="K12" s="314"/>
      <c r="L12" s="314"/>
      <c r="M12" s="314"/>
      <c r="N12" s="314"/>
      <c r="O12" s="314"/>
      <c r="P12" s="314"/>
      <c r="Q12" s="314"/>
      <c r="R12" s="314"/>
      <c r="S12" s="314"/>
      <c r="T12" s="314"/>
      <c r="U12" s="314"/>
      <c r="V12" s="314"/>
      <c r="W12" s="314"/>
      <c r="X12" s="314"/>
      <c r="Y12" s="314"/>
      <c r="Z12" s="314"/>
      <c r="AA12" s="314"/>
      <c r="AB12" s="314"/>
      <c r="AC12" s="315"/>
      <c r="AD12" s="310"/>
      <c r="AE12" s="269"/>
      <c r="AF12" s="270">
        <f>SUM(AG12:AJ12)</f>
        <v>0</v>
      </c>
      <c r="AG12" s="288"/>
      <c r="AH12" s="288"/>
      <c r="AI12" s="288"/>
      <c r="AJ12" s="288"/>
      <c r="AK12" s="269"/>
      <c r="AL12" s="311"/>
      <c r="AM12" s="311"/>
      <c r="AN12" s="311"/>
      <c r="AO12" s="311"/>
      <c r="AP12" s="311"/>
      <c r="AQ12" s="311"/>
      <c r="AR12" s="311"/>
      <c r="AS12" s="311"/>
      <c r="AT12" s="311"/>
      <c r="AU12" s="312"/>
      <c r="AV12" s="290">
        <f t="shared" si="10"/>
        <v>0</v>
      </c>
      <c r="AW12" s="316">
        <f t="shared" si="4"/>
        <v>0</v>
      </c>
      <c r="AX12" s="311">
        <f>AL12*2</f>
        <v>0</v>
      </c>
      <c r="AY12" s="311">
        <f>AM12*50</f>
        <v>0</v>
      </c>
      <c r="AZ12" s="311">
        <f>AN12*25</f>
        <v>0</v>
      </c>
      <c r="BA12" s="311">
        <f>AO12*40</f>
        <v>0</v>
      </c>
      <c r="BB12" s="311">
        <f>AP12*60</f>
        <v>0</v>
      </c>
      <c r="BC12" s="313">
        <f>AQ12*4</f>
        <v>0</v>
      </c>
      <c r="BD12" s="311">
        <f>AR12*0.5</f>
        <v>0</v>
      </c>
      <c r="BE12" s="311">
        <f t="shared" si="15"/>
        <v>0</v>
      </c>
      <c r="BF12" s="311">
        <f t="shared" si="15"/>
        <v>0</v>
      </c>
    </row>
    <row r="13" spans="1:60" s="197" customFormat="1" ht="35.1" customHeight="1" thickBot="1">
      <c r="B13" s="317"/>
      <c r="C13" s="294">
        <f t="shared" si="0"/>
        <v>0</v>
      </c>
      <c r="D13" s="304"/>
      <c r="E13" s="304"/>
      <c r="F13" s="304"/>
      <c r="G13" s="304"/>
      <c r="H13" s="304"/>
      <c r="I13" s="304"/>
      <c r="J13" s="374">
        <f>AF13</f>
        <v>0</v>
      </c>
      <c r="K13" s="375"/>
      <c r="L13" s="375"/>
      <c r="M13" s="375"/>
      <c r="N13" s="375"/>
      <c r="O13" s="375"/>
      <c r="P13" s="375"/>
      <c r="Q13" s="375"/>
      <c r="R13" s="375"/>
      <c r="S13" s="375"/>
      <c r="T13" s="375"/>
      <c r="U13" s="375"/>
      <c r="V13" s="375"/>
      <c r="W13" s="375"/>
      <c r="X13" s="375"/>
      <c r="Y13" s="375"/>
      <c r="Z13" s="375"/>
      <c r="AA13" s="375"/>
      <c r="AB13" s="375"/>
      <c r="AC13" s="376"/>
      <c r="AD13" s="377"/>
      <c r="AE13" s="269"/>
      <c r="AF13" s="270">
        <f t="shared" ref="AF13" si="17">SUM(AG13:AJ13)</f>
        <v>0</v>
      </c>
      <c r="AG13" s="288"/>
      <c r="AH13" s="288"/>
      <c r="AI13" s="288"/>
      <c r="AJ13" s="288"/>
      <c r="AK13" s="269"/>
      <c r="AL13" s="288"/>
      <c r="AM13" s="288"/>
      <c r="AN13" s="288"/>
      <c r="AO13" s="288"/>
      <c r="AP13" s="288"/>
      <c r="AQ13" s="288"/>
      <c r="AR13" s="288"/>
      <c r="AS13" s="288"/>
      <c r="AT13" s="288"/>
      <c r="AU13" s="273"/>
      <c r="AV13" s="290">
        <f t="shared" si="10"/>
        <v>0</v>
      </c>
      <c r="AW13" s="302">
        <f t="shared" si="4"/>
        <v>0</v>
      </c>
      <c r="AX13" s="311">
        <f>AL13*2</f>
        <v>0</v>
      </c>
      <c r="AY13" s="311">
        <f>AM13*50</f>
        <v>0</v>
      </c>
      <c r="AZ13" s="311">
        <f>AN13*25</f>
        <v>0</v>
      </c>
      <c r="BA13" s="311">
        <f>AO13*40</f>
        <v>0</v>
      </c>
      <c r="BB13" s="311">
        <f>AP13*60</f>
        <v>0</v>
      </c>
      <c r="BC13" s="313">
        <f>AQ13*4</f>
        <v>0</v>
      </c>
      <c r="BD13" s="311">
        <f>AR13*0.5</f>
        <v>0</v>
      </c>
      <c r="BE13" s="311">
        <f t="shared" si="15"/>
        <v>0</v>
      </c>
      <c r="BF13" s="311">
        <f t="shared" si="15"/>
        <v>0</v>
      </c>
    </row>
    <row r="14" spans="1:60" s="197" customFormat="1" ht="35.1" customHeight="1" thickBot="1">
      <c r="B14" s="277" t="s">
        <v>912</v>
      </c>
      <c r="C14" s="278">
        <f t="shared" si="0"/>
        <v>24</v>
      </c>
      <c r="D14" s="278">
        <f>SUM(D15:D17)</f>
        <v>0</v>
      </c>
      <c r="E14" s="278">
        <f t="shared" ref="E14:AD14" si="18">SUM(E15:E17)</f>
        <v>0</v>
      </c>
      <c r="F14" s="278">
        <f t="shared" si="18"/>
        <v>0</v>
      </c>
      <c r="G14" s="278">
        <f t="shared" si="18"/>
        <v>0</v>
      </c>
      <c r="H14" s="278">
        <f t="shared" si="18"/>
        <v>0</v>
      </c>
      <c r="I14" s="278">
        <f t="shared" si="18"/>
        <v>0</v>
      </c>
      <c r="J14" s="361">
        <f t="shared" si="7"/>
        <v>24</v>
      </c>
      <c r="K14" s="278">
        <f t="shared" si="18"/>
        <v>0</v>
      </c>
      <c r="L14" s="278">
        <f t="shared" si="18"/>
        <v>0</v>
      </c>
      <c r="M14" s="278">
        <f t="shared" si="18"/>
        <v>0</v>
      </c>
      <c r="N14" s="278">
        <f t="shared" si="18"/>
        <v>0</v>
      </c>
      <c r="O14" s="278">
        <f t="shared" si="18"/>
        <v>0</v>
      </c>
      <c r="P14" s="278">
        <f t="shared" si="18"/>
        <v>0</v>
      </c>
      <c r="Q14" s="278">
        <f t="shared" si="18"/>
        <v>0</v>
      </c>
      <c r="R14" s="278">
        <f t="shared" si="18"/>
        <v>0</v>
      </c>
      <c r="S14" s="278">
        <f t="shared" si="18"/>
        <v>0</v>
      </c>
      <c r="T14" s="278">
        <f t="shared" si="18"/>
        <v>0</v>
      </c>
      <c r="U14" s="278">
        <f t="shared" si="18"/>
        <v>0</v>
      </c>
      <c r="V14" s="278">
        <f t="shared" si="18"/>
        <v>0</v>
      </c>
      <c r="W14" s="278">
        <f t="shared" si="18"/>
        <v>0</v>
      </c>
      <c r="X14" s="278">
        <f t="shared" si="18"/>
        <v>0</v>
      </c>
      <c r="Y14" s="278">
        <f t="shared" si="18"/>
        <v>0</v>
      </c>
      <c r="Z14" s="278">
        <f t="shared" si="18"/>
        <v>0</v>
      </c>
      <c r="AA14" s="278">
        <f t="shared" si="18"/>
        <v>0</v>
      </c>
      <c r="AB14" s="278">
        <f t="shared" si="18"/>
        <v>0</v>
      </c>
      <c r="AC14" s="278">
        <f t="shared" si="18"/>
        <v>0</v>
      </c>
      <c r="AD14" s="279">
        <f t="shared" si="18"/>
        <v>0</v>
      </c>
      <c r="AE14" s="269"/>
      <c r="AF14" s="270">
        <f>SUM(AF15:AF17)</f>
        <v>24</v>
      </c>
      <c r="AG14" s="271">
        <f t="shared" ref="AG14" si="19">SUM(AG15:AG17)</f>
        <v>16</v>
      </c>
      <c r="AH14" s="271">
        <f>SUM(AH15:AH17)</f>
        <v>8</v>
      </c>
      <c r="AI14" s="271">
        <f>SUM(AI15:AI17)</f>
        <v>0</v>
      </c>
      <c r="AJ14" s="271">
        <f>SUM(AJ15:AJ17)</f>
        <v>0</v>
      </c>
      <c r="AK14" s="272"/>
      <c r="AL14" s="271">
        <f t="shared" ref="AL14:AT14" si="20">SUM(AL15:AL17)</f>
        <v>0</v>
      </c>
      <c r="AM14" s="271">
        <f t="shared" si="20"/>
        <v>0</v>
      </c>
      <c r="AN14" s="271">
        <f t="shared" si="20"/>
        <v>0</v>
      </c>
      <c r="AO14" s="271">
        <f t="shared" si="20"/>
        <v>0</v>
      </c>
      <c r="AP14" s="271">
        <f t="shared" si="20"/>
        <v>0</v>
      </c>
      <c r="AQ14" s="271">
        <f>SUM(AQ15:AQ17)</f>
        <v>0</v>
      </c>
      <c r="AR14" s="271">
        <f t="shared" si="20"/>
        <v>0</v>
      </c>
      <c r="AS14" s="271">
        <f t="shared" si="20"/>
        <v>0</v>
      </c>
      <c r="AT14" s="271">
        <f t="shared" si="20"/>
        <v>0</v>
      </c>
      <c r="AU14" s="273"/>
      <c r="AV14" s="280">
        <f t="shared" si="10"/>
        <v>0</v>
      </c>
      <c r="AW14" s="281">
        <f t="shared" si="4"/>
        <v>0</v>
      </c>
      <c r="AX14" s="271">
        <f t="shared" ref="AX14:BF14" si="21">SUM(AX15:AX17)</f>
        <v>0</v>
      </c>
      <c r="AY14" s="271">
        <f t="shared" si="21"/>
        <v>0</v>
      </c>
      <c r="AZ14" s="271">
        <f t="shared" si="21"/>
        <v>0</v>
      </c>
      <c r="BA14" s="271">
        <f t="shared" si="21"/>
        <v>0</v>
      </c>
      <c r="BB14" s="271">
        <f t="shared" si="21"/>
        <v>0</v>
      </c>
      <c r="BC14" s="276">
        <f>SUM(BC15:BC17)</f>
        <v>0</v>
      </c>
      <c r="BD14" s="271">
        <f t="shared" si="21"/>
        <v>0</v>
      </c>
      <c r="BE14" s="271">
        <f t="shared" si="21"/>
        <v>0</v>
      </c>
      <c r="BF14" s="271">
        <f t="shared" si="21"/>
        <v>0</v>
      </c>
    </row>
    <row r="15" spans="1:60" s="197" customFormat="1" ht="35.1" customHeight="1" thickBot="1">
      <c r="B15" s="322"/>
      <c r="C15" s="283">
        <f t="shared" si="0"/>
        <v>0</v>
      </c>
      <c r="D15" s="323"/>
      <c r="E15" s="323"/>
      <c r="F15" s="323"/>
      <c r="G15" s="323"/>
      <c r="H15" s="323"/>
      <c r="I15" s="323"/>
      <c r="J15" s="372">
        <f t="shared" si="7"/>
        <v>0</v>
      </c>
      <c r="K15" s="323"/>
      <c r="L15" s="323"/>
      <c r="M15" s="323"/>
      <c r="N15" s="323"/>
      <c r="O15" s="323"/>
      <c r="P15" s="323"/>
      <c r="Q15" s="323"/>
      <c r="R15" s="323"/>
      <c r="S15" s="323"/>
      <c r="T15" s="323"/>
      <c r="U15" s="323"/>
      <c r="V15" s="323"/>
      <c r="W15" s="323"/>
      <c r="X15" s="323"/>
      <c r="Y15" s="323"/>
      <c r="Z15" s="323"/>
      <c r="AA15" s="323"/>
      <c r="AB15" s="323"/>
      <c r="AC15" s="324"/>
      <c r="AD15" s="325"/>
      <c r="AE15" s="326"/>
      <c r="AF15" s="327">
        <f t="shared" ref="AF15:AF18" si="22">SUM(AG15:AJ15)</f>
        <v>0</v>
      </c>
      <c r="AG15" s="328"/>
      <c r="AH15" s="328"/>
      <c r="AI15" s="328"/>
      <c r="AJ15" s="328"/>
      <c r="AK15" s="326"/>
      <c r="AL15" s="329"/>
      <c r="AM15" s="329"/>
      <c r="AN15" s="329"/>
      <c r="AO15" s="329"/>
      <c r="AP15" s="329"/>
      <c r="AQ15" s="329"/>
      <c r="AR15" s="329"/>
      <c r="AS15" s="329"/>
      <c r="AT15" s="329"/>
      <c r="AU15" s="330"/>
      <c r="AV15" s="290">
        <f t="shared" si="10"/>
        <v>0</v>
      </c>
      <c r="AW15" s="291">
        <f t="shared" si="4"/>
        <v>0</v>
      </c>
      <c r="AX15" s="329">
        <f>AL15*2</f>
        <v>0</v>
      </c>
      <c r="AY15" s="329">
        <f>AM15*50</f>
        <v>0</v>
      </c>
      <c r="AZ15" s="329">
        <f>AN15*25</f>
        <v>0</v>
      </c>
      <c r="BA15" s="329">
        <f>AO15*40</f>
        <v>0</v>
      </c>
      <c r="BB15" s="329">
        <f>AP15*60</f>
        <v>0</v>
      </c>
      <c r="BC15" s="331">
        <f>AQ15*4</f>
        <v>0</v>
      </c>
      <c r="BD15" s="329">
        <f>AR15*0.5</f>
        <v>0</v>
      </c>
      <c r="BE15" s="329">
        <f t="shared" ref="BE15:BF18" si="23">AS15*12</f>
        <v>0</v>
      </c>
      <c r="BF15" s="329">
        <f t="shared" si="23"/>
        <v>0</v>
      </c>
    </row>
    <row r="16" spans="1:60" s="197" customFormat="1" ht="35.1" customHeight="1" thickBot="1">
      <c r="A16" s="378"/>
      <c r="B16" s="322" t="s">
        <v>913</v>
      </c>
      <c r="C16" s="283">
        <f t="shared" si="0"/>
        <v>24</v>
      </c>
      <c r="D16" s="323"/>
      <c r="E16" s="323"/>
      <c r="F16" s="323"/>
      <c r="G16" s="323"/>
      <c r="H16" s="323"/>
      <c r="I16" s="323"/>
      <c r="J16" s="372">
        <f t="shared" si="7"/>
        <v>24</v>
      </c>
      <c r="K16" s="323"/>
      <c r="L16" s="323"/>
      <c r="M16" s="323"/>
      <c r="N16" s="323"/>
      <c r="O16" s="323"/>
      <c r="P16" s="323"/>
      <c r="Q16" s="323"/>
      <c r="R16" s="323"/>
      <c r="S16" s="323"/>
      <c r="T16" s="323"/>
      <c r="U16" s="323"/>
      <c r="V16" s="323"/>
      <c r="W16" s="323"/>
      <c r="X16" s="323"/>
      <c r="Y16" s="323"/>
      <c r="Z16" s="323"/>
      <c r="AA16" s="323"/>
      <c r="AB16" s="323"/>
      <c r="AC16" s="324"/>
      <c r="AD16" s="325"/>
      <c r="AE16" s="326"/>
      <c r="AF16" s="327">
        <f t="shared" si="22"/>
        <v>24</v>
      </c>
      <c r="AG16" s="328">
        <v>16</v>
      </c>
      <c r="AH16" s="328">
        <v>8</v>
      </c>
      <c r="AI16" s="328"/>
      <c r="AJ16" s="328"/>
      <c r="AK16" s="326"/>
      <c r="AL16" s="329"/>
      <c r="AM16" s="329"/>
      <c r="AN16" s="329"/>
      <c r="AO16" s="329"/>
      <c r="AP16" s="329"/>
      <c r="AQ16" s="329"/>
      <c r="AR16" s="329"/>
      <c r="AS16" s="329"/>
      <c r="AT16" s="329"/>
      <c r="AU16" s="330"/>
      <c r="AV16" s="290">
        <f t="shared" si="10"/>
        <v>0</v>
      </c>
      <c r="AW16" s="316">
        <f t="shared" si="4"/>
        <v>0</v>
      </c>
      <c r="AX16" s="329">
        <f>AL16*2</f>
        <v>0</v>
      </c>
      <c r="AY16" s="329">
        <f>AM16*50</f>
        <v>0</v>
      </c>
      <c r="AZ16" s="329">
        <f>AN16*25</f>
        <v>0</v>
      </c>
      <c r="BA16" s="329">
        <f>AO16*40</f>
        <v>0</v>
      </c>
      <c r="BB16" s="329">
        <f>AP16*60</f>
        <v>0</v>
      </c>
      <c r="BC16" s="331">
        <f>AQ16*4</f>
        <v>0</v>
      </c>
      <c r="BD16" s="329">
        <f>AR16*0.5</f>
        <v>0</v>
      </c>
      <c r="BE16" s="329">
        <f t="shared" si="23"/>
        <v>0</v>
      </c>
      <c r="BF16" s="329">
        <f t="shared" si="23"/>
        <v>0</v>
      </c>
    </row>
    <row r="17" spans="1:62" s="197" customFormat="1" ht="35.1" customHeight="1" thickBot="1">
      <c r="B17" s="322" t="s">
        <v>914</v>
      </c>
      <c r="C17" s="283">
        <f t="shared" si="0"/>
        <v>0</v>
      </c>
      <c r="D17" s="323"/>
      <c r="E17" s="323"/>
      <c r="F17" s="323"/>
      <c r="G17" s="323"/>
      <c r="H17" s="323"/>
      <c r="I17" s="323"/>
      <c r="J17" s="285">
        <f>AF17</f>
        <v>0</v>
      </c>
      <c r="K17" s="323"/>
      <c r="L17" s="323"/>
      <c r="M17" s="323"/>
      <c r="N17" s="323"/>
      <c r="O17" s="323"/>
      <c r="P17" s="323"/>
      <c r="Q17" s="323"/>
      <c r="R17" s="323"/>
      <c r="S17" s="323"/>
      <c r="T17" s="323"/>
      <c r="U17" s="323"/>
      <c r="V17" s="323"/>
      <c r="W17" s="323"/>
      <c r="X17" s="323"/>
      <c r="Y17" s="323"/>
      <c r="Z17" s="323"/>
      <c r="AA17" s="323"/>
      <c r="AB17" s="323"/>
      <c r="AC17" s="324"/>
      <c r="AD17" s="325"/>
      <c r="AE17" s="326"/>
      <c r="AF17" s="327">
        <f>SUM(AG17:AJ17)</f>
        <v>0</v>
      </c>
      <c r="AG17" s="328"/>
      <c r="AH17" s="328"/>
      <c r="AI17" s="288"/>
      <c r="AJ17" s="288"/>
      <c r="AK17" s="269"/>
      <c r="AL17" s="329"/>
      <c r="AM17" s="329"/>
      <c r="AN17" s="329"/>
      <c r="AO17" s="329"/>
      <c r="AP17" s="329"/>
      <c r="AQ17" s="329"/>
      <c r="AR17" s="329"/>
      <c r="AS17" s="329"/>
      <c r="AT17" s="329"/>
      <c r="AU17" s="330"/>
      <c r="AV17" s="290">
        <f t="shared" si="10"/>
        <v>0</v>
      </c>
      <c r="AW17" s="316">
        <f t="shared" si="4"/>
        <v>0</v>
      </c>
      <c r="AX17" s="329">
        <f>AL17*2</f>
        <v>0</v>
      </c>
      <c r="AY17" s="329">
        <f>AM17*50</f>
        <v>0</v>
      </c>
      <c r="AZ17" s="329">
        <f>AN17*25</f>
        <v>0</v>
      </c>
      <c r="BA17" s="329">
        <f>AO17*40</f>
        <v>0</v>
      </c>
      <c r="BB17" s="329">
        <f>AP17*60</f>
        <v>0</v>
      </c>
      <c r="BC17" s="331">
        <f>AQ17*4</f>
        <v>0</v>
      </c>
      <c r="BD17" s="329">
        <f>AR17*0.5</f>
        <v>0</v>
      </c>
      <c r="BE17" s="329">
        <f t="shared" si="23"/>
        <v>0</v>
      </c>
      <c r="BF17" s="329">
        <f t="shared" si="23"/>
        <v>0</v>
      </c>
    </row>
    <row r="18" spans="1:62" s="197" customFormat="1" ht="35.1" customHeight="1" thickBot="1">
      <c r="B18" s="332" t="s">
        <v>915</v>
      </c>
      <c r="C18" s="294">
        <f t="shared" si="0"/>
        <v>0</v>
      </c>
      <c r="D18" s="333"/>
      <c r="E18" s="333"/>
      <c r="F18" s="333"/>
      <c r="G18" s="333"/>
      <c r="H18" s="333"/>
      <c r="I18" s="333"/>
      <c r="J18" s="379">
        <f t="shared" si="7"/>
        <v>0</v>
      </c>
      <c r="K18" s="333"/>
      <c r="L18" s="333"/>
      <c r="M18" s="333"/>
      <c r="N18" s="333"/>
      <c r="O18" s="333"/>
      <c r="P18" s="333"/>
      <c r="Q18" s="333"/>
      <c r="R18" s="333"/>
      <c r="S18" s="333"/>
      <c r="T18" s="333"/>
      <c r="U18" s="333"/>
      <c r="V18" s="333"/>
      <c r="W18" s="333"/>
      <c r="X18" s="333"/>
      <c r="Y18" s="333"/>
      <c r="Z18" s="333"/>
      <c r="AA18" s="333"/>
      <c r="AB18" s="334"/>
      <c r="AC18" s="335"/>
      <c r="AD18" s="336"/>
      <c r="AE18" s="269"/>
      <c r="AF18" s="270">
        <f t="shared" si="22"/>
        <v>0</v>
      </c>
      <c r="AG18" s="288"/>
      <c r="AH18" s="288"/>
      <c r="AI18" s="288"/>
      <c r="AJ18" s="288"/>
      <c r="AK18" s="269"/>
      <c r="AL18" s="329"/>
      <c r="AM18" s="329"/>
      <c r="AN18" s="329"/>
      <c r="AO18" s="329"/>
      <c r="AP18" s="329"/>
      <c r="AQ18" s="329"/>
      <c r="AR18" s="329"/>
      <c r="AS18" s="329"/>
      <c r="AT18" s="329"/>
      <c r="AU18" s="330"/>
      <c r="AV18" s="290">
        <f t="shared" si="10"/>
        <v>0</v>
      </c>
      <c r="AW18" s="302">
        <f t="shared" si="4"/>
        <v>0</v>
      </c>
      <c r="AX18" s="329">
        <f>AL18*2</f>
        <v>0</v>
      </c>
      <c r="AY18" s="329">
        <f>AM18*50</f>
        <v>0</v>
      </c>
      <c r="AZ18" s="329">
        <f>AN18*25</f>
        <v>0</v>
      </c>
      <c r="BA18" s="329">
        <f>AO18*40</f>
        <v>0</v>
      </c>
      <c r="BB18" s="329">
        <f>AP18*60</f>
        <v>0</v>
      </c>
      <c r="BC18" s="331">
        <f>AQ18*4</f>
        <v>0</v>
      </c>
      <c r="BD18" s="329">
        <f>AR18*0.5</f>
        <v>0</v>
      </c>
      <c r="BE18" s="329">
        <f t="shared" si="23"/>
        <v>0</v>
      </c>
      <c r="BF18" s="329">
        <f t="shared" si="23"/>
        <v>0</v>
      </c>
    </row>
    <row r="19" spans="1:62" s="197" customFormat="1" ht="35.1" customHeight="1" thickBot="1">
      <c r="B19" s="337" t="s">
        <v>916</v>
      </c>
      <c r="C19" s="338">
        <f t="shared" si="0"/>
        <v>0</v>
      </c>
      <c r="D19" s="338">
        <f t="shared" ref="D19:AD19" si="24">SUM(D20:D22)</f>
        <v>0</v>
      </c>
      <c r="E19" s="338">
        <f t="shared" si="24"/>
        <v>0</v>
      </c>
      <c r="F19" s="338">
        <f t="shared" si="24"/>
        <v>0</v>
      </c>
      <c r="G19" s="338">
        <f t="shared" si="24"/>
        <v>0</v>
      </c>
      <c r="H19" s="338">
        <f t="shared" si="24"/>
        <v>0</v>
      </c>
      <c r="I19" s="338">
        <f t="shared" si="24"/>
        <v>0</v>
      </c>
      <c r="J19" s="361">
        <f t="shared" si="7"/>
        <v>0</v>
      </c>
      <c r="K19" s="338">
        <f t="shared" si="24"/>
        <v>0</v>
      </c>
      <c r="L19" s="338">
        <f t="shared" si="24"/>
        <v>0</v>
      </c>
      <c r="M19" s="338">
        <f t="shared" si="24"/>
        <v>0</v>
      </c>
      <c r="N19" s="338">
        <f t="shared" si="24"/>
        <v>0</v>
      </c>
      <c r="O19" s="338">
        <f t="shared" si="24"/>
        <v>0</v>
      </c>
      <c r="P19" s="338">
        <f t="shared" si="24"/>
        <v>0</v>
      </c>
      <c r="Q19" s="338">
        <f t="shared" si="24"/>
        <v>0</v>
      </c>
      <c r="R19" s="338">
        <f t="shared" si="24"/>
        <v>0</v>
      </c>
      <c r="S19" s="338">
        <f t="shared" si="24"/>
        <v>0</v>
      </c>
      <c r="T19" s="338">
        <f t="shared" si="24"/>
        <v>0</v>
      </c>
      <c r="U19" s="338">
        <f t="shared" si="24"/>
        <v>0</v>
      </c>
      <c r="V19" s="338">
        <f t="shared" si="24"/>
        <v>0</v>
      </c>
      <c r="W19" s="338">
        <f t="shared" si="24"/>
        <v>0</v>
      </c>
      <c r="X19" s="338">
        <f t="shared" si="24"/>
        <v>0</v>
      </c>
      <c r="Y19" s="338">
        <f t="shared" si="24"/>
        <v>0</v>
      </c>
      <c r="Z19" s="338">
        <f t="shared" si="24"/>
        <v>0</v>
      </c>
      <c r="AA19" s="338">
        <f t="shared" si="24"/>
        <v>0</v>
      </c>
      <c r="AB19" s="339">
        <f t="shared" si="24"/>
        <v>0</v>
      </c>
      <c r="AC19" s="339">
        <f t="shared" si="24"/>
        <v>0</v>
      </c>
      <c r="AD19" s="340">
        <f t="shared" si="24"/>
        <v>0</v>
      </c>
      <c r="AE19" s="269"/>
      <c r="AF19" s="270">
        <f>SUM(AF20:AF22)</f>
        <v>0</v>
      </c>
      <c r="AG19" s="271">
        <f>SUM(AG20:AG22)</f>
        <v>0</v>
      </c>
      <c r="AH19" s="271">
        <f t="shared" ref="AH19:AJ19" si="25">SUM(AH20:AH22)</f>
        <v>0</v>
      </c>
      <c r="AI19" s="271">
        <f t="shared" si="25"/>
        <v>0</v>
      </c>
      <c r="AJ19" s="271">
        <f t="shared" si="25"/>
        <v>0</v>
      </c>
      <c r="AK19" s="272"/>
      <c r="AL19" s="271">
        <f t="shared" ref="AL19:AT19" si="26">SUM(AL20:AL22)</f>
        <v>0</v>
      </c>
      <c r="AM19" s="271">
        <f t="shared" si="26"/>
        <v>0</v>
      </c>
      <c r="AN19" s="271">
        <f t="shared" si="26"/>
        <v>0</v>
      </c>
      <c r="AO19" s="271">
        <f t="shared" si="26"/>
        <v>0</v>
      </c>
      <c r="AP19" s="271">
        <f t="shared" si="26"/>
        <v>0</v>
      </c>
      <c r="AQ19" s="271">
        <f>SUM(AQ20:AQ22)</f>
        <v>0</v>
      </c>
      <c r="AR19" s="271">
        <f t="shared" si="26"/>
        <v>0</v>
      </c>
      <c r="AS19" s="271">
        <f t="shared" si="26"/>
        <v>0</v>
      </c>
      <c r="AT19" s="271">
        <f t="shared" si="26"/>
        <v>0</v>
      </c>
      <c r="AU19" s="273"/>
      <c r="AV19" s="280">
        <f t="shared" si="10"/>
        <v>0</v>
      </c>
      <c r="AW19" s="281">
        <f t="shared" si="4"/>
        <v>0</v>
      </c>
      <c r="AX19" s="271">
        <f t="shared" ref="AX19:BF19" si="27">SUM(AX20:AX22)</f>
        <v>0</v>
      </c>
      <c r="AY19" s="271">
        <f t="shared" si="27"/>
        <v>0</v>
      </c>
      <c r="AZ19" s="271">
        <f t="shared" si="27"/>
        <v>0</v>
      </c>
      <c r="BA19" s="271">
        <f t="shared" si="27"/>
        <v>0</v>
      </c>
      <c r="BB19" s="271">
        <f t="shared" si="27"/>
        <v>0</v>
      </c>
      <c r="BC19" s="276">
        <f>SUM(BC20:BC22)</f>
        <v>0</v>
      </c>
      <c r="BD19" s="271">
        <f t="shared" si="27"/>
        <v>0</v>
      </c>
      <c r="BE19" s="271">
        <f t="shared" si="27"/>
        <v>0</v>
      </c>
      <c r="BF19" s="271">
        <f t="shared" si="27"/>
        <v>0</v>
      </c>
    </row>
    <row r="20" spans="1:62" s="197" customFormat="1" ht="35.1" customHeight="1" thickBot="1">
      <c r="B20" s="303" t="s">
        <v>917</v>
      </c>
      <c r="C20" s="283">
        <f t="shared" si="0"/>
        <v>0</v>
      </c>
      <c r="D20" s="323"/>
      <c r="E20" s="323"/>
      <c r="F20" s="323"/>
      <c r="G20" s="323"/>
      <c r="H20" s="323"/>
      <c r="I20" s="323"/>
      <c r="J20" s="372">
        <f t="shared" si="7"/>
        <v>0</v>
      </c>
      <c r="K20" s="323"/>
      <c r="L20" s="323"/>
      <c r="M20" s="323"/>
      <c r="N20" s="323"/>
      <c r="O20" s="323"/>
      <c r="P20" s="323"/>
      <c r="Q20" s="323"/>
      <c r="R20" s="323"/>
      <c r="S20" s="323"/>
      <c r="T20" s="323"/>
      <c r="U20" s="323"/>
      <c r="V20" s="323"/>
      <c r="W20" s="323"/>
      <c r="X20" s="341"/>
      <c r="Y20" s="323"/>
      <c r="Z20" s="323"/>
      <c r="AA20" s="323"/>
      <c r="AB20" s="342"/>
      <c r="AC20" s="343"/>
      <c r="AD20" s="344"/>
      <c r="AE20" s="269"/>
      <c r="AF20" s="270">
        <f t="shared" ref="AF20:AF22" si="28">SUM(AG20:AJ20)</f>
        <v>0</v>
      </c>
      <c r="AG20" s="288"/>
      <c r="AH20" s="288"/>
      <c r="AI20" s="288"/>
      <c r="AJ20" s="288"/>
      <c r="AK20" s="269"/>
      <c r="AL20" s="329"/>
      <c r="AM20" s="329"/>
      <c r="AN20" s="329"/>
      <c r="AO20" s="329"/>
      <c r="AP20" s="329"/>
      <c r="AQ20" s="329"/>
      <c r="AR20" s="329"/>
      <c r="AS20" s="329"/>
      <c r="AT20" s="329"/>
      <c r="AU20" s="330"/>
      <c r="AV20" s="290">
        <f t="shared" si="10"/>
        <v>0</v>
      </c>
      <c r="AW20" s="291">
        <f t="shared" si="4"/>
        <v>0</v>
      </c>
      <c r="AX20" s="329">
        <f>AL20*2</f>
        <v>0</v>
      </c>
      <c r="AY20" s="329">
        <f>AM20*50</f>
        <v>0</v>
      </c>
      <c r="AZ20" s="329">
        <f>AN20*25</f>
        <v>0</v>
      </c>
      <c r="BA20" s="329">
        <f>AO20*40</f>
        <v>0</v>
      </c>
      <c r="BB20" s="329">
        <f>AP20*60</f>
        <v>0</v>
      </c>
      <c r="BC20" s="331">
        <f>AQ20*4</f>
        <v>0</v>
      </c>
      <c r="BD20" s="329">
        <f>AR20*0.5</f>
        <v>0</v>
      </c>
      <c r="BE20" s="329">
        <f>AS20*12</f>
        <v>0</v>
      </c>
      <c r="BF20" s="329">
        <f>AT20*12</f>
        <v>0</v>
      </c>
    </row>
    <row r="21" spans="1:62" s="197" customFormat="1" ht="35.1" customHeight="1" thickBot="1">
      <c r="B21" s="322"/>
      <c r="C21" s="283">
        <f t="shared" si="0"/>
        <v>0</v>
      </c>
      <c r="D21" s="323"/>
      <c r="E21" s="323"/>
      <c r="F21" s="323"/>
      <c r="G21" s="323"/>
      <c r="H21" s="323"/>
      <c r="I21" s="323"/>
      <c r="J21" s="372">
        <f t="shared" si="7"/>
        <v>0</v>
      </c>
      <c r="K21" s="323"/>
      <c r="L21" s="323"/>
      <c r="M21" s="323"/>
      <c r="N21" s="323"/>
      <c r="O21" s="323"/>
      <c r="P21" s="323"/>
      <c r="Q21" s="323"/>
      <c r="R21" s="323"/>
      <c r="S21" s="323"/>
      <c r="T21" s="323"/>
      <c r="U21" s="323"/>
      <c r="V21" s="323"/>
      <c r="W21" s="323"/>
      <c r="X21" s="323"/>
      <c r="Y21" s="323"/>
      <c r="Z21" s="323"/>
      <c r="AA21" s="323"/>
      <c r="AB21" s="345"/>
      <c r="AC21" s="346"/>
      <c r="AD21" s="347"/>
      <c r="AE21" s="269"/>
      <c r="AF21" s="270">
        <f t="shared" si="28"/>
        <v>0</v>
      </c>
      <c r="AG21" s="288"/>
      <c r="AH21" s="288"/>
      <c r="AI21" s="288"/>
      <c r="AJ21" s="288"/>
      <c r="AK21" s="269"/>
      <c r="AL21" s="329"/>
      <c r="AM21" s="329"/>
      <c r="AN21" s="329"/>
      <c r="AO21" s="329"/>
      <c r="AP21" s="329"/>
      <c r="AQ21" s="329"/>
      <c r="AR21" s="329"/>
      <c r="AS21" s="329"/>
      <c r="AT21" s="329"/>
      <c r="AU21" s="330"/>
      <c r="AV21" s="290">
        <f t="shared" si="10"/>
        <v>0</v>
      </c>
      <c r="AW21" s="316">
        <f t="shared" si="4"/>
        <v>0</v>
      </c>
      <c r="AX21" s="329">
        <f>AL21*2</f>
        <v>0</v>
      </c>
      <c r="AY21" s="329">
        <f>AM21*50</f>
        <v>0</v>
      </c>
      <c r="AZ21" s="329">
        <f>AN21*25</f>
        <v>0</v>
      </c>
      <c r="BA21" s="329">
        <f>AO21*40</f>
        <v>0</v>
      </c>
      <c r="BB21" s="329">
        <f>AP21*60</f>
        <v>0</v>
      </c>
      <c r="BC21" s="331">
        <f>AQ21*4</f>
        <v>0</v>
      </c>
      <c r="BD21" s="329">
        <f t="shared" ref="BD21:BD22" si="29">AR21*0.5</f>
        <v>0</v>
      </c>
      <c r="BE21" s="329">
        <f t="shared" ref="BE21:BF22" si="30">AS21*12</f>
        <v>0</v>
      </c>
      <c r="BF21" s="329">
        <f t="shared" si="30"/>
        <v>0</v>
      </c>
    </row>
    <row r="22" spans="1:62" s="197" customFormat="1" ht="35.1" customHeight="1" thickBot="1">
      <c r="B22" s="380"/>
      <c r="C22" s="294">
        <f t="shared" si="0"/>
        <v>0</v>
      </c>
      <c r="D22" s="334"/>
      <c r="E22" s="334"/>
      <c r="F22" s="334"/>
      <c r="G22" s="334"/>
      <c r="H22" s="334"/>
      <c r="I22" s="334"/>
      <c r="J22" s="379">
        <f t="shared" si="7"/>
        <v>0</v>
      </c>
      <c r="K22" s="334"/>
      <c r="L22" s="334"/>
      <c r="M22" s="334"/>
      <c r="N22" s="334"/>
      <c r="O22" s="334"/>
      <c r="P22" s="334"/>
      <c r="Q22" s="334"/>
      <c r="R22" s="334"/>
      <c r="S22" s="334"/>
      <c r="T22" s="334"/>
      <c r="U22" s="334"/>
      <c r="V22" s="334"/>
      <c r="W22" s="334"/>
      <c r="X22" s="334"/>
      <c r="Y22" s="334"/>
      <c r="Z22" s="334"/>
      <c r="AA22" s="334"/>
      <c r="AB22" s="334"/>
      <c r="AC22" s="335"/>
      <c r="AD22" s="336"/>
      <c r="AE22" s="269"/>
      <c r="AF22" s="349">
        <f t="shared" si="28"/>
        <v>0</v>
      </c>
      <c r="AG22" s="301"/>
      <c r="AH22" s="301"/>
      <c r="AI22" s="301"/>
      <c r="AJ22" s="301"/>
      <c r="AK22" s="269"/>
      <c r="AL22" s="329"/>
      <c r="AM22" s="329"/>
      <c r="AN22" s="329"/>
      <c r="AO22" s="329"/>
      <c r="AP22" s="329"/>
      <c r="AQ22" s="329"/>
      <c r="AR22" s="329"/>
      <c r="AS22" s="329"/>
      <c r="AT22" s="329"/>
      <c r="AU22" s="330"/>
      <c r="AV22" s="290">
        <f t="shared" si="10"/>
        <v>0</v>
      </c>
      <c r="AW22" s="350">
        <f t="shared" si="4"/>
        <v>0</v>
      </c>
      <c r="AX22" s="329">
        <f>AL22*2</f>
        <v>0</v>
      </c>
      <c r="AY22" s="329">
        <f>AM22*50</f>
        <v>0</v>
      </c>
      <c r="AZ22" s="329">
        <f>AN22*25</f>
        <v>0</v>
      </c>
      <c r="BA22" s="329">
        <f>AO22*40</f>
        <v>0</v>
      </c>
      <c r="BB22" s="329">
        <f>AP22*60</f>
        <v>0</v>
      </c>
      <c r="BC22" s="331">
        <f>AQ22*4</f>
        <v>0</v>
      </c>
      <c r="BD22" s="329">
        <f t="shared" si="29"/>
        <v>0</v>
      </c>
      <c r="BE22" s="329">
        <f t="shared" si="30"/>
        <v>0</v>
      </c>
      <c r="BF22" s="329">
        <f t="shared" si="30"/>
        <v>0</v>
      </c>
    </row>
    <row r="23" spans="1:62" s="351" customFormat="1" ht="190.8" customHeight="1">
      <c r="A23" s="1649" t="s">
        <v>918</v>
      </c>
      <c r="B23" s="1650"/>
      <c r="C23" s="1650"/>
      <c r="D23" s="1650"/>
      <c r="E23" s="1650"/>
      <c r="F23" s="1650"/>
      <c r="G23" s="1650"/>
      <c r="H23" s="1650"/>
      <c r="I23" s="1650"/>
      <c r="J23" s="1650"/>
      <c r="K23" s="1650"/>
      <c r="L23" s="1650"/>
      <c r="M23" s="1650"/>
      <c r="N23" s="1650"/>
      <c r="O23" s="1650"/>
      <c r="P23" s="1650"/>
      <c r="Q23" s="1650"/>
      <c r="R23" s="1650"/>
      <c r="S23" s="1650"/>
      <c r="T23" s="1650"/>
      <c r="U23" s="1650"/>
      <c r="V23" s="1650"/>
      <c r="W23" s="1650"/>
      <c r="X23" s="1650"/>
      <c r="Y23" s="1650"/>
      <c r="Z23" s="1651"/>
      <c r="AA23" s="1651"/>
      <c r="AB23" s="1651"/>
      <c r="AC23" s="1651"/>
      <c r="AD23" s="1651"/>
      <c r="AF23" s="352"/>
      <c r="AG23" s="352"/>
      <c r="AH23" s="249"/>
      <c r="AI23" s="249"/>
      <c r="AJ23" s="249"/>
      <c r="AK23" s="249"/>
      <c r="AL23" s="353"/>
      <c r="AM23" s="352" t="s">
        <v>1296</v>
      </c>
      <c r="AN23" s="352"/>
    </row>
    <row r="24" spans="1:62" s="249" customFormat="1" ht="35.1" customHeight="1">
      <c r="B24" s="352"/>
      <c r="C24" s="681"/>
      <c r="D24" s="682"/>
      <c r="E24" s="683"/>
      <c r="F24" s="683"/>
      <c r="G24" s="248"/>
      <c r="H24" s="248"/>
      <c r="I24" s="248"/>
      <c r="J24" s="248"/>
      <c r="K24" s="248"/>
      <c r="AV24" s="248"/>
      <c r="AW24" s="248"/>
    </row>
    <row r="25" spans="1:62" s="249" customFormat="1" ht="30" customHeight="1">
      <c r="B25" s="352"/>
      <c r="C25" s="352"/>
      <c r="D25" s="1652"/>
      <c r="E25" s="1652"/>
      <c r="G25" s="353"/>
      <c r="H25" s="353"/>
      <c r="J25" s="352"/>
      <c r="K25" s="354"/>
      <c r="M25" s="353"/>
      <c r="O25" s="352"/>
      <c r="P25" s="352"/>
      <c r="W25" s="1653" t="s">
        <v>1297</v>
      </c>
      <c r="X25" s="1653"/>
      <c r="Y25" s="1653"/>
      <c r="Z25" s="1653"/>
      <c r="AA25" s="1653"/>
      <c r="AB25" s="1653"/>
      <c r="AC25" s="1653"/>
      <c r="AD25" s="1653"/>
      <c r="AE25" s="353"/>
      <c r="AF25" s="244"/>
      <c r="AG25" s="244"/>
      <c r="AH25" s="244"/>
      <c r="AI25" s="244"/>
      <c r="AK25" s="353"/>
      <c r="AL25" s="353"/>
      <c r="AO25" s="352"/>
      <c r="AP25" s="352"/>
      <c r="AQ25" s="354"/>
      <c r="AS25" s="353"/>
      <c r="AV25" s="248"/>
      <c r="AW25" s="355"/>
      <c r="AX25" s="353"/>
      <c r="BA25" s="352"/>
      <c r="BB25" s="352"/>
      <c r="BC25" s="354"/>
      <c r="BE25" s="353"/>
      <c r="BG25" s="352"/>
      <c r="BH25" s="352"/>
    </row>
    <row r="26" spans="1:62" s="244" customFormat="1" ht="30" customHeight="1">
      <c r="B26" s="356"/>
      <c r="C26" s="356"/>
      <c r="D26" s="357"/>
      <c r="E26" s="357"/>
      <c r="F26" s="356"/>
      <c r="G26" s="358"/>
      <c r="H26" s="358"/>
      <c r="I26" s="357"/>
      <c r="J26" s="359"/>
      <c r="K26" s="359"/>
      <c r="L26" s="357"/>
      <c r="M26" s="357"/>
      <c r="N26" s="357"/>
      <c r="O26" s="357"/>
      <c r="P26" s="357"/>
      <c r="Q26" s="357"/>
      <c r="R26" s="357"/>
      <c r="W26" s="1644" t="s">
        <v>920</v>
      </c>
      <c r="X26" s="1644"/>
      <c r="Y26" s="1644"/>
      <c r="Z26" s="1644"/>
      <c r="AA26" s="1644"/>
      <c r="AB26" s="1644"/>
      <c r="AC26"/>
      <c r="AO26" s="358"/>
      <c r="AP26" s="358"/>
      <c r="AT26" s="358"/>
      <c r="AU26" s="358"/>
      <c r="AV26" s="360"/>
      <c r="AW26" s="245"/>
      <c r="BA26" s="358"/>
      <c r="BB26" s="358"/>
      <c r="BF26" s="358"/>
    </row>
    <row r="27" spans="1:62" s="244" customFormat="1" ht="30" customHeight="1">
      <c r="AF27"/>
      <c r="AG27"/>
      <c r="AH27"/>
      <c r="AI27"/>
      <c r="AV27" s="245"/>
      <c r="AW27" s="245"/>
      <c r="BI27" s="249"/>
      <c r="BJ27" s="249"/>
    </row>
    <row r="28" spans="1:62" ht="19.8">
      <c r="AL28" s="244"/>
      <c r="AM28" s="244"/>
      <c r="AN28" s="244"/>
      <c r="AO28" s="244"/>
      <c r="AP28" s="244"/>
      <c r="AQ28" s="244"/>
      <c r="AR28" s="244"/>
      <c r="AS28" s="244"/>
      <c r="AT28" s="244"/>
      <c r="AU28" s="244"/>
      <c r="AV28" s="245"/>
      <c r="AW28" s="245"/>
      <c r="AX28" s="244"/>
      <c r="AY28" s="244"/>
      <c r="AZ28" s="244"/>
      <c r="BA28" s="244"/>
      <c r="BB28" s="244"/>
      <c r="BC28" s="244"/>
      <c r="BD28" s="244"/>
      <c r="BE28" s="244"/>
      <c r="BF28" s="244"/>
    </row>
    <row r="29" spans="1:62" ht="19.8">
      <c r="AL29" s="244"/>
      <c r="AM29" s="244"/>
      <c r="AN29" s="244"/>
      <c r="AO29" s="244"/>
      <c r="AP29" s="244"/>
      <c r="AQ29" s="244"/>
      <c r="AR29" s="244"/>
      <c r="AS29" s="244"/>
      <c r="AT29" s="244"/>
      <c r="AU29" s="244"/>
      <c r="AV29" s="245"/>
      <c r="AW29" s="245"/>
      <c r="AX29" s="244"/>
      <c r="AY29" s="244"/>
      <c r="AZ29" s="244"/>
      <c r="BA29" s="244"/>
      <c r="BB29" s="244"/>
      <c r="BC29" s="244"/>
      <c r="BD29" s="244"/>
      <c r="BE29" s="244"/>
      <c r="BF29" s="244"/>
    </row>
    <row r="30" spans="1:62" ht="19.8">
      <c r="AL30" s="244"/>
      <c r="AM30" s="244"/>
      <c r="AN30" s="244"/>
      <c r="AO30" s="244"/>
      <c r="AP30" s="244"/>
      <c r="AQ30" s="244"/>
      <c r="AR30" s="244"/>
      <c r="AS30" s="244"/>
      <c r="AT30" s="244"/>
      <c r="AU30" s="244"/>
      <c r="AV30" s="245"/>
      <c r="AW30" s="245"/>
      <c r="AX30" s="244"/>
      <c r="AY30" s="244"/>
      <c r="AZ30" s="244"/>
      <c r="BA30" s="244"/>
      <c r="BB30" s="244"/>
      <c r="BC30" s="244"/>
      <c r="BD30" s="244"/>
      <c r="BE30" s="244"/>
      <c r="BF30" s="244"/>
    </row>
  </sheetData>
  <mergeCells count="9">
    <mergeCell ref="W26:AB26"/>
    <mergeCell ref="BG1:BH1"/>
    <mergeCell ref="D25:E25"/>
    <mergeCell ref="W25:AD25"/>
    <mergeCell ref="B1:AD1"/>
    <mergeCell ref="C2:T2"/>
    <mergeCell ref="AC2:AD2"/>
    <mergeCell ref="AK2:BF2"/>
    <mergeCell ref="A23:AD23"/>
  </mergeCells>
  <phoneticPr fontId="18" type="noConversion"/>
  <hyperlinks>
    <hyperlink ref="BG1" location="預告統計資料發布時間表!A1" display="回發布時間表" xr:uid="{00000000-0004-0000-2700-000000000000}"/>
  </hyperlinks>
  <pageMargins left="0.7" right="0.7" top="0.75" bottom="0.75" header="0.3" footer="0.3"/>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BJ30"/>
  <sheetViews>
    <sheetView topLeftCell="AI1" workbookViewId="0">
      <selection activeCell="BG1" sqref="BG1:BH1"/>
    </sheetView>
  </sheetViews>
  <sheetFormatPr defaultRowHeight="16.2"/>
  <cols>
    <col min="1" max="1" width="4.88671875" customWidth="1"/>
    <col min="2" max="2" width="21.88671875" customWidth="1"/>
    <col min="3" max="3" width="15.21875" customWidth="1"/>
    <col min="4" max="4" width="14.21875" bestFit="1" customWidth="1"/>
    <col min="5" max="5" width="13.109375" customWidth="1"/>
    <col min="6" max="8" width="14.21875" bestFit="1" customWidth="1"/>
    <col min="9" max="9" width="13.21875" customWidth="1"/>
    <col min="10" max="10" width="14.33203125" bestFit="1" customWidth="1"/>
    <col min="11" max="11" width="9.109375" customWidth="1"/>
    <col min="12" max="12" width="12.6640625" customWidth="1"/>
    <col min="13" max="13" width="8.21875" customWidth="1"/>
    <col min="14" max="14" width="12.44140625" bestFit="1" customWidth="1"/>
    <col min="15" max="15" width="12.33203125" customWidth="1"/>
    <col min="16" max="16" width="12.21875" bestFit="1" customWidth="1"/>
    <col min="17" max="17" width="12.77734375" customWidth="1"/>
    <col min="18" max="18" width="11.21875" customWidth="1"/>
    <col min="19" max="22" width="8.109375" customWidth="1"/>
    <col min="23" max="25" width="7.6640625" customWidth="1"/>
    <col min="26" max="26" width="8.6640625" customWidth="1"/>
    <col min="27" max="28" width="6.6640625" customWidth="1"/>
    <col min="29" max="29" width="7.44140625" customWidth="1"/>
    <col min="30" max="30" width="6.6640625" customWidth="1"/>
    <col min="32" max="36" width="12.6640625" customWidth="1"/>
    <col min="48" max="49" width="8.88671875" style="102"/>
    <col min="50" max="58" width="10.6640625" customWidth="1"/>
  </cols>
  <sheetData>
    <row r="1" spans="1:60" s="246" customFormat="1" ht="45">
      <c r="B1" s="1645" t="s">
        <v>855</v>
      </c>
      <c r="C1" s="1645"/>
      <c r="D1" s="1645"/>
      <c r="E1" s="1645"/>
      <c r="F1" s="1645"/>
      <c r="G1" s="1645"/>
      <c r="H1" s="1645"/>
      <c r="I1" s="1645"/>
      <c r="J1" s="1645"/>
      <c r="K1" s="1645"/>
      <c r="L1" s="1645"/>
      <c r="M1" s="1645"/>
      <c r="N1" s="1645"/>
      <c r="O1" s="1645"/>
      <c r="P1" s="1645"/>
      <c r="Q1" s="1645"/>
      <c r="R1" s="1645"/>
      <c r="S1" s="1645"/>
      <c r="T1" s="1645"/>
      <c r="U1" s="1645"/>
      <c r="V1" s="1645"/>
      <c r="W1" s="1645"/>
      <c r="X1" s="1645"/>
      <c r="Y1" s="1645"/>
      <c r="Z1" s="1645"/>
      <c r="AA1" s="1645"/>
      <c r="AB1" s="1645"/>
      <c r="AC1" s="1645"/>
      <c r="AD1" s="1645"/>
      <c r="AE1" s="243"/>
      <c r="AF1" s="243"/>
      <c r="AG1" s="243"/>
      <c r="AH1" s="243"/>
      <c r="AI1" s="243"/>
      <c r="AJ1" s="243"/>
      <c r="AK1" s="243"/>
      <c r="AL1" s="244"/>
      <c r="AM1" s="244"/>
      <c r="AN1" s="244"/>
      <c r="AO1" s="244"/>
      <c r="AP1" s="244"/>
      <c r="AQ1" s="244"/>
      <c r="AR1" s="244"/>
      <c r="AS1" s="244"/>
      <c r="AT1" s="244"/>
      <c r="AU1" s="244"/>
      <c r="AV1" s="245"/>
      <c r="AW1" s="245"/>
      <c r="AX1" s="244"/>
      <c r="AY1" s="244"/>
      <c r="AZ1" s="244"/>
      <c r="BA1" s="244"/>
      <c r="BB1" s="244"/>
      <c r="BC1" s="244"/>
      <c r="BD1" s="244"/>
      <c r="BE1" s="244"/>
      <c r="BF1" s="244"/>
      <c r="BG1" s="1543" t="s">
        <v>86</v>
      </c>
      <c r="BH1" s="1543"/>
    </row>
    <row r="2" spans="1:60" s="249" customFormat="1" ht="28.8" thickBot="1">
      <c r="B2" s="247"/>
      <c r="C2" s="1646" t="s">
        <v>1387</v>
      </c>
      <c r="D2" s="1646"/>
      <c r="E2" s="1646"/>
      <c r="F2" s="1646"/>
      <c r="G2" s="1646"/>
      <c r="H2" s="1646"/>
      <c r="I2" s="1646"/>
      <c r="J2" s="1646"/>
      <c r="K2" s="1646"/>
      <c r="L2" s="1646"/>
      <c r="M2" s="1646"/>
      <c r="N2" s="1646"/>
      <c r="O2" s="1646"/>
      <c r="P2" s="1646"/>
      <c r="Q2" s="1646"/>
      <c r="R2" s="1646"/>
      <c r="S2" s="1646"/>
      <c r="T2" s="1646"/>
      <c r="U2" s="248"/>
      <c r="V2" s="248" t="s">
        <v>857</v>
      </c>
      <c r="W2" s="248"/>
      <c r="X2" s="248"/>
      <c r="Y2" s="248"/>
      <c r="Z2" s="248"/>
      <c r="AA2" s="248"/>
      <c r="AC2" s="1647" t="s">
        <v>858</v>
      </c>
      <c r="AD2" s="1647"/>
      <c r="AK2" s="1648"/>
      <c r="AL2" s="1648"/>
      <c r="AM2" s="1648"/>
      <c r="AN2" s="1648"/>
      <c r="AO2" s="1648"/>
      <c r="AP2" s="1648"/>
      <c r="AQ2" s="1648"/>
      <c r="AR2" s="1648"/>
      <c r="AS2" s="1648"/>
      <c r="AT2" s="1648"/>
      <c r="AU2" s="1648"/>
      <c r="AV2" s="1648"/>
      <c r="AW2" s="1648"/>
      <c r="AX2" s="1648"/>
      <c r="AY2" s="1648"/>
      <c r="AZ2" s="1648"/>
      <c r="BA2" s="1648"/>
      <c r="BB2" s="1648"/>
      <c r="BC2" s="1648"/>
      <c r="BD2" s="1648"/>
      <c r="BE2" s="1648"/>
      <c r="BF2" s="1648"/>
    </row>
    <row r="3" spans="1:60" s="197" customFormat="1" ht="139.19999999999999" thickBot="1">
      <c r="B3" s="250" t="s">
        <v>859</v>
      </c>
      <c r="C3" s="251" t="s">
        <v>860</v>
      </c>
      <c r="D3" s="252" t="s">
        <v>861</v>
      </c>
      <c r="E3" s="252" t="s">
        <v>862</v>
      </c>
      <c r="F3" s="252" t="s">
        <v>863</v>
      </c>
      <c r="G3" s="252" t="s">
        <v>864</v>
      </c>
      <c r="H3" s="252" t="s">
        <v>865</v>
      </c>
      <c r="I3" s="252" t="s">
        <v>866</v>
      </c>
      <c r="J3" s="253" t="s">
        <v>867</v>
      </c>
      <c r="K3" s="252" t="s">
        <v>868</v>
      </c>
      <c r="L3" s="252" t="s">
        <v>869</v>
      </c>
      <c r="M3" s="252" t="s">
        <v>870</v>
      </c>
      <c r="N3" s="252" t="s">
        <v>871</v>
      </c>
      <c r="O3" s="252" t="s">
        <v>872</v>
      </c>
      <c r="P3" s="252" t="s">
        <v>873</v>
      </c>
      <c r="Q3" s="252" t="s">
        <v>874</v>
      </c>
      <c r="R3" s="252" t="s">
        <v>875</v>
      </c>
      <c r="S3" s="252" t="s">
        <v>876</v>
      </c>
      <c r="T3" s="252" t="s">
        <v>877</v>
      </c>
      <c r="U3" s="252" t="s">
        <v>878</v>
      </c>
      <c r="V3" s="252" t="s">
        <v>879</v>
      </c>
      <c r="W3" s="252" t="s">
        <v>880</v>
      </c>
      <c r="X3" s="252" t="s">
        <v>881</v>
      </c>
      <c r="Y3" s="252" t="s">
        <v>882</v>
      </c>
      <c r="Z3" s="252" t="s">
        <v>883</v>
      </c>
      <c r="AA3" s="252" t="s">
        <v>884</v>
      </c>
      <c r="AB3" s="252" t="s">
        <v>885</v>
      </c>
      <c r="AC3" s="254" t="s">
        <v>886</v>
      </c>
      <c r="AD3" s="255" t="s">
        <v>887</v>
      </c>
      <c r="AE3" s="256"/>
      <c r="AF3" s="257" t="s">
        <v>888</v>
      </c>
      <c r="AG3" s="258" t="s">
        <v>889</v>
      </c>
      <c r="AH3" s="259" t="s">
        <v>890</v>
      </c>
      <c r="AI3" s="259" t="s">
        <v>891</v>
      </c>
      <c r="AJ3" s="259" t="s">
        <v>892</v>
      </c>
      <c r="AK3" s="260"/>
      <c r="AL3" s="261" t="s">
        <v>893</v>
      </c>
      <c r="AM3" s="259" t="s">
        <v>894</v>
      </c>
      <c r="AN3" s="259" t="s">
        <v>895</v>
      </c>
      <c r="AO3" s="259" t="s">
        <v>896</v>
      </c>
      <c r="AP3" s="259" t="s">
        <v>897</v>
      </c>
      <c r="AQ3" s="261" t="s">
        <v>898</v>
      </c>
      <c r="AR3" s="259" t="s">
        <v>899</v>
      </c>
      <c r="AS3" s="259" t="s">
        <v>900</v>
      </c>
      <c r="AT3" s="259" t="s">
        <v>901</v>
      </c>
      <c r="AU3" s="260"/>
      <c r="AV3" s="262" t="s">
        <v>879</v>
      </c>
      <c r="AW3" s="263" t="s">
        <v>902</v>
      </c>
      <c r="AX3" s="259" t="s">
        <v>893</v>
      </c>
      <c r="AY3" s="259" t="s">
        <v>894</v>
      </c>
      <c r="AZ3" s="259" t="s">
        <v>895</v>
      </c>
      <c r="BA3" s="259" t="s">
        <v>896</v>
      </c>
      <c r="BB3" s="259" t="s">
        <v>897</v>
      </c>
      <c r="BC3" s="264" t="s">
        <v>898</v>
      </c>
      <c r="BD3" s="259" t="s">
        <v>899</v>
      </c>
      <c r="BE3" s="259" t="s">
        <v>900</v>
      </c>
      <c r="BF3" s="259" t="s">
        <v>901</v>
      </c>
    </row>
    <row r="4" spans="1:60" s="197" customFormat="1" ht="28.8" thickBot="1">
      <c r="B4" s="265" t="s">
        <v>903</v>
      </c>
      <c r="C4" s="266">
        <f t="shared" ref="C4:C22" si="0">SUM(D4:AD4)</f>
        <v>49372</v>
      </c>
      <c r="D4" s="266">
        <f>D5+D8+D14+D19</f>
        <v>10190</v>
      </c>
      <c r="E4" s="266">
        <f t="shared" ref="E4:AD4" si="1">E5+E8+E14+E19</f>
        <v>7315</v>
      </c>
      <c r="F4" s="266">
        <f t="shared" si="1"/>
        <v>2570</v>
      </c>
      <c r="G4" s="266">
        <f t="shared" si="1"/>
        <v>3841</v>
      </c>
      <c r="H4" s="266">
        <f t="shared" si="1"/>
        <v>3606</v>
      </c>
      <c r="I4" s="266">
        <f t="shared" si="1"/>
        <v>7503</v>
      </c>
      <c r="J4" s="267">
        <f>AF4</f>
        <v>7165</v>
      </c>
      <c r="K4" s="266">
        <f t="shared" si="1"/>
        <v>0</v>
      </c>
      <c r="L4" s="266">
        <f t="shared" si="1"/>
        <v>0</v>
      </c>
      <c r="M4" s="266">
        <f t="shared" si="1"/>
        <v>0</v>
      </c>
      <c r="N4" s="266">
        <f t="shared" si="1"/>
        <v>3505</v>
      </c>
      <c r="O4" s="266">
        <f t="shared" si="1"/>
        <v>3505</v>
      </c>
      <c r="P4" s="266">
        <f t="shared" si="1"/>
        <v>0</v>
      </c>
      <c r="Q4" s="266">
        <f t="shared" si="1"/>
        <v>0</v>
      </c>
      <c r="R4" s="266">
        <f t="shared" si="1"/>
        <v>0</v>
      </c>
      <c r="S4" s="266">
        <f t="shared" si="1"/>
        <v>0</v>
      </c>
      <c r="T4" s="266">
        <f t="shared" si="1"/>
        <v>0</v>
      </c>
      <c r="U4" s="266">
        <f t="shared" si="1"/>
        <v>0</v>
      </c>
      <c r="V4" s="266">
        <f t="shared" si="1"/>
        <v>142</v>
      </c>
      <c r="W4" s="266">
        <f t="shared" si="1"/>
        <v>0</v>
      </c>
      <c r="X4" s="266">
        <f t="shared" si="1"/>
        <v>0</v>
      </c>
      <c r="Y4" s="266">
        <f t="shared" si="1"/>
        <v>0</v>
      </c>
      <c r="Z4" s="266">
        <f t="shared" si="1"/>
        <v>30</v>
      </c>
      <c r="AA4" s="266">
        <f t="shared" si="1"/>
        <v>0</v>
      </c>
      <c r="AB4" s="266">
        <f t="shared" si="1"/>
        <v>0</v>
      </c>
      <c r="AC4" s="266">
        <f t="shared" si="1"/>
        <v>0</v>
      </c>
      <c r="AD4" s="268">
        <f t="shared" si="1"/>
        <v>0</v>
      </c>
      <c r="AE4" s="269"/>
      <c r="AF4" s="270">
        <f>AF5+AF8+AF14+AF19</f>
        <v>7165</v>
      </c>
      <c r="AG4" s="271">
        <f t="shared" ref="AG4" si="2">AG5+AG8+AG14+AG19</f>
        <v>3623</v>
      </c>
      <c r="AH4" s="271">
        <f>AH5+AH8+AH14+AH19</f>
        <v>3542</v>
      </c>
      <c r="AI4" s="271">
        <f>AI5+AI8+AI14+AI19</f>
        <v>0</v>
      </c>
      <c r="AJ4" s="271">
        <f>AJ5+AJ8+AJ14+AJ19</f>
        <v>0</v>
      </c>
      <c r="AK4" s="272"/>
      <c r="AL4" s="271">
        <f t="shared" ref="AL4:AT4" si="3">AL5+AL8+AL14+AL19</f>
        <v>1</v>
      </c>
      <c r="AM4" s="271">
        <f t="shared" si="3"/>
        <v>1</v>
      </c>
      <c r="AN4" s="271">
        <f t="shared" si="3"/>
        <v>2</v>
      </c>
      <c r="AO4" s="271">
        <f t="shared" si="3"/>
        <v>1</v>
      </c>
      <c r="AP4" s="271">
        <f t="shared" si="3"/>
        <v>0</v>
      </c>
      <c r="AQ4" s="271">
        <f>AQ5+AQ8+AQ14+AQ19</f>
        <v>0</v>
      </c>
      <c r="AR4" s="271">
        <f t="shared" si="3"/>
        <v>0</v>
      </c>
      <c r="AS4" s="271">
        <f t="shared" si="3"/>
        <v>0</v>
      </c>
      <c r="AT4" s="271">
        <f t="shared" si="3"/>
        <v>0</v>
      </c>
      <c r="AU4" s="273"/>
      <c r="AV4" s="274">
        <f>SUM(AX4:BB4)</f>
        <v>142</v>
      </c>
      <c r="AW4" s="275">
        <f t="shared" ref="AW4:AW22" si="4">BC4+BD4+BE4+BF4</f>
        <v>0</v>
      </c>
      <c r="AX4" s="271">
        <f t="shared" ref="AX4:BF4" si="5">AX5+AX8+AX14+AX19</f>
        <v>2</v>
      </c>
      <c r="AY4" s="271">
        <f t="shared" si="5"/>
        <v>50</v>
      </c>
      <c r="AZ4" s="271">
        <f t="shared" si="5"/>
        <v>50</v>
      </c>
      <c r="BA4" s="271">
        <f t="shared" si="5"/>
        <v>40</v>
      </c>
      <c r="BB4" s="271">
        <f t="shared" si="5"/>
        <v>0</v>
      </c>
      <c r="BC4" s="276">
        <f>BC5+BC8+BC14+BC19</f>
        <v>0</v>
      </c>
      <c r="BD4" s="271">
        <f t="shared" si="5"/>
        <v>0</v>
      </c>
      <c r="BE4" s="271">
        <f t="shared" si="5"/>
        <v>0</v>
      </c>
      <c r="BF4" s="271">
        <f t="shared" si="5"/>
        <v>0</v>
      </c>
    </row>
    <row r="5" spans="1:60" s="197" customFormat="1" ht="25.2" thickBot="1">
      <c r="B5" s="277" t="s">
        <v>904</v>
      </c>
      <c r="C5" s="278">
        <f t="shared" si="0"/>
        <v>48546</v>
      </c>
      <c r="D5" s="278">
        <f>SUM(D6:D7)</f>
        <v>9600</v>
      </c>
      <c r="E5" s="278">
        <f t="shared" ref="E5:AD5" si="6">SUM(E6:E7)</f>
        <v>7270</v>
      </c>
      <c r="F5" s="278">
        <f t="shared" si="6"/>
        <v>2500</v>
      </c>
      <c r="G5" s="278">
        <f t="shared" si="6"/>
        <v>3840</v>
      </c>
      <c r="H5" s="278">
        <f t="shared" si="6"/>
        <v>3601</v>
      </c>
      <c r="I5" s="278">
        <f t="shared" si="6"/>
        <v>7500</v>
      </c>
      <c r="J5" s="361">
        <f t="shared" ref="J5:J22" si="7">AF5</f>
        <v>7053</v>
      </c>
      <c r="K5" s="278">
        <f t="shared" si="6"/>
        <v>0</v>
      </c>
      <c r="L5" s="278">
        <f t="shared" si="6"/>
        <v>0</v>
      </c>
      <c r="M5" s="278">
        <f t="shared" si="6"/>
        <v>0</v>
      </c>
      <c r="N5" s="278">
        <f t="shared" si="6"/>
        <v>3505</v>
      </c>
      <c r="O5" s="278">
        <f t="shared" si="6"/>
        <v>3505</v>
      </c>
      <c r="P5" s="278">
        <f t="shared" si="6"/>
        <v>0</v>
      </c>
      <c r="Q5" s="278">
        <f t="shared" si="6"/>
        <v>0</v>
      </c>
      <c r="R5" s="278">
        <f>SUM(R6:R7)</f>
        <v>0</v>
      </c>
      <c r="S5" s="278">
        <f t="shared" si="6"/>
        <v>0</v>
      </c>
      <c r="T5" s="278">
        <f t="shared" si="6"/>
        <v>0</v>
      </c>
      <c r="U5" s="278">
        <f t="shared" si="6"/>
        <v>0</v>
      </c>
      <c r="V5" s="278">
        <f t="shared" si="6"/>
        <v>142</v>
      </c>
      <c r="W5" s="278">
        <f t="shared" si="6"/>
        <v>0</v>
      </c>
      <c r="X5" s="278">
        <f t="shared" si="6"/>
        <v>0</v>
      </c>
      <c r="Y5" s="278">
        <f t="shared" si="6"/>
        <v>0</v>
      </c>
      <c r="Z5" s="278">
        <f t="shared" si="6"/>
        <v>30</v>
      </c>
      <c r="AA5" s="278">
        <f t="shared" si="6"/>
        <v>0</v>
      </c>
      <c r="AB5" s="278">
        <f t="shared" si="6"/>
        <v>0</v>
      </c>
      <c r="AC5" s="278">
        <f t="shared" si="6"/>
        <v>0</v>
      </c>
      <c r="AD5" s="279">
        <f t="shared" si="6"/>
        <v>0</v>
      </c>
      <c r="AE5" s="269"/>
      <c r="AF5" s="270">
        <f>SUM(AF6:AF7)</f>
        <v>7053</v>
      </c>
      <c r="AG5" s="271">
        <f t="shared" ref="AG5" si="8">SUM(AG6:AG7)</f>
        <v>3553</v>
      </c>
      <c r="AH5" s="271">
        <f>SUM(AH6:AH7)</f>
        <v>3500</v>
      </c>
      <c r="AI5" s="271">
        <f>SUM(AI6:AI7)</f>
        <v>0</v>
      </c>
      <c r="AJ5" s="271">
        <f>SUM(AJ6:AJ7)</f>
        <v>0</v>
      </c>
      <c r="AK5" s="272"/>
      <c r="AL5" s="271">
        <f t="shared" ref="AL5:AT5" si="9">SUM(AL6:AL7)</f>
        <v>1</v>
      </c>
      <c r="AM5" s="271">
        <f t="shared" si="9"/>
        <v>1</v>
      </c>
      <c r="AN5" s="271">
        <f t="shared" si="9"/>
        <v>2</v>
      </c>
      <c r="AO5" s="271">
        <f t="shared" si="9"/>
        <v>1</v>
      </c>
      <c r="AP5" s="271">
        <f t="shared" si="9"/>
        <v>0</v>
      </c>
      <c r="AQ5" s="271">
        <f>SUM(AQ6:AQ7)</f>
        <v>0</v>
      </c>
      <c r="AR5" s="271">
        <f t="shared" si="9"/>
        <v>0</v>
      </c>
      <c r="AS5" s="271">
        <f t="shared" si="9"/>
        <v>0</v>
      </c>
      <c r="AT5" s="271">
        <f t="shared" si="9"/>
        <v>0</v>
      </c>
      <c r="AU5" s="273"/>
      <c r="AV5" s="280">
        <f t="shared" ref="AV5:AV22" si="10">SUM(AX5:BB5)</f>
        <v>142</v>
      </c>
      <c r="AW5" s="281">
        <f t="shared" si="4"/>
        <v>0</v>
      </c>
      <c r="AX5" s="271">
        <f t="shared" ref="AX5:BF5" si="11">SUM(AX6:AX7)</f>
        <v>2</v>
      </c>
      <c r="AY5" s="271">
        <f t="shared" si="11"/>
        <v>50</v>
      </c>
      <c r="AZ5" s="271">
        <f t="shared" si="11"/>
        <v>50</v>
      </c>
      <c r="BA5" s="271">
        <f t="shared" si="11"/>
        <v>40</v>
      </c>
      <c r="BB5" s="271">
        <f t="shared" si="11"/>
        <v>0</v>
      </c>
      <c r="BC5" s="276">
        <f>SUM(BC6:BC7)</f>
        <v>0</v>
      </c>
      <c r="BD5" s="271">
        <f t="shared" si="11"/>
        <v>0</v>
      </c>
      <c r="BE5" s="271">
        <f t="shared" si="11"/>
        <v>0</v>
      </c>
      <c r="BF5" s="271">
        <f t="shared" si="11"/>
        <v>0</v>
      </c>
    </row>
    <row r="6" spans="1:60" s="197" customFormat="1" ht="25.2" thickBot="1">
      <c r="B6" s="282" t="s">
        <v>905</v>
      </c>
      <c r="C6" s="283">
        <f t="shared" si="0"/>
        <v>46752</v>
      </c>
      <c r="D6" s="284">
        <v>9600</v>
      </c>
      <c r="E6" s="284">
        <v>6600</v>
      </c>
      <c r="F6" s="284">
        <v>2500</v>
      </c>
      <c r="G6" s="284">
        <v>3400</v>
      </c>
      <c r="H6" s="284">
        <v>3100</v>
      </c>
      <c r="I6" s="284">
        <v>7500</v>
      </c>
      <c r="J6" s="285">
        <f>AF6</f>
        <v>6900</v>
      </c>
      <c r="K6" s="284"/>
      <c r="L6" s="284"/>
      <c r="M6" s="284"/>
      <c r="N6" s="284">
        <v>3505</v>
      </c>
      <c r="O6" s="284">
        <v>3505</v>
      </c>
      <c r="P6" s="284"/>
      <c r="Q6" s="284"/>
      <c r="R6" s="284"/>
      <c r="S6" s="284"/>
      <c r="T6" s="284"/>
      <c r="U6" s="284"/>
      <c r="V6" s="284">
        <v>142</v>
      </c>
      <c r="W6" s="284"/>
      <c r="X6" s="284"/>
      <c r="Y6" s="284"/>
      <c r="Z6" s="284"/>
      <c r="AA6" s="284"/>
      <c r="AB6" s="284"/>
      <c r="AC6" s="286"/>
      <c r="AD6" s="287"/>
      <c r="AE6" s="269"/>
      <c r="AF6" s="270">
        <f>SUM(AG6:AJ6)</f>
        <v>6900</v>
      </c>
      <c r="AG6" s="288">
        <v>3400</v>
      </c>
      <c r="AH6" s="288">
        <v>3500</v>
      </c>
      <c r="AI6" s="288"/>
      <c r="AJ6" s="288"/>
      <c r="AK6" s="269"/>
      <c r="AL6" s="289">
        <v>1</v>
      </c>
      <c r="AM6" s="289">
        <v>1</v>
      </c>
      <c r="AN6" s="289">
        <v>2</v>
      </c>
      <c r="AO6" s="289">
        <v>1</v>
      </c>
      <c r="AP6" s="289"/>
      <c r="AQ6" s="289"/>
      <c r="AR6" s="289"/>
      <c r="AS6" s="289"/>
      <c r="AT6" s="289"/>
      <c r="AU6" s="273"/>
      <c r="AV6" s="290">
        <f t="shared" si="10"/>
        <v>142</v>
      </c>
      <c r="AW6" s="291">
        <f t="shared" si="4"/>
        <v>0</v>
      </c>
      <c r="AX6" s="289">
        <f>AL6*2</f>
        <v>2</v>
      </c>
      <c r="AY6" s="289">
        <f>AM6*50</f>
        <v>50</v>
      </c>
      <c r="AZ6" s="289">
        <f>AN6*25</f>
        <v>50</v>
      </c>
      <c r="BA6" s="289">
        <f>AO6*40</f>
        <v>40</v>
      </c>
      <c r="BB6" s="289">
        <f>AP6*60</f>
        <v>0</v>
      </c>
      <c r="BC6" s="292">
        <f>AQ6*4</f>
        <v>0</v>
      </c>
      <c r="BD6" s="289">
        <f>AR6*0.5</f>
        <v>0</v>
      </c>
      <c r="BE6" s="289">
        <f>AS6*12</f>
        <v>0</v>
      </c>
      <c r="BF6" s="289">
        <f>AT6*12</f>
        <v>0</v>
      </c>
    </row>
    <row r="7" spans="1:60" s="197" customFormat="1" ht="25.2" thickBot="1">
      <c r="B7" s="293" t="s">
        <v>906</v>
      </c>
      <c r="C7" s="294">
        <f t="shared" si="0"/>
        <v>1794</v>
      </c>
      <c r="D7" s="295"/>
      <c r="E7" s="295">
        <v>670</v>
      </c>
      <c r="F7" s="295"/>
      <c r="G7" s="295">
        <v>440</v>
      </c>
      <c r="H7" s="295">
        <v>501</v>
      </c>
      <c r="I7" s="295"/>
      <c r="J7" s="285">
        <f>AF7</f>
        <v>153</v>
      </c>
      <c r="K7" s="296"/>
      <c r="L7" s="296"/>
      <c r="M7" s="296"/>
      <c r="N7" s="296"/>
      <c r="O7" s="297"/>
      <c r="P7" s="284"/>
      <c r="Q7" s="284"/>
      <c r="R7" s="284"/>
      <c r="S7" s="284"/>
      <c r="T7" s="296"/>
      <c r="U7" s="296"/>
      <c r="V7" s="296"/>
      <c r="W7" s="296"/>
      <c r="X7" s="296"/>
      <c r="Y7" s="296"/>
      <c r="Z7" s="296">
        <v>30</v>
      </c>
      <c r="AA7" s="296"/>
      <c r="AB7" s="296"/>
      <c r="AC7" s="298"/>
      <c r="AD7" s="299"/>
      <c r="AE7" s="269"/>
      <c r="AF7" s="270">
        <f>SUM(AG7:AJ7)</f>
        <v>153</v>
      </c>
      <c r="AG7" s="300">
        <v>153</v>
      </c>
      <c r="AH7" s="301"/>
      <c r="AI7" s="288"/>
      <c r="AJ7" s="288"/>
      <c r="AK7" s="269"/>
      <c r="AL7" s="289"/>
      <c r="AM7" s="289"/>
      <c r="AN7" s="289"/>
      <c r="AO7" s="289"/>
      <c r="AP7" s="289"/>
      <c r="AQ7" s="289"/>
      <c r="AR7" s="289"/>
      <c r="AS7" s="289"/>
      <c r="AT7" s="289"/>
      <c r="AU7" s="273"/>
      <c r="AV7" s="290">
        <f t="shared" si="10"/>
        <v>0</v>
      </c>
      <c r="AW7" s="302">
        <f t="shared" si="4"/>
        <v>0</v>
      </c>
      <c r="AX7" s="289">
        <f>AL7*2</f>
        <v>0</v>
      </c>
      <c r="AY7" s="289">
        <f>AM7*50</f>
        <v>0</v>
      </c>
      <c r="AZ7" s="289">
        <f>AN7*25</f>
        <v>0</v>
      </c>
      <c r="BA7" s="289">
        <f>AO7*40</f>
        <v>0</v>
      </c>
      <c r="BB7" s="289">
        <f>AP7*60</f>
        <v>0</v>
      </c>
      <c r="BC7" s="292">
        <f>AQ7*4</f>
        <v>0</v>
      </c>
      <c r="BD7" s="289">
        <f>AR7*0.5</f>
        <v>0</v>
      </c>
      <c r="BE7" s="289">
        <f>AS7*12</f>
        <v>0</v>
      </c>
      <c r="BF7" s="289">
        <f>AT7*12</f>
        <v>0</v>
      </c>
    </row>
    <row r="8" spans="1:60" s="197" customFormat="1" ht="25.2" thickBot="1">
      <c r="B8" s="277" t="s">
        <v>907</v>
      </c>
      <c r="C8" s="278">
        <f t="shared" si="0"/>
        <v>0</v>
      </c>
      <c r="D8" s="278">
        <f t="shared" ref="D8:Z8" si="12">SUM(D9:D13)</f>
        <v>0</v>
      </c>
      <c r="E8" s="278">
        <f t="shared" si="12"/>
        <v>0</v>
      </c>
      <c r="F8" s="278">
        <f t="shared" si="12"/>
        <v>0</v>
      </c>
      <c r="G8" s="278">
        <f t="shared" si="12"/>
        <v>0</v>
      </c>
      <c r="H8" s="278">
        <f t="shared" si="12"/>
        <v>0</v>
      </c>
      <c r="I8" s="278">
        <f t="shared" si="12"/>
        <v>0</v>
      </c>
      <c r="J8" s="361">
        <f t="shared" si="7"/>
        <v>0</v>
      </c>
      <c r="K8" s="362">
        <f t="shared" si="12"/>
        <v>0</v>
      </c>
      <c r="L8" s="362">
        <f t="shared" si="12"/>
        <v>0</v>
      </c>
      <c r="M8" s="362">
        <f t="shared" si="12"/>
        <v>0</v>
      </c>
      <c r="N8" s="362">
        <f t="shared" si="12"/>
        <v>0</v>
      </c>
      <c r="O8" s="362">
        <f t="shared" si="12"/>
        <v>0</v>
      </c>
      <c r="P8" s="362">
        <f t="shared" si="12"/>
        <v>0</v>
      </c>
      <c r="Q8" s="362">
        <f t="shared" si="12"/>
        <v>0</v>
      </c>
      <c r="R8" s="362">
        <f t="shared" si="12"/>
        <v>0</v>
      </c>
      <c r="S8" s="362">
        <f t="shared" si="12"/>
        <v>0</v>
      </c>
      <c r="T8" s="362">
        <f t="shared" si="12"/>
        <v>0</v>
      </c>
      <c r="U8" s="362">
        <f t="shared" si="12"/>
        <v>0</v>
      </c>
      <c r="V8" s="362">
        <f t="shared" si="12"/>
        <v>0</v>
      </c>
      <c r="W8" s="362">
        <f t="shared" si="12"/>
        <v>0</v>
      </c>
      <c r="X8" s="362">
        <f t="shared" si="12"/>
        <v>0</v>
      </c>
      <c r="Y8" s="362">
        <f t="shared" si="12"/>
        <v>0</v>
      </c>
      <c r="Z8" s="362">
        <f t="shared" si="12"/>
        <v>0</v>
      </c>
      <c r="AA8" s="362">
        <f>AA9+AA10+AA11+AA12+AA13</f>
        <v>0</v>
      </c>
      <c r="AB8" s="362">
        <f>SUM(AB9:AB13)</f>
        <v>0</v>
      </c>
      <c r="AC8" s="362">
        <f>SUM(AC9:AC13)</f>
        <v>0</v>
      </c>
      <c r="AD8" s="363">
        <f>SUM(AD9:AD13)</f>
        <v>0</v>
      </c>
      <c r="AE8" s="269"/>
      <c r="AF8" s="270">
        <f>SUM(AF9:AF13)</f>
        <v>0</v>
      </c>
      <c r="AG8" s="271">
        <f>SUM(AG9:AG13)</f>
        <v>0</v>
      </c>
      <c r="AH8" s="271">
        <f>SUM(AH9:AH13)</f>
        <v>0</v>
      </c>
      <c r="AI8" s="271">
        <f>SUM(AI9:AI13)</f>
        <v>0</v>
      </c>
      <c r="AJ8" s="271">
        <f>SUM(AJ9:AJ13)</f>
        <v>0</v>
      </c>
      <c r="AK8" s="272"/>
      <c r="AL8" s="271">
        <f t="shared" ref="AL8:AT8" si="13">SUM(AL9:AL13)</f>
        <v>0</v>
      </c>
      <c r="AM8" s="271">
        <f t="shared" si="13"/>
        <v>0</v>
      </c>
      <c r="AN8" s="271">
        <f t="shared" si="13"/>
        <v>0</v>
      </c>
      <c r="AO8" s="271">
        <f t="shared" si="13"/>
        <v>0</v>
      </c>
      <c r="AP8" s="271">
        <f t="shared" si="13"/>
        <v>0</v>
      </c>
      <c r="AQ8" s="271">
        <f>SUM(AQ9:AQ13)</f>
        <v>0</v>
      </c>
      <c r="AR8" s="271">
        <f t="shared" si="13"/>
        <v>0</v>
      </c>
      <c r="AS8" s="271">
        <f t="shared" si="13"/>
        <v>0</v>
      </c>
      <c r="AT8" s="271">
        <f t="shared" si="13"/>
        <v>0</v>
      </c>
      <c r="AU8" s="273"/>
      <c r="AV8" s="280">
        <f t="shared" si="10"/>
        <v>0</v>
      </c>
      <c r="AW8" s="281">
        <f t="shared" si="4"/>
        <v>0</v>
      </c>
      <c r="AX8" s="271">
        <f t="shared" ref="AX8:BF8" si="14">SUM(AX9:AX13)</f>
        <v>0</v>
      </c>
      <c r="AY8" s="271">
        <f t="shared" si="14"/>
        <v>0</v>
      </c>
      <c r="AZ8" s="271">
        <f t="shared" si="14"/>
        <v>0</v>
      </c>
      <c r="BA8" s="271">
        <f t="shared" si="14"/>
        <v>0</v>
      </c>
      <c r="BB8" s="271">
        <f t="shared" si="14"/>
        <v>0</v>
      </c>
      <c r="BC8" s="276">
        <f>SUM(BC9:BC13)</f>
        <v>0</v>
      </c>
      <c r="BD8" s="271">
        <f t="shared" si="14"/>
        <v>0</v>
      </c>
      <c r="BE8" s="271">
        <f t="shared" si="14"/>
        <v>0</v>
      </c>
      <c r="BF8" s="271">
        <f t="shared" si="14"/>
        <v>0</v>
      </c>
    </row>
    <row r="9" spans="1:60" s="197" customFormat="1" ht="25.2" thickBot="1">
      <c r="B9" s="303" t="s">
        <v>908</v>
      </c>
      <c r="C9" s="283">
        <f t="shared" si="0"/>
        <v>0</v>
      </c>
      <c r="D9" s="304"/>
      <c r="E9" s="304"/>
      <c r="F9" s="304"/>
      <c r="G9" s="304"/>
      <c r="H9" s="304"/>
      <c r="I9" s="304"/>
      <c r="J9" s="364">
        <f>AF9</f>
        <v>0</v>
      </c>
      <c r="K9" s="365"/>
      <c r="L9" s="365"/>
      <c r="M9" s="365"/>
      <c r="N9" s="365"/>
      <c r="O9" s="365"/>
      <c r="P9" s="365"/>
      <c r="Q9" s="366"/>
      <c r="R9" s="365"/>
      <c r="S9" s="365"/>
      <c r="T9" s="365"/>
      <c r="U9" s="365"/>
      <c r="V9" s="365"/>
      <c r="W9" s="365"/>
      <c r="X9" s="365"/>
      <c r="Y9" s="365"/>
      <c r="Z9" s="365"/>
      <c r="AA9" s="365"/>
      <c r="AB9" s="365"/>
      <c r="AC9" s="367"/>
      <c r="AD9" s="310"/>
      <c r="AE9" s="269"/>
      <c r="AF9" s="270">
        <f>SUM(AG9:AJ9)</f>
        <v>0</v>
      </c>
      <c r="AG9" s="288"/>
      <c r="AH9" s="288"/>
      <c r="AI9" s="288"/>
      <c r="AJ9" s="288"/>
      <c r="AK9" s="269"/>
      <c r="AL9" s="311"/>
      <c r="AM9" s="311"/>
      <c r="AN9" s="311"/>
      <c r="AO9" s="311"/>
      <c r="AP9" s="311"/>
      <c r="AQ9" s="311"/>
      <c r="AR9" s="311"/>
      <c r="AS9" s="311"/>
      <c r="AT9" s="311"/>
      <c r="AU9" s="312"/>
      <c r="AV9" s="290">
        <f t="shared" si="10"/>
        <v>0</v>
      </c>
      <c r="AW9" s="291">
        <f t="shared" si="4"/>
        <v>0</v>
      </c>
      <c r="AX9" s="311">
        <f>AL9*2</f>
        <v>0</v>
      </c>
      <c r="AY9" s="311">
        <f>AM9*50</f>
        <v>0</v>
      </c>
      <c r="AZ9" s="311">
        <f>AN9*25</f>
        <v>0</v>
      </c>
      <c r="BA9" s="311">
        <f>AO9*40</f>
        <v>0</v>
      </c>
      <c r="BB9" s="311">
        <f>AP9*60</f>
        <v>0</v>
      </c>
      <c r="BC9" s="313">
        <f>AQ9*4</f>
        <v>0</v>
      </c>
      <c r="BD9" s="311">
        <f>AR9*0.5</f>
        <v>0</v>
      </c>
      <c r="BE9" s="311">
        <f t="shared" ref="BE9:BF13" si="15">AS9*12</f>
        <v>0</v>
      </c>
      <c r="BF9" s="311">
        <f t="shared" si="15"/>
        <v>0</v>
      </c>
    </row>
    <row r="10" spans="1:60" s="197" customFormat="1" ht="25.2" thickBot="1">
      <c r="B10" s="303" t="s">
        <v>909</v>
      </c>
      <c r="C10" s="283">
        <f t="shared" si="0"/>
        <v>0</v>
      </c>
      <c r="D10" s="314"/>
      <c r="E10" s="314"/>
      <c r="F10" s="314"/>
      <c r="G10" s="314"/>
      <c r="H10" s="314"/>
      <c r="I10" s="314"/>
      <c r="J10" s="368">
        <f t="shared" si="7"/>
        <v>0</v>
      </c>
      <c r="K10" s="369"/>
      <c r="L10" s="369"/>
      <c r="M10" s="369"/>
      <c r="N10" s="369"/>
      <c r="O10" s="369"/>
      <c r="P10" s="369"/>
      <c r="Q10" s="369"/>
      <c r="R10" s="369"/>
      <c r="S10" s="369"/>
      <c r="T10" s="369"/>
      <c r="U10" s="369"/>
      <c r="V10" s="369"/>
      <c r="W10" s="369"/>
      <c r="X10" s="369"/>
      <c r="Y10" s="369"/>
      <c r="Z10" s="369"/>
      <c r="AA10" s="369"/>
      <c r="AB10" s="369"/>
      <c r="AC10" s="370"/>
      <c r="AD10" s="371"/>
      <c r="AE10" s="269"/>
      <c r="AF10" s="270">
        <f>SUM(AG10:AJ10)</f>
        <v>0</v>
      </c>
      <c r="AG10" s="288"/>
      <c r="AH10" s="288"/>
      <c r="AI10" s="288"/>
      <c r="AJ10" s="288"/>
      <c r="AK10" s="269"/>
      <c r="AL10" s="311"/>
      <c r="AM10" s="311"/>
      <c r="AN10" s="311"/>
      <c r="AO10" s="311"/>
      <c r="AP10" s="311"/>
      <c r="AQ10" s="311"/>
      <c r="AR10" s="311"/>
      <c r="AS10" s="311"/>
      <c r="AT10" s="311"/>
      <c r="AU10" s="312"/>
      <c r="AV10" s="290">
        <f t="shared" si="10"/>
        <v>0</v>
      </c>
      <c r="AW10" s="316">
        <f t="shared" si="4"/>
        <v>0</v>
      </c>
      <c r="AX10" s="311">
        <f>AL10*2</f>
        <v>0</v>
      </c>
      <c r="AY10" s="311">
        <f>AM10*50</f>
        <v>0</v>
      </c>
      <c r="AZ10" s="311">
        <f>AN10*25</f>
        <v>0</v>
      </c>
      <c r="BA10" s="311">
        <f>AO10*40</f>
        <v>0</v>
      </c>
      <c r="BB10" s="311">
        <f>AP10*60</f>
        <v>0</v>
      </c>
      <c r="BC10" s="313">
        <f>AQ10*4</f>
        <v>0</v>
      </c>
      <c r="BD10" s="311">
        <f>AR10*0.5</f>
        <v>0</v>
      </c>
      <c r="BE10" s="311">
        <f t="shared" si="15"/>
        <v>0</v>
      </c>
      <c r="BF10" s="311">
        <f t="shared" si="15"/>
        <v>0</v>
      </c>
    </row>
    <row r="11" spans="1:60" s="197" customFormat="1" ht="25.2" thickBot="1">
      <c r="B11" s="303" t="s">
        <v>910</v>
      </c>
      <c r="C11" s="283">
        <f t="shared" si="0"/>
        <v>0</v>
      </c>
      <c r="D11" s="314"/>
      <c r="E11" s="314"/>
      <c r="F11" s="314"/>
      <c r="G11" s="314"/>
      <c r="H11" s="314"/>
      <c r="I11" s="314"/>
      <c r="J11" s="372">
        <f t="shared" si="7"/>
        <v>0</v>
      </c>
      <c r="K11" s="314"/>
      <c r="L11" s="314"/>
      <c r="M11" s="314"/>
      <c r="N11" s="314"/>
      <c r="O11" s="314"/>
      <c r="P11" s="314"/>
      <c r="Q11" s="314"/>
      <c r="R11" s="314"/>
      <c r="S11" s="314"/>
      <c r="T11" s="314"/>
      <c r="U11" s="314"/>
      <c r="V11" s="314"/>
      <c r="W11" s="314"/>
      <c r="X11" s="314"/>
      <c r="Y11" s="314"/>
      <c r="Z11" s="314"/>
      <c r="AA11" s="314"/>
      <c r="AB11" s="314"/>
      <c r="AC11" s="315"/>
      <c r="AD11" s="310"/>
      <c r="AE11" s="269"/>
      <c r="AF11" s="270">
        <f t="shared" ref="AF11" si="16">SUM(AG11:AJ11)</f>
        <v>0</v>
      </c>
      <c r="AG11" s="288"/>
      <c r="AH11" s="288"/>
      <c r="AI11" s="288"/>
      <c r="AJ11" s="288"/>
      <c r="AK11" s="269"/>
      <c r="AL11" s="311"/>
      <c r="AM11" s="311"/>
      <c r="AN11" s="311"/>
      <c r="AO11" s="311"/>
      <c r="AP11" s="311"/>
      <c r="AQ11" s="311"/>
      <c r="AR11" s="311"/>
      <c r="AS11" s="311"/>
      <c r="AT11" s="311"/>
      <c r="AU11" s="312"/>
      <c r="AV11" s="290">
        <f t="shared" si="10"/>
        <v>0</v>
      </c>
      <c r="AW11" s="316">
        <f t="shared" si="4"/>
        <v>0</v>
      </c>
      <c r="AX11" s="311">
        <f>AL11*2</f>
        <v>0</v>
      </c>
      <c r="AY11" s="311">
        <f>AM11*50</f>
        <v>0</v>
      </c>
      <c r="AZ11" s="311">
        <f>AN11*25</f>
        <v>0</v>
      </c>
      <c r="BA11" s="311">
        <f>AO11*40</f>
        <v>0</v>
      </c>
      <c r="BB11" s="311">
        <f>AP11*60</f>
        <v>0</v>
      </c>
      <c r="BC11" s="313">
        <f>AQ11*4</f>
        <v>0</v>
      </c>
      <c r="BD11" s="311">
        <f>AR11*0.5</f>
        <v>0</v>
      </c>
      <c r="BE11" s="311">
        <f t="shared" si="15"/>
        <v>0</v>
      </c>
      <c r="BF11" s="311">
        <f t="shared" si="15"/>
        <v>0</v>
      </c>
    </row>
    <row r="12" spans="1:60" s="197" customFormat="1" ht="25.2" thickBot="1">
      <c r="B12" s="303" t="s">
        <v>911</v>
      </c>
      <c r="C12" s="283">
        <f t="shared" si="0"/>
        <v>0</v>
      </c>
      <c r="D12" s="314"/>
      <c r="E12" s="314"/>
      <c r="F12" s="314"/>
      <c r="G12" s="314"/>
      <c r="H12" s="314"/>
      <c r="I12" s="314"/>
      <c r="J12" s="373">
        <f>AF12</f>
        <v>0</v>
      </c>
      <c r="K12" s="314"/>
      <c r="L12" s="314"/>
      <c r="M12" s="314"/>
      <c r="N12" s="314"/>
      <c r="O12" s="314"/>
      <c r="P12" s="314"/>
      <c r="Q12" s="314"/>
      <c r="R12" s="314"/>
      <c r="S12" s="314"/>
      <c r="T12" s="314"/>
      <c r="U12" s="314"/>
      <c r="V12" s="314"/>
      <c r="W12" s="314"/>
      <c r="X12" s="314"/>
      <c r="Y12" s="314"/>
      <c r="Z12" s="314"/>
      <c r="AA12" s="314"/>
      <c r="AB12" s="314"/>
      <c r="AC12" s="315"/>
      <c r="AD12" s="310"/>
      <c r="AE12" s="269"/>
      <c r="AF12" s="270">
        <f>SUM(AG12:AJ12)</f>
        <v>0</v>
      </c>
      <c r="AG12" s="288"/>
      <c r="AH12" s="288"/>
      <c r="AI12" s="288"/>
      <c r="AJ12" s="288"/>
      <c r="AK12" s="269"/>
      <c r="AL12" s="311"/>
      <c r="AM12" s="311"/>
      <c r="AN12" s="311"/>
      <c r="AO12" s="311"/>
      <c r="AP12" s="311"/>
      <c r="AQ12" s="311"/>
      <c r="AR12" s="311"/>
      <c r="AS12" s="311"/>
      <c r="AT12" s="311"/>
      <c r="AU12" s="312"/>
      <c r="AV12" s="290">
        <f t="shared" si="10"/>
        <v>0</v>
      </c>
      <c r="AW12" s="316">
        <f t="shared" si="4"/>
        <v>0</v>
      </c>
      <c r="AX12" s="311">
        <f>AL12*2</f>
        <v>0</v>
      </c>
      <c r="AY12" s="311">
        <f>AM12*50</f>
        <v>0</v>
      </c>
      <c r="AZ12" s="311">
        <f>AN12*25</f>
        <v>0</v>
      </c>
      <c r="BA12" s="311">
        <f>AO12*40</f>
        <v>0</v>
      </c>
      <c r="BB12" s="311">
        <f>AP12*60</f>
        <v>0</v>
      </c>
      <c r="BC12" s="313">
        <f>AQ12*4</f>
        <v>0</v>
      </c>
      <c r="BD12" s="311">
        <f>AR12*0.5</f>
        <v>0</v>
      </c>
      <c r="BE12" s="311">
        <f t="shared" si="15"/>
        <v>0</v>
      </c>
      <c r="BF12" s="311">
        <f t="shared" si="15"/>
        <v>0</v>
      </c>
    </row>
    <row r="13" spans="1:60" s="197" customFormat="1" ht="25.2" thickBot="1">
      <c r="B13" s="317"/>
      <c r="C13" s="294">
        <f t="shared" si="0"/>
        <v>0</v>
      </c>
      <c r="D13" s="304"/>
      <c r="E13" s="304"/>
      <c r="F13" s="304"/>
      <c r="G13" s="304"/>
      <c r="H13" s="304"/>
      <c r="I13" s="304"/>
      <c r="J13" s="374">
        <f>AF13</f>
        <v>0</v>
      </c>
      <c r="K13" s="375"/>
      <c r="L13" s="375"/>
      <c r="M13" s="375"/>
      <c r="N13" s="375"/>
      <c r="O13" s="375"/>
      <c r="P13" s="375"/>
      <c r="Q13" s="375"/>
      <c r="R13" s="375"/>
      <c r="S13" s="375"/>
      <c r="T13" s="375"/>
      <c r="U13" s="375"/>
      <c r="V13" s="375"/>
      <c r="W13" s="375"/>
      <c r="X13" s="375"/>
      <c r="Y13" s="375"/>
      <c r="Z13" s="375"/>
      <c r="AA13" s="375"/>
      <c r="AB13" s="375"/>
      <c r="AC13" s="376"/>
      <c r="AD13" s="377"/>
      <c r="AE13" s="269"/>
      <c r="AF13" s="270">
        <f t="shared" ref="AF13" si="17">SUM(AG13:AJ13)</f>
        <v>0</v>
      </c>
      <c r="AG13" s="288"/>
      <c r="AH13" s="288"/>
      <c r="AI13" s="288"/>
      <c r="AJ13" s="288"/>
      <c r="AK13" s="269"/>
      <c r="AL13" s="288"/>
      <c r="AM13" s="288"/>
      <c r="AN13" s="288"/>
      <c r="AO13" s="288"/>
      <c r="AP13" s="288"/>
      <c r="AQ13" s="288"/>
      <c r="AR13" s="288"/>
      <c r="AS13" s="288"/>
      <c r="AT13" s="288"/>
      <c r="AU13" s="273"/>
      <c r="AV13" s="290">
        <f t="shared" si="10"/>
        <v>0</v>
      </c>
      <c r="AW13" s="302">
        <f t="shared" si="4"/>
        <v>0</v>
      </c>
      <c r="AX13" s="311">
        <f>AL13*2</f>
        <v>0</v>
      </c>
      <c r="AY13" s="311">
        <f>AM13*50</f>
        <v>0</v>
      </c>
      <c r="AZ13" s="311">
        <f>AN13*25</f>
        <v>0</v>
      </c>
      <c r="BA13" s="311">
        <f>AO13*40</f>
        <v>0</v>
      </c>
      <c r="BB13" s="311">
        <f>AP13*60</f>
        <v>0</v>
      </c>
      <c r="BC13" s="313">
        <f>AQ13*4</f>
        <v>0</v>
      </c>
      <c r="BD13" s="311">
        <f>AR13*0.5</f>
        <v>0</v>
      </c>
      <c r="BE13" s="311">
        <f t="shared" si="15"/>
        <v>0</v>
      </c>
      <c r="BF13" s="311">
        <f t="shared" si="15"/>
        <v>0</v>
      </c>
    </row>
    <row r="14" spans="1:60" s="197" customFormat="1" ht="25.2" thickBot="1">
      <c r="B14" s="277" t="s">
        <v>912</v>
      </c>
      <c r="C14" s="278">
        <f t="shared" si="0"/>
        <v>826</v>
      </c>
      <c r="D14" s="278">
        <f>SUM(D15:D17)</f>
        <v>590</v>
      </c>
      <c r="E14" s="278">
        <f t="shared" ref="E14:AD14" si="18">SUM(E15:E17)</f>
        <v>45</v>
      </c>
      <c r="F14" s="278">
        <f t="shared" si="18"/>
        <v>70</v>
      </c>
      <c r="G14" s="278">
        <f t="shared" si="18"/>
        <v>1</v>
      </c>
      <c r="H14" s="278">
        <f t="shared" si="18"/>
        <v>5</v>
      </c>
      <c r="I14" s="278">
        <f t="shared" si="18"/>
        <v>3</v>
      </c>
      <c r="J14" s="361">
        <f t="shared" si="7"/>
        <v>112</v>
      </c>
      <c r="K14" s="278">
        <f t="shared" si="18"/>
        <v>0</v>
      </c>
      <c r="L14" s="278">
        <f t="shared" si="18"/>
        <v>0</v>
      </c>
      <c r="M14" s="278">
        <f t="shared" si="18"/>
        <v>0</v>
      </c>
      <c r="N14" s="278">
        <f t="shared" si="18"/>
        <v>0</v>
      </c>
      <c r="O14" s="278">
        <f t="shared" si="18"/>
        <v>0</v>
      </c>
      <c r="P14" s="278">
        <f t="shared" si="18"/>
        <v>0</v>
      </c>
      <c r="Q14" s="278">
        <f t="shared" si="18"/>
        <v>0</v>
      </c>
      <c r="R14" s="278">
        <f t="shared" si="18"/>
        <v>0</v>
      </c>
      <c r="S14" s="278">
        <f t="shared" si="18"/>
        <v>0</v>
      </c>
      <c r="T14" s="278">
        <f t="shared" si="18"/>
        <v>0</v>
      </c>
      <c r="U14" s="278">
        <f t="shared" si="18"/>
        <v>0</v>
      </c>
      <c r="V14" s="278">
        <f t="shared" si="18"/>
        <v>0</v>
      </c>
      <c r="W14" s="278">
        <f t="shared" si="18"/>
        <v>0</v>
      </c>
      <c r="X14" s="278">
        <f t="shared" si="18"/>
        <v>0</v>
      </c>
      <c r="Y14" s="278">
        <f t="shared" si="18"/>
        <v>0</v>
      </c>
      <c r="Z14" s="278">
        <f t="shared" si="18"/>
        <v>0</v>
      </c>
      <c r="AA14" s="278">
        <f t="shared" si="18"/>
        <v>0</v>
      </c>
      <c r="AB14" s="278">
        <f t="shared" si="18"/>
        <v>0</v>
      </c>
      <c r="AC14" s="278">
        <f t="shared" si="18"/>
        <v>0</v>
      </c>
      <c r="AD14" s="279">
        <f t="shared" si="18"/>
        <v>0</v>
      </c>
      <c r="AE14" s="269"/>
      <c r="AF14" s="270">
        <f>SUM(AF15:AF17)</f>
        <v>112</v>
      </c>
      <c r="AG14" s="271">
        <f t="shared" ref="AG14" si="19">SUM(AG15:AG17)</f>
        <v>70</v>
      </c>
      <c r="AH14" s="271">
        <f>SUM(AH15:AH17)</f>
        <v>42</v>
      </c>
      <c r="AI14" s="271">
        <f>SUM(AI15:AI17)</f>
        <v>0</v>
      </c>
      <c r="AJ14" s="271">
        <f>SUM(AJ15:AJ17)</f>
        <v>0</v>
      </c>
      <c r="AK14" s="272"/>
      <c r="AL14" s="271">
        <f t="shared" ref="AL14:AT14" si="20">SUM(AL15:AL17)</f>
        <v>0</v>
      </c>
      <c r="AM14" s="271">
        <f t="shared" si="20"/>
        <v>0</v>
      </c>
      <c r="AN14" s="271">
        <f t="shared" si="20"/>
        <v>0</v>
      </c>
      <c r="AO14" s="271">
        <f t="shared" si="20"/>
        <v>0</v>
      </c>
      <c r="AP14" s="271">
        <f t="shared" si="20"/>
        <v>0</v>
      </c>
      <c r="AQ14" s="271">
        <f>SUM(AQ15:AQ17)</f>
        <v>0</v>
      </c>
      <c r="AR14" s="271">
        <f t="shared" si="20"/>
        <v>0</v>
      </c>
      <c r="AS14" s="271">
        <f t="shared" si="20"/>
        <v>0</v>
      </c>
      <c r="AT14" s="271">
        <f t="shared" si="20"/>
        <v>0</v>
      </c>
      <c r="AU14" s="273"/>
      <c r="AV14" s="280">
        <f t="shared" si="10"/>
        <v>0</v>
      </c>
      <c r="AW14" s="281">
        <f t="shared" si="4"/>
        <v>0</v>
      </c>
      <c r="AX14" s="271">
        <f t="shared" ref="AX14:BF14" si="21">SUM(AX15:AX17)</f>
        <v>0</v>
      </c>
      <c r="AY14" s="271">
        <f t="shared" si="21"/>
        <v>0</v>
      </c>
      <c r="AZ14" s="271">
        <f t="shared" si="21"/>
        <v>0</v>
      </c>
      <c r="BA14" s="271">
        <f t="shared" si="21"/>
        <v>0</v>
      </c>
      <c r="BB14" s="271">
        <f t="shared" si="21"/>
        <v>0</v>
      </c>
      <c r="BC14" s="276">
        <f>SUM(BC15:BC17)</f>
        <v>0</v>
      </c>
      <c r="BD14" s="271">
        <f t="shared" si="21"/>
        <v>0</v>
      </c>
      <c r="BE14" s="271">
        <f t="shared" si="21"/>
        <v>0</v>
      </c>
      <c r="BF14" s="271">
        <f t="shared" si="21"/>
        <v>0</v>
      </c>
    </row>
    <row r="15" spans="1:60" s="197" customFormat="1" ht="25.2" thickBot="1">
      <c r="B15" s="322"/>
      <c r="C15" s="283">
        <f t="shared" si="0"/>
        <v>0</v>
      </c>
      <c r="D15" s="323"/>
      <c r="E15" s="323"/>
      <c r="F15" s="323"/>
      <c r="G15" s="323"/>
      <c r="H15" s="323"/>
      <c r="I15" s="323"/>
      <c r="J15" s="372">
        <f t="shared" si="7"/>
        <v>0</v>
      </c>
      <c r="K15" s="323"/>
      <c r="L15" s="323"/>
      <c r="M15" s="323"/>
      <c r="N15" s="323"/>
      <c r="O15" s="323"/>
      <c r="P15" s="323"/>
      <c r="Q15" s="323"/>
      <c r="R15" s="323"/>
      <c r="S15" s="323"/>
      <c r="T15" s="323"/>
      <c r="U15" s="323"/>
      <c r="V15" s="323"/>
      <c r="W15" s="323"/>
      <c r="X15" s="323"/>
      <c r="Y15" s="323"/>
      <c r="Z15" s="323"/>
      <c r="AA15" s="323"/>
      <c r="AB15" s="323"/>
      <c r="AC15" s="324"/>
      <c r="AD15" s="325"/>
      <c r="AE15" s="326"/>
      <c r="AF15" s="327">
        <f t="shared" ref="AF15:AF18" si="22">SUM(AG15:AJ15)</f>
        <v>0</v>
      </c>
      <c r="AG15" s="328"/>
      <c r="AH15" s="328"/>
      <c r="AI15" s="328"/>
      <c r="AJ15" s="328"/>
      <c r="AK15" s="326"/>
      <c r="AL15" s="329"/>
      <c r="AM15" s="329"/>
      <c r="AN15" s="329"/>
      <c r="AO15" s="329"/>
      <c r="AP15" s="329"/>
      <c r="AQ15" s="329"/>
      <c r="AR15" s="329"/>
      <c r="AS15" s="329"/>
      <c r="AT15" s="329"/>
      <c r="AU15" s="330"/>
      <c r="AV15" s="290">
        <f t="shared" si="10"/>
        <v>0</v>
      </c>
      <c r="AW15" s="291">
        <f t="shared" si="4"/>
        <v>0</v>
      </c>
      <c r="AX15" s="329">
        <f>AL15*2</f>
        <v>0</v>
      </c>
      <c r="AY15" s="329">
        <f>AM15*50</f>
        <v>0</v>
      </c>
      <c r="AZ15" s="329">
        <f>AN15*25</f>
        <v>0</v>
      </c>
      <c r="BA15" s="329">
        <f>AO15*40</f>
        <v>0</v>
      </c>
      <c r="BB15" s="329">
        <f>AP15*60</f>
        <v>0</v>
      </c>
      <c r="BC15" s="331">
        <f>AQ15*4</f>
        <v>0</v>
      </c>
      <c r="BD15" s="329">
        <f>AR15*0.5</f>
        <v>0</v>
      </c>
      <c r="BE15" s="329">
        <f t="shared" ref="BE15:BF18" si="23">AS15*12</f>
        <v>0</v>
      </c>
      <c r="BF15" s="329">
        <f t="shared" si="23"/>
        <v>0</v>
      </c>
    </row>
    <row r="16" spans="1:60" s="197" customFormat="1" ht="25.2" thickBot="1">
      <c r="A16" s="378"/>
      <c r="B16" s="322" t="s">
        <v>913</v>
      </c>
      <c r="C16" s="283">
        <f t="shared" si="0"/>
        <v>826</v>
      </c>
      <c r="D16" s="323">
        <v>590</v>
      </c>
      <c r="E16" s="323">
        <v>45</v>
      </c>
      <c r="F16" s="323">
        <v>70</v>
      </c>
      <c r="G16" s="323">
        <v>1</v>
      </c>
      <c r="H16" s="323">
        <v>5</v>
      </c>
      <c r="I16" s="323">
        <v>3</v>
      </c>
      <c r="J16" s="372">
        <f t="shared" si="7"/>
        <v>112</v>
      </c>
      <c r="K16" s="323"/>
      <c r="L16" s="323"/>
      <c r="M16" s="323"/>
      <c r="N16" s="323"/>
      <c r="O16" s="323"/>
      <c r="P16" s="323"/>
      <c r="Q16" s="323"/>
      <c r="R16" s="323"/>
      <c r="S16" s="323"/>
      <c r="T16" s="323"/>
      <c r="U16" s="323"/>
      <c r="V16" s="323"/>
      <c r="W16" s="323"/>
      <c r="X16" s="323"/>
      <c r="Y16" s="323"/>
      <c r="Z16" s="323"/>
      <c r="AA16" s="323"/>
      <c r="AB16" s="323"/>
      <c r="AC16" s="324"/>
      <c r="AD16" s="325"/>
      <c r="AE16" s="326"/>
      <c r="AF16" s="327">
        <f t="shared" si="22"/>
        <v>112</v>
      </c>
      <c r="AG16" s="328">
        <v>70</v>
      </c>
      <c r="AH16" s="328">
        <v>42</v>
      </c>
      <c r="AI16" s="328"/>
      <c r="AJ16" s="328"/>
      <c r="AK16" s="326"/>
      <c r="AL16" s="329"/>
      <c r="AM16" s="329"/>
      <c r="AN16" s="329"/>
      <c r="AO16" s="329"/>
      <c r="AP16" s="329"/>
      <c r="AQ16" s="329"/>
      <c r="AR16" s="329"/>
      <c r="AS16" s="329"/>
      <c r="AT16" s="329"/>
      <c r="AU16" s="330"/>
      <c r="AV16" s="290">
        <f t="shared" si="10"/>
        <v>0</v>
      </c>
      <c r="AW16" s="316">
        <f t="shared" si="4"/>
        <v>0</v>
      </c>
      <c r="AX16" s="329">
        <f>AL16*2</f>
        <v>0</v>
      </c>
      <c r="AY16" s="329">
        <f>AM16*50</f>
        <v>0</v>
      </c>
      <c r="AZ16" s="329">
        <f>AN16*25</f>
        <v>0</v>
      </c>
      <c r="BA16" s="329">
        <f>AO16*40</f>
        <v>0</v>
      </c>
      <c r="BB16" s="329">
        <f>AP16*60</f>
        <v>0</v>
      </c>
      <c r="BC16" s="331">
        <f>AQ16*4</f>
        <v>0</v>
      </c>
      <c r="BD16" s="329">
        <f>AR16*0.5</f>
        <v>0</v>
      </c>
      <c r="BE16" s="329">
        <f t="shared" si="23"/>
        <v>0</v>
      </c>
      <c r="BF16" s="329">
        <f t="shared" si="23"/>
        <v>0</v>
      </c>
    </row>
    <row r="17" spans="1:62" s="197" customFormat="1" ht="25.2" thickBot="1">
      <c r="B17" s="322" t="s">
        <v>914</v>
      </c>
      <c r="C17" s="283">
        <f t="shared" si="0"/>
        <v>0</v>
      </c>
      <c r="D17" s="323"/>
      <c r="E17" s="323"/>
      <c r="F17" s="323"/>
      <c r="G17" s="323"/>
      <c r="H17" s="323"/>
      <c r="I17" s="323"/>
      <c r="J17" s="285">
        <f>AF17</f>
        <v>0</v>
      </c>
      <c r="K17" s="323"/>
      <c r="L17" s="323"/>
      <c r="M17" s="323"/>
      <c r="N17" s="323"/>
      <c r="O17" s="323"/>
      <c r="P17" s="323"/>
      <c r="Q17" s="323"/>
      <c r="R17" s="323"/>
      <c r="S17" s="323"/>
      <c r="T17" s="323"/>
      <c r="U17" s="323"/>
      <c r="V17" s="323"/>
      <c r="W17" s="323"/>
      <c r="X17" s="323"/>
      <c r="Y17" s="323"/>
      <c r="Z17" s="323"/>
      <c r="AA17" s="323"/>
      <c r="AB17" s="323"/>
      <c r="AC17" s="324"/>
      <c r="AD17" s="325"/>
      <c r="AE17" s="326"/>
      <c r="AF17" s="327">
        <f>SUM(AG17:AJ17)</f>
        <v>0</v>
      </c>
      <c r="AG17" s="328"/>
      <c r="AH17" s="328"/>
      <c r="AI17" s="288"/>
      <c r="AJ17" s="288"/>
      <c r="AK17" s="269"/>
      <c r="AL17" s="329"/>
      <c r="AM17" s="329"/>
      <c r="AN17" s="329"/>
      <c r="AO17" s="329"/>
      <c r="AP17" s="329"/>
      <c r="AQ17" s="329"/>
      <c r="AR17" s="329"/>
      <c r="AS17" s="329"/>
      <c r="AT17" s="329"/>
      <c r="AU17" s="330"/>
      <c r="AV17" s="290">
        <f t="shared" si="10"/>
        <v>0</v>
      </c>
      <c r="AW17" s="316">
        <f t="shared" si="4"/>
        <v>0</v>
      </c>
      <c r="AX17" s="329">
        <f>AL17*2</f>
        <v>0</v>
      </c>
      <c r="AY17" s="329">
        <f>AM17*50</f>
        <v>0</v>
      </c>
      <c r="AZ17" s="329">
        <f>AN17*25</f>
        <v>0</v>
      </c>
      <c r="BA17" s="329">
        <f>AO17*40</f>
        <v>0</v>
      </c>
      <c r="BB17" s="329">
        <f>AP17*60</f>
        <v>0</v>
      </c>
      <c r="BC17" s="331">
        <f>AQ17*4</f>
        <v>0</v>
      </c>
      <c r="BD17" s="329">
        <f>AR17*0.5</f>
        <v>0</v>
      </c>
      <c r="BE17" s="329">
        <f t="shared" si="23"/>
        <v>0</v>
      </c>
      <c r="BF17" s="329">
        <f t="shared" si="23"/>
        <v>0</v>
      </c>
    </row>
    <row r="18" spans="1:62" s="197" customFormat="1" ht="25.2" thickBot="1">
      <c r="B18" s="332" t="s">
        <v>915</v>
      </c>
      <c r="C18" s="294">
        <f t="shared" si="0"/>
        <v>0</v>
      </c>
      <c r="D18" s="333"/>
      <c r="E18" s="333"/>
      <c r="F18" s="333"/>
      <c r="G18" s="333"/>
      <c r="H18" s="333"/>
      <c r="I18" s="333"/>
      <c r="J18" s="379">
        <f t="shared" si="7"/>
        <v>0</v>
      </c>
      <c r="K18" s="333"/>
      <c r="L18" s="333"/>
      <c r="M18" s="333"/>
      <c r="N18" s="333"/>
      <c r="O18" s="333"/>
      <c r="P18" s="333"/>
      <c r="Q18" s="333"/>
      <c r="R18" s="333"/>
      <c r="S18" s="333"/>
      <c r="T18" s="333"/>
      <c r="U18" s="333"/>
      <c r="V18" s="333"/>
      <c r="W18" s="333"/>
      <c r="X18" s="333"/>
      <c r="Y18" s="333"/>
      <c r="Z18" s="333"/>
      <c r="AA18" s="333"/>
      <c r="AB18" s="334"/>
      <c r="AC18" s="335"/>
      <c r="AD18" s="336"/>
      <c r="AE18" s="269"/>
      <c r="AF18" s="270">
        <f t="shared" si="22"/>
        <v>0</v>
      </c>
      <c r="AG18" s="288"/>
      <c r="AH18" s="288"/>
      <c r="AI18" s="288"/>
      <c r="AJ18" s="288"/>
      <c r="AK18" s="269"/>
      <c r="AL18" s="329"/>
      <c r="AM18" s="329"/>
      <c r="AN18" s="329"/>
      <c r="AO18" s="329"/>
      <c r="AP18" s="329"/>
      <c r="AQ18" s="329"/>
      <c r="AR18" s="329"/>
      <c r="AS18" s="329"/>
      <c r="AT18" s="329"/>
      <c r="AU18" s="330"/>
      <c r="AV18" s="290">
        <f t="shared" si="10"/>
        <v>0</v>
      </c>
      <c r="AW18" s="302">
        <f t="shared" si="4"/>
        <v>0</v>
      </c>
      <c r="AX18" s="329">
        <f>AL18*2</f>
        <v>0</v>
      </c>
      <c r="AY18" s="329">
        <f>AM18*50</f>
        <v>0</v>
      </c>
      <c r="AZ18" s="329">
        <f>AN18*25</f>
        <v>0</v>
      </c>
      <c r="BA18" s="329">
        <f>AO18*40</f>
        <v>0</v>
      </c>
      <c r="BB18" s="329">
        <f>AP18*60</f>
        <v>0</v>
      </c>
      <c r="BC18" s="331">
        <f>AQ18*4</f>
        <v>0</v>
      </c>
      <c r="BD18" s="329">
        <f>AR18*0.5</f>
        <v>0</v>
      </c>
      <c r="BE18" s="329">
        <f t="shared" si="23"/>
        <v>0</v>
      </c>
      <c r="BF18" s="329">
        <f t="shared" si="23"/>
        <v>0</v>
      </c>
    </row>
    <row r="19" spans="1:62" s="197" customFormat="1" ht="25.2" thickBot="1">
      <c r="B19" s="337" t="s">
        <v>916</v>
      </c>
      <c r="C19" s="338">
        <f t="shared" si="0"/>
        <v>0</v>
      </c>
      <c r="D19" s="338">
        <f t="shared" ref="D19:AD19" si="24">SUM(D20:D22)</f>
        <v>0</v>
      </c>
      <c r="E19" s="338">
        <f t="shared" si="24"/>
        <v>0</v>
      </c>
      <c r="F19" s="338">
        <f t="shared" si="24"/>
        <v>0</v>
      </c>
      <c r="G19" s="338">
        <f t="shared" si="24"/>
        <v>0</v>
      </c>
      <c r="H19" s="338">
        <f t="shared" si="24"/>
        <v>0</v>
      </c>
      <c r="I19" s="338">
        <f t="shared" si="24"/>
        <v>0</v>
      </c>
      <c r="J19" s="361">
        <f t="shared" si="7"/>
        <v>0</v>
      </c>
      <c r="K19" s="338">
        <f t="shared" si="24"/>
        <v>0</v>
      </c>
      <c r="L19" s="338">
        <f t="shared" si="24"/>
        <v>0</v>
      </c>
      <c r="M19" s="338">
        <f t="shared" si="24"/>
        <v>0</v>
      </c>
      <c r="N19" s="338">
        <f t="shared" si="24"/>
        <v>0</v>
      </c>
      <c r="O19" s="338">
        <f t="shared" si="24"/>
        <v>0</v>
      </c>
      <c r="P19" s="338">
        <f t="shared" si="24"/>
        <v>0</v>
      </c>
      <c r="Q19" s="338">
        <f t="shared" si="24"/>
        <v>0</v>
      </c>
      <c r="R19" s="338">
        <f t="shared" si="24"/>
        <v>0</v>
      </c>
      <c r="S19" s="338">
        <f t="shared" si="24"/>
        <v>0</v>
      </c>
      <c r="T19" s="338">
        <f t="shared" si="24"/>
        <v>0</v>
      </c>
      <c r="U19" s="338">
        <f t="shared" si="24"/>
        <v>0</v>
      </c>
      <c r="V19" s="338">
        <f t="shared" si="24"/>
        <v>0</v>
      </c>
      <c r="W19" s="338">
        <f t="shared" si="24"/>
        <v>0</v>
      </c>
      <c r="X19" s="338">
        <f t="shared" si="24"/>
        <v>0</v>
      </c>
      <c r="Y19" s="338">
        <f t="shared" si="24"/>
        <v>0</v>
      </c>
      <c r="Z19" s="338">
        <f t="shared" si="24"/>
        <v>0</v>
      </c>
      <c r="AA19" s="338">
        <f t="shared" si="24"/>
        <v>0</v>
      </c>
      <c r="AB19" s="339">
        <f t="shared" si="24"/>
        <v>0</v>
      </c>
      <c r="AC19" s="339">
        <f t="shared" si="24"/>
        <v>0</v>
      </c>
      <c r="AD19" s="340">
        <f t="shared" si="24"/>
        <v>0</v>
      </c>
      <c r="AE19" s="269"/>
      <c r="AF19" s="270">
        <f>SUM(AF20:AF22)</f>
        <v>0</v>
      </c>
      <c r="AG19" s="271">
        <f>SUM(AG20:AG22)</f>
        <v>0</v>
      </c>
      <c r="AH19" s="271">
        <f t="shared" ref="AH19:AJ19" si="25">SUM(AH20:AH22)</f>
        <v>0</v>
      </c>
      <c r="AI19" s="271">
        <f t="shared" si="25"/>
        <v>0</v>
      </c>
      <c r="AJ19" s="271">
        <f t="shared" si="25"/>
        <v>0</v>
      </c>
      <c r="AK19" s="272"/>
      <c r="AL19" s="271">
        <f t="shared" ref="AL19:AT19" si="26">SUM(AL20:AL22)</f>
        <v>0</v>
      </c>
      <c r="AM19" s="271">
        <f t="shared" si="26"/>
        <v>0</v>
      </c>
      <c r="AN19" s="271">
        <f t="shared" si="26"/>
        <v>0</v>
      </c>
      <c r="AO19" s="271">
        <f t="shared" si="26"/>
        <v>0</v>
      </c>
      <c r="AP19" s="271">
        <f t="shared" si="26"/>
        <v>0</v>
      </c>
      <c r="AQ19" s="271">
        <f>SUM(AQ20:AQ22)</f>
        <v>0</v>
      </c>
      <c r="AR19" s="271">
        <f t="shared" si="26"/>
        <v>0</v>
      </c>
      <c r="AS19" s="271">
        <f t="shared" si="26"/>
        <v>0</v>
      </c>
      <c r="AT19" s="271">
        <f t="shared" si="26"/>
        <v>0</v>
      </c>
      <c r="AU19" s="273"/>
      <c r="AV19" s="280">
        <f t="shared" si="10"/>
        <v>0</v>
      </c>
      <c r="AW19" s="281">
        <f t="shared" si="4"/>
        <v>0</v>
      </c>
      <c r="AX19" s="271">
        <f t="shared" ref="AX19:BF19" si="27">SUM(AX20:AX22)</f>
        <v>0</v>
      </c>
      <c r="AY19" s="271">
        <f t="shared" si="27"/>
        <v>0</v>
      </c>
      <c r="AZ19" s="271">
        <f t="shared" si="27"/>
        <v>0</v>
      </c>
      <c r="BA19" s="271">
        <f t="shared" si="27"/>
        <v>0</v>
      </c>
      <c r="BB19" s="271">
        <f t="shared" si="27"/>
        <v>0</v>
      </c>
      <c r="BC19" s="276">
        <f>SUM(BC20:BC22)</f>
        <v>0</v>
      </c>
      <c r="BD19" s="271">
        <f t="shared" si="27"/>
        <v>0</v>
      </c>
      <c r="BE19" s="271">
        <f t="shared" si="27"/>
        <v>0</v>
      </c>
      <c r="BF19" s="271">
        <f t="shared" si="27"/>
        <v>0</v>
      </c>
    </row>
    <row r="20" spans="1:62" s="197" customFormat="1" ht="25.2" thickBot="1">
      <c r="B20" s="303" t="s">
        <v>917</v>
      </c>
      <c r="C20" s="283">
        <f t="shared" si="0"/>
        <v>0</v>
      </c>
      <c r="D20" s="323"/>
      <c r="E20" s="323"/>
      <c r="F20" s="323"/>
      <c r="G20" s="323"/>
      <c r="H20" s="323"/>
      <c r="I20" s="323"/>
      <c r="J20" s="372">
        <f t="shared" si="7"/>
        <v>0</v>
      </c>
      <c r="K20" s="323"/>
      <c r="L20" s="323"/>
      <c r="M20" s="323"/>
      <c r="N20" s="323"/>
      <c r="O20" s="323"/>
      <c r="P20" s="323"/>
      <c r="Q20" s="323"/>
      <c r="R20" s="323"/>
      <c r="S20" s="323"/>
      <c r="T20" s="323"/>
      <c r="U20" s="323"/>
      <c r="V20" s="323"/>
      <c r="W20" s="323"/>
      <c r="X20" s="341"/>
      <c r="Y20" s="323"/>
      <c r="Z20" s="323"/>
      <c r="AA20" s="323"/>
      <c r="AB20" s="342"/>
      <c r="AC20" s="343"/>
      <c r="AD20" s="344"/>
      <c r="AE20" s="269"/>
      <c r="AF20" s="270">
        <f t="shared" ref="AF20:AF22" si="28">SUM(AG20:AJ20)</f>
        <v>0</v>
      </c>
      <c r="AG20" s="288"/>
      <c r="AH20" s="288"/>
      <c r="AI20" s="288"/>
      <c r="AJ20" s="288"/>
      <c r="AK20" s="269"/>
      <c r="AL20" s="329"/>
      <c r="AM20" s="329"/>
      <c r="AN20" s="329"/>
      <c r="AO20" s="329"/>
      <c r="AP20" s="329"/>
      <c r="AQ20" s="329"/>
      <c r="AR20" s="329"/>
      <c r="AS20" s="329"/>
      <c r="AT20" s="329"/>
      <c r="AU20" s="330"/>
      <c r="AV20" s="290">
        <f t="shared" si="10"/>
        <v>0</v>
      </c>
      <c r="AW20" s="291">
        <f t="shared" si="4"/>
        <v>0</v>
      </c>
      <c r="AX20" s="329">
        <f>AL20*2</f>
        <v>0</v>
      </c>
      <c r="AY20" s="329">
        <f>AM20*50</f>
        <v>0</v>
      </c>
      <c r="AZ20" s="329">
        <f>AN20*25</f>
        <v>0</v>
      </c>
      <c r="BA20" s="329">
        <f>AO20*40</f>
        <v>0</v>
      </c>
      <c r="BB20" s="329">
        <f>AP20*60</f>
        <v>0</v>
      </c>
      <c r="BC20" s="331">
        <f>AQ20*4</f>
        <v>0</v>
      </c>
      <c r="BD20" s="329">
        <f>AR20*0.5</f>
        <v>0</v>
      </c>
      <c r="BE20" s="329">
        <f>AS20*12</f>
        <v>0</v>
      </c>
      <c r="BF20" s="329">
        <f>AT20*12</f>
        <v>0</v>
      </c>
    </row>
    <row r="21" spans="1:62" s="197" customFormat="1" ht="25.2" thickBot="1">
      <c r="B21" s="322"/>
      <c r="C21" s="283">
        <f t="shared" si="0"/>
        <v>0</v>
      </c>
      <c r="D21" s="323"/>
      <c r="E21" s="323"/>
      <c r="F21" s="323"/>
      <c r="G21" s="323"/>
      <c r="H21" s="323"/>
      <c r="I21" s="323"/>
      <c r="J21" s="372">
        <f t="shared" si="7"/>
        <v>0</v>
      </c>
      <c r="K21" s="323"/>
      <c r="L21" s="323"/>
      <c r="M21" s="323"/>
      <c r="N21" s="323"/>
      <c r="O21" s="323"/>
      <c r="P21" s="323"/>
      <c r="Q21" s="323"/>
      <c r="R21" s="323"/>
      <c r="S21" s="323"/>
      <c r="T21" s="323"/>
      <c r="U21" s="323"/>
      <c r="V21" s="323"/>
      <c r="W21" s="323"/>
      <c r="X21" s="323"/>
      <c r="Y21" s="323"/>
      <c r="Z21" s="323"/>
      <c r="AA21" s="323"/>
      <c r="AB21" s="345"/>
      <c r="AC21" s="346"/>
      <c r="AD21" s="347"/>
      <c r="AE21" s="269"/>
      <c r="AF21" s="270">
        <f t="shared" si="28"/>
        <v>0</v>
      </c>
      <c r="AG21" s="288"/>
      <c r="AH21" s="288"/>
      <c r="AI21" s="288"/>
      <c r="AJ21" s="288"/>
      <c r="AK21" s="269"/>
      <c r="AL21" s="329"/>
      <c r="AM21" s="329"/>
      <c r="AN21" s="329"/>
      <c r="AO21" s="329"/>
      <c r="AP21" s="329"/>
      <c r="AQ21" s="329"/>
      <c r="AR21" s="329"/>
      <c r="AS21" s="329"/>
      <c r="AT21" s="329"/>
      <c r="AU21" s="330"/>
      <c r="AV21" s="290">
        <f t="shared" si="10"/>
        <v>0</v>
      </c>
      <c r="AW21" s="316">
        <f t="shared" si="4"/>
        <v>0</v>
      </c>
      <c r="AX21" s="329">
        <f>AL21*2</f>
        <v>0</v>
      </c>
      <c r="AY21" s="329">
        <f>AM21*50</f>
        <v>0</v>
      </c>
      <c r="AZ21" s="329">
        <f>AN21*25</f>
        <v>0</v>
      </c>
      <c r="BA21" s="329">
        <f>AO21*40</f>
        <v>0</v>
      </c>
      <c r="BB21" s="329">
        <f>AP21*60</f>
        <v>0</v>
      </c>
      <c r="BC21" s="331">
        <f>AQ21*4</f>
        <v>0</v>
      </c>
      <c r="BD21" s="329">
        <f t="shared" ref="BD21:BD22" si="29">AR21*0.5</f>
        <v>0</v>
      </c>
      <c r="BE21" s="329">
        <f t="shared" ref="BE21:BF22" si="30">AS21*12</f>
        <v>0</v>
      </c>
      <c r="BF21" s="329">
        <f t="shared" si="30"/>
        <v>0</v>
      </c>
    </row>
    <row r="22" spans="1:62" s="197" customFormat="1" ht="25.2" thickBot="1">
      <c r="B22" s="380"/>
      <c r="C22" s="294">
        <f t="shared" si="0"/>
        <v>0</v>
      </c>
      <c r="D22" s="334"/>
      <c r="E22" s="334"/>
      <c r="F22" s="334"/>
      <c r="G22" s="334"/>
      <c r="H22" s="334"/>
      <c r="I22" s="334"/>
      <c r="J22" s="379">
        <f t="shared" si="7"/>
        <v>0</v>
      </c>
      <c r="K22" s="334"/>
      <c r="L22" s="334"/>
      <c r="M22" s="334"/>
      <c r="N22" s="334"/>
      <c r="O22" s="334"/>
      <c r="P22" s="334"/>
      <c r="Q22" s="334"/>
      <c r="R22" s="334"/>
      <c r="S22" s="334"/>
      <c r="T22" s="334"/>
      <c r="U22" s="334"/>
      <c r="V22" s="334"/>
      <c r="W22" s="334"/>
      <c r="X22" s="334"/>
      <c r="Y22" s="334"/>
      <c r="Z22" s="334"/>
      <c r="AA22" s="334"/>
      <c r="AB22" s="334"/>
      <c r="AC22" s="335"/>
      <c r="AD22" s="336"/>
      <c r="AE22" s="269"/>
      <c r="AF22" s="349">
        <f t="shared" si="28"/>
        <v>0</v>
      </c>
      <c r="AG22" s="301"/>
      <c r="AH22" s="301"/>
      <c r="AI22" s="301"/>
      <c r="AJ22" s="301"/>
      <c r="AK22" s="269"/>
      <c r="AL22" s="329"/>
      <c r="AM22" s="329"/>
      <c r="AN22" s="329"/>
      <c r="AO22" s="329"/>
      <c r="AP22" s="329"/>
      <c r="AQ22" s="329"/>
      <c r="AR22" s="329"/>
      <c r="AS22" s="329"/>
      <c r="AT22" s="329"/>
      <c r="AU22" s="330"/>
      <c r="AV22" s="290">
        <f t="shared" si="10"/>
        <v>0</v>
      </c>
      <c r="AW22" s="350">
        <f t="shared" si="4"/>
        <v>0</v>
      </c>
      <c r="AX22" s="329">
        <f>AL22*2</f>
        <v>0</v>
      </c>
      <c r="AY22" s="329">
        <f>AM22*50</f>
        <v>0</v>
      </c>
      <c r="AZ22" s="329">
        <f>AN22*25</f>
        <v>0</v>
      </c>
      <c r="BA22" s="329">
        <f>AO22*40</f>
        <v>0</v>
      </c>
      <c r="BB22" s="329">
        <f>AP22*60</f>
        <v>0</v>
      </c>
      <c r="BC22" s="331">
        <f>AQ22*4</f>
        <v>0</v>
      </c>
      <c r="BD22" s="329">
        <f t="shared" si="29"/>
        <v>0</v>
      </c>
      <c r="BE22" s="329">
        <f t="shared" si="30"/>
        <v>0</v>
      </c>
      <c r="BF22" s="329">
        <f t="shared" si="30"/>
        <v>0</v>
      </c>
    </row>
    <row r="23" spans="1:62" s="351" customFormat="1" ht="192.6" customHeight="1">
      <c r="A23" s="1649" t="s">
        <v>918</v>
      </c>
      <c r="B23" s="1650"/>
      <c r="C23" s="1650"/>
      <c r="D23" s="1650"/>
      <c r="E23" s="1650"/>
      <c r="F23" s="1650"/>
      <c r="G23" s="1650"/>
      <c r="H23" s="1650"/>
      <c r="I23" s="1650"/>
      <c r="J23" s="1650"/>
      <c r="K23" s="1650"/>
      <c r="L23" s="1650"/>
      <c r="M23" s="1650"/>
      <c r="N23" s="1650"/>
      <c r="O23" s="1650"/>
      <c r="P23" s="1650"/>
      <c r="Q23" s="1650"/>
      <c r="R23" s="1650"/>
      <c r="S23" s="1650"/>
      <c r="T23" s="1650"/>
      <c r="U23" s="1650"/>
      <c r="V23" s="1650"/>
      <c r="W23" s="1650"/>
      <c r="X23" s="1650"/>
      <c r="Y23" s="1650"/>
      <c r="Z23" s="1651"/>
      <c r="AA23" s="1651"/>
      <c r="AB23" s="1651"/>
      <c r="AC23" s="1651"/>
      <c r="AD23" s="1651"/>
      <c r="AF23" s="352"/>
      <c r="AG23" s="352"/>
      <c r="AH23" s="249"/>
      <c r="AI23" s="249"/>
      <c r="AJ23" s="249"/>
      <c r="AK23" s="249"/>
      <c r="AL23" s="353"/>
      <c r="AM23" s="352"/>
      <c r="AN23" s="352"/>
    </row>
    <row r="24" spans="1:62" s="249" customFormat="1" ht="22.2">
      <c r="B24" s="352"/>
      <c r="C24" s="681"/>
      <c r="D24" s="682"/>
      <c r="E24" s="683"/>
      <c r="F24" s="683"/>
      <c r="G24" s="248"/>
      <c r="H24" s="248"/>
      <c r="I24" s="248"/>
      <c r="J24" s="248"/>
      <c r="K24" s="248"/>
      <c r="AV24" s="248"/>
      <c r="AW24" s="248"/>
    </row>
    <row r="25" spans="1:62" s="249" customFormat="1" ht="22.2">
      <c r="B25" s="352"/>
      <c r="C25" s="352"/>
      <c r="D25" s="1652"/>
      <c r="E25" s="1652"/>
      <c r="G25" s="353"/>
      <c r="H25" s="353"/>
      <c r="J25" s="352"/>
      <c r="K25" s="354"/>
      <c r="M25" s="353"/>
      <c r="O25" s="352"/>
      <c r="P25" s="352"/>
      <c r="W25" s="1653" t="s">
        <v>1388</v>
      </c>
      <c r="X25" s="1653"/>
      <c r="Y25" s="1653"/>
      <c r="Z25" s="1653"/>
      <c r="AA25" s="1653"/>
      <c r="AB25" s="1653"/>
      <c r="AC25" s="1653"/>
      <c r="AD25" s="1653"/>
      <c r="AE25" s="353"/>
      <c r="AF25" s="244"/>
      <c r="AG25" s="244"/>
      <c r="AH25" s="244"/>
      <c r="AI25" s="244"/>
      <c r="AK25" s="353"/>
      <c r="AL25" s="353"/>
      <c r="AO25" s="352"/>
      <c r="AP25" s="352"/>
      <c r="AQ25" s="354"/>
      <c r="AS25" s="353"/>
      <c r="AV25" s="248"/>
      <c r="AW25" s="355"/>
      <c r="AX25" s="353"/>
      <c r="BA25" s="352"/>
      <c r="BB25" s="352"/>
      <c r="BC25" s="354"/>
      <c r="BE25" s="353"/>
      <c r="BG25" s="352"/>
      <c r="BH25" s="352"/>
    </row>
    <row r="26" spans="1:62" s="244" customFormat="1" ht="19.8">
      <c r="B26" s="356"/>
      <c r="C26" s="356"/>
      <c r="D26" s="357"/>
      <c r="E26" s="357"/>
      <c r="F26" s="356"/>
      <c r="G26" s="358"/>
      <c r="H26" s="358"/>
      <c r="I26" s="357"/>
      <c r="J26" s="359"/>
      <c r="K26" s="359"/>
      <c r="L26" s="357"/>
      <c r="M26" s="357"/>
      <c r="N26" s="357"/>
      <c r="O26" s="357"/>
      <c r="P26" s="357"/>
      <c r="Q26" s="357"/>
      <c r="R26" s="357"/>
      <c r="W26" s="1644" t="s">
        <v>920</v>
      </c>
      <c r="X26" s="1644"/>
      <c r="Y26" s="1644"/>
      <c r="Z26" s="1644"/>
      <c r="AA26" s="1644"/>
      <c r="AB26" s="1644"/>
      <c r="AC26"/>
      <c r="AO26" s="358"/>
      <c r="AP26" s="358"/>
      <c r="AT26" s="358"/>
      <c r="AU26" s="358"/>
      <c r="AV26" s="360"/>
      <c r="AW26" s="245"/>
      <c r="BA26" s="358"/>
      <c r="BB26" s="358"/>
      <c r="BF26" s="358"/>
    </row>
    <row r="27" spans="1:62" s="244" customFormat="1" ht="22.2">
      <c r="AF27"/>
      <c r="AG27"/>
      <c r="AH27"/>
      <c r="AI27"/>
      <c r="AV27" s="245"/>
      <c r="AW27" s="245"/>
      <c r="BI27" s="249"/>
      <c r="BJ27" s="249"/>
    </row>
    <row r="28" spans="1:62" ht="19.8">
      <c r="AL28" s="244"/>
      <c r="AM28" s="244"/>
      <c r="AN28" s="244"/>
      <c r="AO28" s="244"/>
      <c r="AP28" s="244"/>
      <c r="AQ28" s="244"/>
      <c r="AR28" s="244"/>
      <c r="AS28" s="244"/>
      <c r="AT28" s="244"/>
      <c r="AU28" s="244"/>
      <c r="AV28" s="245"/>
      <c r="AW28" s="245"/>
      <c r="AX28" s="244"/>
      <c r="AY28" s="244"/>
      <c r="AZ28" s="244"/>
      <c r="BA28" s="244"/>
      <c r="BB28" s="244"/>
      <c r="BC28" s="244"/>
      <c r="BD28" s="244"/>
      <c r="BE28" s="244"/>
      <c r="BF28" s="244"/>
    </row>
    <row r="29" spans="1:62" ht="19.8">
      <c r="AL29" s="244"/>
      <c r="AM29" s="244"/>
      <c r="AN29" s="244"/>
      <c r="AO29" s="244"/>
      <c r="AP29" s="244"/>
      <c r="AQ29" s="244"/>
      <c r="AR29" s="244"/>
      <c r="AS29" s="244"/>
      <c r="AT29" s="244"/>
      <c r="AU29" s="244"/>
      <c r="AV29" s="245"/>
      <c r="AW29" s="245"/>
      <c r="AX29" s="244"/>
      <c r="AY29" s="244"/>
      <c r="AZ29" s="244"/>
      <c r="BA29" s="244"/>
      <c r="BB29" s="244"/>
      <c r="BC29" s="244"/>
      <c r="BD29" s="244"/>
      <c r="BE29" s="244"/>
      <c r="BF29" s="244"/>
    </row>
    <row r="30" spans="1:62" ht="19.8">
      <c r="AL30" s="244"/>
      <c r="AM30" s="244"/>
      <c r="AN30" s="244"/>
      <c r="AO30" s="244"/>
      <c r="AP30" s="244"/>
      <c r="AQ30" s="244"/>
      <c r="AR30" s="244"/>
      <c r="AS30" s="244"/>
      <c r="AT30" s="244"/>
      <c r="AU30" s="244"/>
      <c r="AV30" s="245"/>
      <c r="AW30" s="245"/>
      <c r="AX30" s="244"/>
      <c r="AY30" s="244"/>
      <c r="AZ30" s="244"/>
      <c r="BA30" s="244"/>
      <c r="BB30" s="244"/>
      <c r="BC30" s="244"/>
      <c r="BD30" s="244"/>
      <c r="BE30" s="244"/>
      <c r="BF30" s="244"/>
    </row>
  </sheetData>
  <mergeCells count="9">
    <mergeCell ref="W26:AB26"/>
    <mergeCell ref="BG1:BH1"/>
    <mergeCell ref="B1:AD1"/>
    <mergeCell ref="C2:T2"/>
    <mergeCell ref="AC2:AD2"/>
    <mergeCell ref="AK2:BF2"/>
    <mergeCell ref="A23:AD23"/>
    <mergeCell ref="D25:E25"/>
    <mergeCell ref="W25:AD25"/>
  </mergeCells>
  <phoneticPr fontId="18" type="noConversion"/>
  <hyperlinks>
    <hyperlink ref="BG1" location="預告統計資料發布時間表!A1" display="回發布時間表" xr:uid="{00000000-0004-0000-2800-000000000000}"/>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BJ30"/>
  <sheetViews>
    <sheetView topLeftCell="AI1" workbookViewId="0">
      <selection activeCell="BG1" sqref="BG1:BH1"/>
    </sheetView>
  </sheetViews>
  <sheetFormatPr defaultRowHeight="16.2"/>
  <cols>
    <col min="1" max="1" width="4.88671875" customWidth="1"/>
    <col min="2" max="2" width="21.88671875" customWidth="1"/>
    <col min="3" max="3" width="15.21875" customWidth="1"/>
    <col min="4" max="4" width="14.21875" bestFit="1" customWidth="1"/>
    <col min="5" max="5" width="13.109375" customWidth="1"/>
    <col min="6" max="8" width="14.21875" bestFit="1" customWidth="1"/>
    <col min="9" max="9" width="13.21875" customWidth="1"/>
    <col min="10" max="10" width="14.33203125" bestFit="1" customWidth="1"/>
    <col min="11" max="11" width="9.109375" customWidth="1"/>
    <col min="12" max="12" width="12.6640625" customWidth="1"/>
    <col min="13" max="13" width="8.21875" customWidth="1"/>
    <col min="14" max="14" width="12.44140625" bestFit="1" customWidth="1"/>
    <col min="15" max="15" width="12.33203125" customWidth="1"/>
    <col min="16" max="16" width="12.21875" bestFit="1" customWidth="1"/>
    <col min="17" max="17" width="12.77734375" customWidth="1"/>
    <col min="18" max="18" width="11.21875" customWidth="1"/>
    <col min="19" max="22" width="8.109375" customWidth="1"/>
    <col min="23" max="25" width="7.6640625" customWidth="1"/>
    <col min="26" max="26" width="8.6640625" customWidth="1"/>
    <col min="27" max="28" width="6.6640625" customWidth="1"/>
    <col min="29" max="29" width="7.44140625" customWidth="1"/>
    <col min="30" max="30" width="6.6640625" customWidth="1"/>
    <col min="32" max="36" width="12.6640625" customWidth="1"/>
    <col min="48" max="49" width="8.88671875" style="102"/>
    <col min="50" max="58" width="10.6640625" customWidth="1"/>
  </cols>
  <sheetData>
    <row r="1" spans="1:60" s="246" customFormat="1" ht="45">
      <c r="B1" s="1645" t="s">
        <v>855</v>
      </c>
      <c r="C1" s="1645"/>
      <c r="D1" s="1645"/>
      <c r="E1" s="1645"/>
      <c r="F1" s="1645"/>
      <c r="G1" s="1645"/>
      <c r="H1" s="1645"/>
      <c r="I1" s="1645"/>
      <c r="J1" s="1645"/>
      <c r="K1" s="1645"/>
      <c r="L1" s="1645"/>
      <c r="M1" s="1645"/>
      <c r="N1" s="1645"/>
      <c r="O1" s="1645"/>
      <c r="P1" s="1645"/>
      <c r="Q1" s="1645"/>
      <c r="R1" s="1645"/>
      <c r="S1" s="1645"/>
      <c r="T1" s="1645"/>
      <c r="U1" s="1645"/>
      <c r="V1" s="1645"/>
      <c r="W1" s="1645"/>
      <c r="X1" s="1645"/>
      <c r="Y1" s="1645"/>
      <c r="Z1" s="1645"/>
      <c r="AA1" s="1645"/>
      <c r="AB1" s="1645"/>
      <c r="AC1" s="1645"/>
      <c r="AD1" s="1645"/>
      <c r="AE1" s="243"/>
      <c r="AF1" s="243"/>
      <c r="AG1" s="243"/>
      <c r="AH1" s="243"/>
      <c r="AI1" s="243"/>
      <c r="AJ1" s="243"/>
      <c r="AK1" s="243"/>
      <c r="AL1" s="244"/>
      <c r="AM1" s="244"/>
      <c r="AN1" s="244"/>
      <c r="AO1" s="244"/>
      <c r="AP1" s="244"/>
      <c r="AQ1" s="244"/>
      <c r="AR1" s="244"/>
      <c r="AS1" s="244"/>
      <c r="AT1" s="244"/>
      <c r="AU1" s="244"/>
      <c r="AV1" s="245"/>
      <c r="AW1" s="245"/>
      <c r="AX1" s="244"/>
      <c r="AY1" s="244"/>
      <c r="AZ1" s="244"/>
      <c r="BA1" s="244"/>
      <c r="BB1" s="244"/>
      <c r="BC1" s="244"/>
      <c r="BD1" s="244"/>
      <c r="BE1" s="244"/>
      <c r="BF1" s="244"/>
      <c r="BG1" s="1543" t="s">
        <v>86</v>
      </c>
      <c r="BH1" s="1543"/>
    </row>
    <row r="2" spans="1:60" s="249" customFormat="1" ht="28.8" thickBot="1">
      <c r="B2" s="247"/>
      <c r="C2" s="1646" t="s">
        <v>1461</v>
      </c>
      <c r="D2" s="1646"/>
      <c r="E2" s="1646"/>
      <c r="F2" s="1646"/>
      <c r="G2" s="1646"/>
      <c r="H2" s="1646"/>
      <c r="I2" s="1646"/>
      <c r="J2" s="1646"/>
      <c r="K2" s="1646"/>
      <c r="L2" s="1646"/>
      <c r="M2" s="1646"/>
      <c r="N2" s="1646"/>
      <c r="O2" s="1646"/>
      <c r="P2" s="1646"/>
      <c r="Q2" s="1646"/>
      <c r="R2" s="1646"/>
      <c r="S2" s="1646"/>
      <c r="T2" s="1646"/>
      <c r="U2" s="248"/>
      <c r="V2" s="248" t="s">
        <v>857</v>
      </c>
      <c r="W2" s="248"/>
      <c r="X2" s="248"/>
      <c r="Y2" s="248"/>
      <c r="Z2" s="248"/>
      <c r="AA2" s="248"/>
      <c r="AC2" s="1647" t="s">
        <v>858</v>
      </c>
      <c r="AD2" s="1647"/>
      <c r="AK2" s="1648"/>
      <c r="AL2" s="1648"/>
      <c r="AM2" s="1648"/>
      <c r="AN2" s="1648"/>
      <c r="AO2" s="1648"/>
      <c r="AP2" s="1648"/>
      <c r="AQ2" s="1648"/>
      <c r="AR2" s="1648"/>
      <c r="AS2" s="1648"/>
      <c r="AT2" s="1648"/>
      <c r="AU2" s="1648"/>
      <c r="AV2" s="1648"/>
      <c r="AW2" s="1648"/>
      <c r="AX2" s="1648"/>
      <c r="AY2" s="1648"/>
      <c r="AZ2" s="1648"/>
      <c r="BA2" s="1648"/>
      <c r="BB2" s="1648"/>
      <c r="BC2" s="1648"/>
      <c r="BD2" s="1648"/>
      <c r="BE2" s="1648"/>
      <c r="BF2" s="1648"/>
    </row>
    <row r="3" spans="1:60" s="197" customFormat="1" ht="139.19999999999999" thickBot="1">
      <c r="B3" s="250" t="s">
        <v>859</v>
      </c>
      <c r="C3" s="251" t="s">
        <v>860</v>
      </c>
      <c r="D3" s="252" t="s">
        <v>861</v>
      </c>
      <c r="E3" s="252" t="s">
        <v>862</v>
      </c>
      <c r="F3" s="252" t="s">
        <v>863</v>
      </c>
      <c r="G3" s="252" t="s">
        <v>864</v>
      </c>
      <c r="H3" s="252" t="s">
        <v>865</v>
      </c>
      <c r="I3" s="252" t="s">
        <v>866</v>
      </c>
      <c r="J3" s="253" t="s">
        <v>867</v>
      </c>
      <c r="K3" s="252" t="s">
        <v>868</v>
      </c>
      <c r="L3" s="252" t="s">
        <v>869</v>
      </c>
      <c r="M3" s="252" t="s">
        <v>870</v>
      </c>
      <c r="N3" s="252" t="s">
        <v>871</v>
      </c>
      <c r="O3" s="252" t="s">
        <v>872</v>
      </c>
      <c r="P3" s="252" t="s">
        <v>873</v>
      </c>
      <c r="Q3" s="252" t="s">
        <v>874</v>
      </c>
      <c r="R3" s="252" t="s">
        <v>875</v>
      </c>
      <c r="S3" s="252" t="s">
        <v>876</v>
      </c>
      <c r="T3" s="252" t="s">
        <v>877</v>
      </c>
      <c r="U3" s="252" t="s">
        <v>878</v>
      </c>
      <c r="V3" s="252" t="s">
        <v>879</v>
      </c>
      <c r="W3" s="252" t="s">
        <v>880</v>
      </c>
      <c r="X3" s="252" t="s">
        <v>881</v>
      </c>
      <c r="Y3" s="252" t="s">
        <v>882</v>
      </c>
      <c r="Z3" s="252" t="s">
        <v>883</v>
      </c>
      <c r="AA3" s="252" t="s">
        <v>884</v>
      </c>
      <c r="AB3" s="252" t="s">
        <v>885</v>
      </c>
      <c r="AC3" s="254" t="s">
        <v>886</v>
      </c>
      <c r="AD3" s="255" t="s">
        <v>887</v>
      </c>
      <c r="AE3" s="256"/>
      <c r="AF3" s="257" t="s">
        <v>888</v>
      </c>
      <c r="AG3" s="258" t="s">
        <v>889</v>
      </c>
      <c r="AH3" s="259" t="s">
        <v>890</v>
      </c>
      <c r="AI3" s="259" t="s">
        <v>891</v>
      </c>
      <c r="AJ3" s="259" t="s">
        <v>892</v>
      </c>
      <c r="AK3" s="260"/>
      <c r="AL3" s="261" t="s">
        <v>893</v>
      </c>
      <c r="AM3" s="259" t="s">
        <v>894</v>
      </c>
      <c r="AN3" s="259" t="s">
        <v>895</v>
      </c>
      <c r="AO3" s="259" t="s">
        <v>896</v>
      </c>
      <c r="AP3" s="259" t="s">
        <v>897</v>
      </c>
      <c r="AQ3" s="261" t="s">
        <v>898</v>
      </c>
      <c r="AR3" s="259" t="s">
        <v>899</v>
      </c>
      <c r="AS3" s="259" t="s">
        <v>900</v>
      </c>
      <c r="AT3" s="259" t="s">
        <v>901</v>
      </c>
      <c r="AU3" s="260"/>
      <c r="AV3" s="262" t="s">
        <v>879</v>
      </c>
      <c r="AW3" s="263" t="s">
        <v>902</v>
      </c>
      <c r="AX3" s="259" t="s">
        <v>893</v>
      </c>
      <c r="AY3" s="259" t="s">
        <v>894</v>
      </c>
      <c r="AZ3" s="259" t="s">
        <v>895</v>
      </c>
      <c r="BA3" s="259" t="s">
        <v>896</v>
      </c>
      <c r="BB3" s="259" t="s">
        <v>897</v>
      </c>
      <c r="BC3" s="264" t="s">
        <v>898</v>
      </c>
      <c r="BD3" s="259" t="s">
        <v>899</v>
      </c>
      <c r="BE3" s="259" t="s">
        <v>900</v>
      </c>
      <c r="BF3" s="259" t="s">
        <v>901</v>
      </c>
    </row>
    <row r="4" spans="1:60" s="197" customFormat="1" ht="28.8" thickBot="1">
      <c r="B4" s="265" t="s">
        <v>903</v>
      </c>
      <c r="C4" s="266">
        <f t="shared" ref="C4:C22" si="0">SUM(D4:AD4)</f>
        <v>62016</v>
      </c>
      <c r="D4" s="266">
        <f>D5+D8+D14+D19</f>
        <v>8740</v>
      </c>
      <c r="E4" s="266">
        <f t="shared" ref="E4:AD4" si="1">E5+E8+E14+E19</f>
        <v>10167</v>
      </c>
      <c r="F4" s="266">
        <f t="shared" si="1"/>
        <v>2350</v>
      </c>
      <c r="G4" s="266">
        <f t="shared" si="1"/>
        <v>3602</v>
      </c>
      <c r="H4" s="266">
        <f t="shared" si="1"/>
        <v>4355</v>
      </c>
      <c r="I4" s="266">
        <f t="shared" si="1"/>
        <v>10550</v>
      </c>
      <c r="J4" s="267">
        <f>AF4</f>
        <v>7190</v>
      </c>
      <c r="K4" s="266">
        <f t="shared" si="1"/>
        <v>0</v>
      </c>
      <c r="L4" s="266">
        <f t="shared" si="1"/>
        <v>8830</v>
      </c>
      <c r="M4" s="266">
        <f t="shared" si="1"/>
        <v>0</v>
      </c>
      <c r="N4" s="266">
        <f t="shared" si="1"/>
        <v>3005</v>
      </c>
      <c r="O4" s="266">
        <f t="shared" si="1"/>
        <v>3200</v>
      </c>
      <c r="P4" s="266">
        <f t="shared" si="1"/>
        <v>0</v>
      </c>
      <c r="Q4" s="266">
        <f t="shared" si="1"/>
        <v>21</v>
      </c>
      <c r="R4" s="266">
        <f t="shared" si="1"/>
        <v>0</v>
      </c>
      <c r="S4" s="266">
        <f t="shared" si="1"/>
        <v>0</v>
      </c>
      <c r="T4" s="266">
        <f t="shared" si="1"/>
        <v>2</v>
      </c>
      <c r="U4" s="266">
        <f t="shared" si="1"/>
        <v>0</v>
      </c>
      <c r="V4" s="266">
        <f t="shared" si="1"/>
        <v>4</v>
      </c>
      <c r="W4" s="266">
        <f t="shared" si="1"/>
        <v>0</v>
      </c>
      <c r="X4" s="266">
        <f t="shared" si="1"/>
        <v>0</v>
      </c>
      <c r="Y4" s="266">
        <f t="shared" si="1"/>
        <v>0</v>
      </c>
      <c r="Z4" s="266">
        <f t="shared" si="1"/>
        <v>0</v>
      </c>
      <c r="AA4" s="266">
        <f t="shared" si="1"/>
        <v>0</v>
      </c>
      <c r="AB4" s="266">
        <f t="shared" si="1"/>
        <v>0</v>
      </c>
      <c r="AC4" s="266">
        <f t="shared" si="1"/>
        <v>0</v>
      </c>
      <c r="AD4" s="268">
        <f t="shared" si="1"/>
        <v>0</v>
      </c>
      <c r="AE4" s="269"/>
      <c r="AF4" s="270">
        <f>AF5+AF8+AF14+AF19</f>
        <v>7190</v>
      </c>
      <c r="AG4" s="271">
        <f t="shared" ref="AG4" si="2">AG5+AG8+AG14+AG19</f>
        <v>3840</v>
      </c>
      <c r="AH4" s="271">
        <f>AH5+AH8+AH14+AH19</f>
        <v>3350</v>
      </c>
      <c r="AI4" s="271">
        <f>AI5+AI8+AI14+AI19</f>
        <v>0</v>
      </c>
      <c r="AJ4" s="271">
        <f>AJ5+AJ8+AJ14+AJ19</f>
        <v>0</v>
      </c>
      <c r="AK4" s="272"/>
      <c r="AL4" s="271">
        <f t="shared" ref="AL4:AT4" si="3">AL5+AL8+AL14+AL19</f>
        <v>2</v>
      </c>
      <c r="AM4" s="271">
        <f t="shared" si="3"/>
        <v>0</v>
      </c>
      <c r="AN4" s="271">
        <f t="shared" si="3"/>
        <v>0</v>
      </c>
      <c r="AO4" s="271">
        <f t="shared" si="3"/>
        <v>0</v>
      </c>
      <c r="AP4" s="271">
        <f t="shared" si="3"/>
        <v>0</v>
      </c>
      <c r="AQ4" s="271">
        <f>AQ5+AQ8+AQ14+AQ19</f>
        <v>0</v>
      </c>
      <c r="AR4" s="271">
        <f t="shared" si="3"/>
        <v>0</v>
      </c>
      <c r="AS4" s="271">
        <f t="shared" si="3"/>
        <v>0</v>
      </c>
      <c r="AT4" s="271">
        <f t="shared" si="3"/>
        <v>0</v>
      </c>
      <c r="AU4" s="273"/>
      <c r="AV4" s="274">
        <f>SUM(AX4:BB4)</f>
        <v>4</v>
      </c>
      <c r="AW4" s="275">
        <f t="shared" ref="AW4:AW22" si="4">BC4+BD4+BE4+BF4</f>
        <v>0</v>
      </c>
      <c r="AX4" s="271">
        <f t="shared" ref="AX4:BF4" si="5">AX5+AX8+AX14+AX19</f>
        <v>4</v>
      </c>
      <c r="AY4" s="271">
        <f t="shared" si="5"/>
        <v>0</v>
      </c>
      <c r="AZ4" s="271">
        <f t="shared" si="5"/>
        <v>0</v>
      </c>
      <c r="BA4" s="271">
        <f t="shared" si="5"/>
        <v>0</v>
      </c>
      <c r="BB4" s="271">
        <f t="shared" si="5"/>
        <v>0</v>
      </c>
      <c r="BC4" s="276">
        <f>BC5+BC8+BC14+BC19</f>
        <v>0</v>
      </c>
      <c r="BD4" s="271">
        <f t="shared" si="5"/>
        <v>0</v>
      </c>
      <c r="BE4" s="271">
        <f t="shared" si="5"/>
        <v>0</v>
      </c>
      <c r="BF4" s="271">
        <f t="shared" si="5"/>
        <v>0</v>
      </c>
    </row>
    <row r="5" spans="1:60" s="197" customFormat="1" ht="25.2" thickBot="1">
      <c r="B5" s="277" t="s">
        <v>904</v>
      </c>
      <c r="C5" s="278">
        <f t="shared" si="0"/>
        <v>61766</v>
      </c>
      <c r="D5" s="278">
        <f>SUM(D6:D7)</f>
        <v>8640</v>
      </c>
      <c r="E5" s="278">
        <f t="shared" ref="E5:AD5" si="6">SUM(E6:E7)</f>
        <v>10167</v>
      </c>
      <c r="F5" s="278">
        <f t="shared" si="6"/>
        <v>2350</v>
      </c>
      <c r="G5" s="278">
        <f t="shared" si="6"/>
        <v>3562</v>
      </c>
      <c r="H5" s="278">
        <f t="shared" si="6"/>
        <v>4355</v>
      </c>
      <c r="I5" s="278">
        <f t="shared" si="6"/>
        <v>10550</v>
      </c>
      <c r="J5" s="361">
        <f t="shared" ref="J5:J22" si="7">AF5</f>
        <v>7080</v>
      </c>
      <c r="K5" s="278">
        <f t="shared" si="6"/>
        <v>0</v>
      </c>
      <c r="L5" s="278">
        <f t="shared" si="6"/>
        <v>8830</v>
      </c>
      <c r="M5" s="278">
        <f t="shared" si="6"/>
        <v>0</v>
      </c>
      <c r="N5" s="278">
        <f t="shared" si="6"/>
        <v>3005</v>
      </c>
      <c r="O5" s="278">
        <f t="shared" si="6"/>
        <v>3200</v>
      </c>
      <c r="P5" s="278">
        <f t="shared" si="6"/>
        <v>0</v>
      </c>
      <c r="Q5" s="278">
        <f t="shared" si="6"/>
        <v>21</v>
      </c>
      <c r="R5" s="278">
        <f>SUM(R6:R7)</f>
        <v>0</v>
      </c>
      <c r="S5" s="278">
        <f t="shared" si="6"/>
        <v>0</v>
      </c>
      <c r="T5" s="278">
        <f t="shared" si="6"/>
        <v>2</v>
      </c>
      <c r="U5" s="278">
        <f t="shared" si="6"/>
        <v>0</v>
      </c>
      <c r="V5" s="278">
        <f t="shared" si="6"/>
        <v>4</v>
      </c>
      <c r="W5" s="278">
        <f t="shared" si="6"/>
        <v>0</v>
      </c>
      <c r="X5" s="278">
        <f t="shared" si="6"/>
        <v>0</v>
      </c>
      <c r="Y5" s="278">
        <f t="shared" si="6"/>
        <v>0</v>
      </c>
      <c r="Z5" s="278">
        <f t="shared" si="6"/>
        <v>0</v>
      </c>
      <c r="AA5" s="278">
        <f t="shared" si="6"/>
        <v>0</v>
      </c>
      <c r="AB5" s="278">
        <f t="shared" si="6"/>
        <v>0</v>
      </c>
      <c r="AC5" s="278">
        <f t="shared" si="6"/>
        <v>0</v>
      </c>
      <c r="AD5" s="279">
        <f t="shared" si="6"/>
        <v>0</v>
      </c>
      <c r="AE5" s="269"/>
      <c r="AF5" s="270">
        <f>SUM(AF6:AF7)</f>
        <v>7080</v>
      </c>
      <c r="AG5" s="271">
        <f t="shared" ref="AG5" si="8">SUM(AG6:AG7)</f>
        <v>3780</v>
      </c>
      <c r="AH5" s="271">
        <f>SUM(AH6:AH7)</f>
        <v>3300</v>
      </c>
      <c r="AI5" s="271">
        <f>SUM(AI6:AI7)</f>
        <v>0</v>
      </c>
      <c r="AJ5" s="271">
        <f>SUM(AJ6:AJ7)</f>
        <v>0</v>
      </c>
      <c r="AK5" s="272"/>
      <c r="AL5" s="271">
        <f t="shared" ref="AL5:AT5" si="9">SUM(AL6:AL7)</f>
        <v>2</v>
      </c>
      <c r="AM5" s="271">
        <f t="shared" si="9"/>
        <v>0</v>
      </c>
      <c r="AN5" s="271">
        <f t="shared" si="9"/>
        <v>0</v>
      </c>
      <c r="AO5" s="271">
        <f t="shared" si="9"/>
        <v>0</v>
      </c>
      <c r="AP5" s="271">
        <f t="shared" si="9"/>
        <v>0</v>
      </c>
      <c r="AQ5" s="271">
        <f>SUM(AQ6:AQ7)</f>
        <v>0</v>
      </c>
      <c r="AR5" s="271">
        <f t="shared" si="9"/>
        <v>0</v>
      </c>
      <c r="AS5" s="271">
        <f t="shared" si="9"/>
        <v>0</v>
      </c>
      <c r="AT5" s="271">
        <f t="shared" si="9"/>
        <v>0</v>
      </c>
      <c r="AU5" s="273"/>
      <c r="AV5" s="280">
        <f t="shared" ref="AV5:AV22" si="10">SUM(AX5:BB5)</f>
        <v>4</v>
      </c>
      <c r="AW5" s="281">
        <f t="shared" si="4"/>
        <v>0</v>
      </c>
      <c r="AX5" s="271">
        <f t="shared" ref="AX5:BF5" si="11">SUM(AX6:AX7)</f>
        <v>4</v>
      </c>
      <c r="AY5" s="271">
        <f t="shared" si="11"/>
        <v>0</v>
      </c>
      <c r="AZ5" s="271">
        <f t="shared" si="11"/>
        <v>0</v>
      </c>
      <c r="BA5" s="271">
        <f t="shared" si="11"/>
        <v>0</v>
      </c>
      <c r="BB5" s="271">
        <f t="shared" si="11"/>
        <v>0</v>
      </c>
      <c r="BC5" s="276">
        <f>SUM(BC6:BC7)</f>
        <v>0</v>
      </c>
      <c r="BD5" s="271">
        <f t="shared" si="11"/>
        <v>0</v>
      </c>
      <c r="BE5" s="271">
        <f t="shared" si="11"/>
        <v>0</v>
      </c>
      <c r="BF5" s="271">
        <f t="shared" si="11"/>
        <v>0</v>
      </c>
    </row>
    <row r="6" spans="1:60" s="197" customFormat="1" ht="25.2" thickBot="1">
      <c r="B6" s="282" t="s">
        <v>905</v>
      </c>
      <c r="C6" s="283">
        <f t="shared" si="0"/>
        <v>59940</v>
      </c>
      <c r="D6" s="284">
        <v>8640</v>
      </c>
      <c r="E6" s="284">
        <v>9500</v>
      </c>
      <c r="F6" s="284">
        <v>2350</v>
      </c>
      <c r="G6" s="284">
        <v>3100</v>
      </c>
      <c r="H6" s="284">
        <v>3850</v>
      </c>
      <c r="I6" s="284">
        <v>10550</v>
      </c>
      <c r="J6" s="285">
        <f>AF6</f>
        <v>6950</v>
      </c>
      <c r="K6" s="284"/>
      <c r="L6" s="284">
        <v>8830</v>
      </c>
      <c r="M6" s="284"/>
      <c r="N6" s="284">
        <v>2970</v>
      </c>
      <c r="O6" s="284">
        <v>3200</v>
      </c>
      <c r="P6" s="284"/>
      <c r="Q6" s="284"/>
      <c r="R6" s="284"/>
      <c r="S6" s="284"/>
      <c r="T6" s="284"/>
      <c r="U6" s="284"/>
      <c r="V6" s="284"/>
      <c r="W6" s="284"/>
      <c r="X6" s="284"/>
      <c r="Y6" s="284"/>
      <c r="Z6" s="284"/>
      <c r="AA6" s="284"/>
      <c r="AB6" s="284"/>
      <c r="AC6" s="286"/>
      <c r="AD6" s="287"/>
      <c r="AE6" s="269"/>
      <c r="AF6" s="270">
        <f>SUM(AG6:AJ6)</f>
        <v>6950</v>
      </c>
      <c r="AG6" s="288">
        <v>3650</v>
      </c>
      <c r="AH6" s="288">
        <v>3300</v>
      </c>
      <c r="AI6" s="288"/>
      <c r="AJ6" s="288"/>
      <c r="AK6" s="269"/>
      <c r="AL6" s="289"/>
      <c r="AM6" s="289"/>
      <c r="AN6" s="289"/>
      <c r="AO6" s="289"/>
      <c r="AP6" s="289"/>
      <c r="AQ6" s="289"/>
      <c r="AR6" s="289"/>
      <c r="AS6" s="289"/>
      <c r="AT6" s="289"/>
      <c r="AU6" s="273"/>
      <c r="AV6" s="290">
        <f t="shared" si="10"/>
        <v>0</v>
      </c>
      <c r="AW6" s="291">
        <f t="shared" si="4"/>
        <v>0</v>
      </c>
      <c r="AX6" s="289">
        <f>AL6*2</f>
        <v>0</v>
      </c>
      <c r="AY6" s="289">
        <f>AM6*50</f>
        <v>0</v>
      </c>
      <c r="AZ6" s="289">
        <f>AN6*25</f>
        <v>0</v>
      </c>
      <c r="BA6" s="289">
        <f>AO6*40</f>
        <v>0</v>
      </c>
      <c r="BB6" s="289">
        <f>AP6*60</f>
        <v>0</v>
      </c>
      <c r="BC6" s="292">
        <f>AQ6*4</f>
        <v>0</v>
      </c>
      <c r="BD6" s="289">
        <f>AR6*0.5</f>
        <v>0</v>
      </c>
      <c r="BE6" s="289">
        <f>AS6*12</f>
        <v>0</v>
      </c>
      <c r="BF6" s="289">
        <f>AT6*12</f>
        <v>0</v>
      </c>
    </row>
    <row r="7" spans="1:60" s="197" customFormat="1" ht="25.2" thickBot="1">
      <c r="B7" s="293" t="s">
        <v>906</v>
      </c>
      <c r="C7" s="294">
        <f t="shared" si="0"/>
        <v>1826</v>
      </c>
      <c r="D7" s="295"/>
      <c r="E7" s="295">
        <v>667</v>
      </c>
      <c r="F7" s="295"/>
      <c r="G7" s="295">
        <v>462</v>
      </c>
      <c r="H7" s="295">
        <v>505</v>
      </c>
      <c r="I7" s="295"/>
      <c r="J7" s="285">
        <f>AF7</f>
        <v>130</v>
      </c>
      <c r="K7" s="296"/>
      <c r="L7" s="296"/>
      <c r="M7" s="296"/>
      <c r="N7" s="296">
        <v>35</v>
      </c>
      <c r="O7" s="297"/>
      <c r="P7" s="284"/>
      <c r="Q7" s="284">
        <v>21</v>
      </c>
      <c r="R7" s="284"/>
      <c r="S7" s="284"/>
      <c r="T7" s="296">
        <v>2</v>
      </c>
      <c r="U7" s="296"/>
      <c r="V7" s="296">
        <v>4</v>
      </c>
      <c r="W7" s="296"/>
      <c r="X7" s="296"/>
      <c r="Y7" s="296"/>
      <c r="Z7" s="296"/>
      <c r="AA7" s="296"/>
      <c r="AB7" s="296"/>
      <c r="AC7" s="298"/>
      <c r="AD7" s="299"/>
      <c r="AE7" s="269"/>
      <c r="AF7" s="270">
        <f>SUM(AG7:AJ7)</f>
        <v>130</v>
      </c>
      <c r="AG7" s="300">
        <v>130</v>
      </c>
      <c r="AH7" s="301"/>
      <c r="AI7" s="288"/>
      <c r="AJ7" s="288"/>
      <c r="AK7" s="269"/>
      <c r="AL7" s="289">
        <v>2</v>
      </c>
      <c r="AM7" s="289"/>
      <c r="AN7" s="289"/>
      <c r="AO7" s="289"/>
      <c r="AP7" s="289"/>
      <c r="AQ7" s="289"/>
      <c r="AR7" s="289"/>
      <c r="AS7" s="289"/>
      <c r="AT7" s="289"/>
      <c r="AU7" s="273"/>
      <c r="AV7" s="290">
        <f t="shared" si="10"/>
        <v>4</v>
      </c>
      <c r="AW7" s="302">
        <f t="shared" si="4"/>
        <v>0</v>
      </c>
      <c r="AX7" s="289">
        <f>AL7*2</f>
        <v>4</v>
      </c>
      <c r="AY7" s="289">
        <f>AM7*50</f>
        <v>0</v>
      </c>
      <c r="AZ7" s="289">
        <f>AN7*25</f>
        <v>0</v>
      </c>
      <c r="BA7" s="289">
        <f>AO7*40</f>
        <v>0</v>
      </c>
      <c r="BB7" s="289">
        <f>AP7*60</f>
        <v>0</v>
      </c>
      <c r="BC7" s="292">
        <f>AQ7*4</f>
        <v>0</v>
      </c>
      <c r="BD7" s="289">
        <f>AR7*0.5</f>
        <v>0</v>
      </c>
      <c r="BE7" s="289">
        <f>AS7*12</f>
        <v>0</v>
      </c>
      <c r="BF7" s="289">
        <f>AT7*12</f>
        <v>0</v>
      </c>
    </row>
    <row r="8" spans="1:60" s="197" customFormat="1" ht="25.2" thickBot="1">
      <c r="B8" s="277" t="s">
        <v>907</v>
      </c>
      <c r="C8" s="278">
        <f t="shared" si="0"/>
        <v>250</v>
      </c>
      <c r="D8" s="278">
        <f t="shared" ref="D8:Z8" si="12">SUM(D9:D13)</f>
        <v>100</v>
      </c>
      <c r="E8" s="278">
        <f t="shared" si="12"/>
        <v>0</v>
      </c>
      <c r="F8" s="278">
        <f t="shared" si="12"/>
        <v>0</v>
      </c>
      <c r="G8" s="278">
        <f t="shared" si="12"/>
        <v>40</v>
      </c>
      <c r="H8" s="278">
        <f t="shared" si="12"/>
        <v>0</v>
      </c>
      <c r="I8" s="278">
        <f t="shared" si="12"/>
        <v>0</v>
      </c>
      <c r="J8" s="361">
        <f t="shared" si="7"/>
        <v>110</v>
      </c>
      <c r="K8" s="362">
        <f t="shared" si="12"/>
        <v>0</v>
      </c>
      <c r="L8" s="362">
        <f t="shared" si="12"/>
        <v>0</v>
      </c>
      <c r="M8" s="362">
        <f t="shared" si="12"/>
        <v>0</v>
      </c>
      <c r="N8" s="362">
        <f t="shared" si="12"/>
        <v>0</v>
      </c>
      <c r="O8" s="362">
        <f t="shared" si="12"/>
        <v>0</v>
      </c>
      <c r="P8" s="362">
        <f t="shared" si="12"/>
        <v>0</v>
      </c>
      <c r="Q8" s="362">
        <f t="shared" si="12"/>
        <v>0</v>
      </c>
      <c r="R8" s="362">
        <f t="shared" si="12"/>
        <v>0</v>
      </c>
      <c r="S8" s="362">
        <f t="shared" si="12"/>
        <v>0</v>
      </c>
      <c r="T8" s="362">
        <f t="shared" si="12"/>
        <v>0</v>
      </c>
      <c r="U8" s="362">
        <f t="shared" si="12"/>
        <v>0</v>
      </c>
      <c r="V8" s="362">
        <f t="shared" si="12"/>
        <v>0</v>
      </c>
      <c r="W8" s="362">
        <f t="shared" si="12"/>
        <v>0</v>
      </c>
      <c r="X8" s="362">
        <f t="shared" si="12"/>
        <v>0</v>
      </c>
      <c r="Y8" s="362">
        <f t="shared" si="12"/>
        <v>0</v>
      </c>
      <c r="Z8" s="362">
        <f t="shared" si="12"/>
        <v>0</v>
      </c>
      <c r="AA8" s="362">
        <f>AA9+AA10+AA11+AA12+AA13</f>
        <v>0</v>
      </c>
      <c r="AB8" s="362">
        <f>SUM(AB9:AB13)</f>
        <v>0</v>
      </c>
      <c r="AC8" s="362">
        <f>SUM(AC9:AC13)</f>
        <v>0</v>
      </c>
      <c r="AD8" s="363">
        <f>SUM(AD9:AD13)</f>
        <v>0</v>
      </c>
      <c r="AE8" s="269"/>
      <c r="AF8" s="270">
        <f>SUM(AF9:AF13)</f>
        <v>110</v>
      </c>
      <c r="AG8" s="271">
        <f>SUM(AG9:AG13)</f>
        <v>60</v>
      </c>
      <c r="AH8" s="271">
        <f>SUM(AH9:AH13)</f>
        <v>50</v>
      </c>
      <c r="AI8" s="271">
        <f>SUM(AI9:AI13)</f>
        <v>0</v>
      </c>
      <c r="AJ8" s="271">
        <f>SUM(AJ9:AJ13)</f>
        <v>0</v>
      </c>
      <c r="AK8" s="272"/>
      <c r="AL8" s="271">
        <f t="shared" ref="AL8:AT8" si="13">SUM(AL9:AL13)</f>
        <v>0</v>
      </c>
      <c r="AM8" s="271">
        <f t="shared" si="13"/>
        <v>0</v>
      </c>
      <c r="AN8" s="271">
        <f t="shared" si="13"/>
        <v>0</v>
      </c>
      <c r="AO8" s="271">
        <f t="shared" si="13"/>
        <v>0</v>
      </c>
      <c r="AP8" s="271">
        <f t="shared" si="13"/>
        <v>0</v>
      </c>
      <c r="AQ8" s="271">
        <f>SUM(AQ9:AQ13)</f>
        <v>0</v>
      </c>
      <c r="AR8" s="271">
        <f t="shared" si="13"/>
        <v>0</v>
      </c>
      <c r="AS8" s="271">
        <f t="shared" si="13"/>
        <v>0</v>
      </c>
      <c r="AT8" s="271">
        <f t="shared" si="13"/>
        <v>0</v>
      </c>
      <c r="AU8" s="273"/>
      <c r="AV8" s="280">
        <f t="shared" si="10"/>
        <v>0</v>
      </c>
      <c r="AW8" s="281">
        <f t="shared" si="4"/>
        <v>0</v>
      </c>
      <c r="AX8" s="271">
        <f t="shared" ref="AX8:BF8" si="14">SUM(AX9:AX13)</f>
        <v>0</v>
      </c>
      <c r="AY8" s="271">
        <f t="shared" si="14"/>
        <v>0</v>
      </c>
      <c r="AZ8" s="271">
        <f t="shared" si="14"/>
        <v>0</v>
      </c>
      <c r="BA8" s="271">
        <f t="shared" si="14"/>
        <v>0</v>
      </c>
      <c r="BB8" s="271">
        <f t="shared" si="14"/>
        <v>0</v>
      </c>
      <c r="BC8" s="276">
        <f>SUM(BC9:BC13)</f>
        <v>0</v>
      </c>
      <c r="BD8" s="271">
        <f t="shared" si="14"/>
        <v>0</v>
      </c>
      <c r="BE8" s="271">
        <f t="shared" si="14"/>
        <v>0</v>
      </c>
      <c r="BF8" s="271">
        <f t="shared" si="14"/>
        <v>0</v>
      </c>
    </row>
    <row r="9" spans="1:60" s="197" customFormat="1" ht="25.2" thickBot="1">
      <c r="B9" s="303" t="s">
        <v>908</v>
      </c>
      <c r="C9" s="283">
        <f t="shared" si="0"/>
        <v>0</v>
      </c>
      <c r="D9" s="304"/>
      <c r="E9" s="304"/>
      <c r="F9" s="304"/>
      <c r="G9" s="304"/>
      <c r="H9" s="304"/>
      <c r="I9" s="304"/>
      <c r="J9" s="364">
        <f>AF9</f>
        <v>0</v>
      </c>
      <c r="K9" s="365"/>
      <c r="L9" s="365"/>
      <c r="M9" s="365"/>
      <c r="N9" s="365"/>
      <c r="O9" s="365"/>
      <c r="P9" s="365"/>
      <c r="Q9" s="366"/>
      <c r="R9" s="365"/>
      <c r="S9" s="365"/>
      <c r="T9" s="365"/>
      <c r="U9" s="365"/>
      <c r="V9" s="365"/>
      <c r="W9" s="365"/>
      <c r="X9" s="365"/>
      <c r="Y9" s="365"/>
      <c r="Z9" s="365"/>
      <c r="AA9" s="365"/>
      <c r="AB9" s="365"/>
      <c r="AC9" s="367"/>
      <c r="AD9" s="310"/>
      <c r="AE9" s="269"/>
      <c r="AF9" s="270">
        <f>SUM(AG9:AJ9)</f>
        <v>0</v>
      </c>
      <c r="AG9" s="288"/>
      <c r="AH9" s="288"/>
      <c r="AI9" s="288"/>
      <c r="AJ9" s="288"/>
      <c r="AK9" s="269"/>
      <c r="AL9" s="311"/>
      <c r="AM9" s="311"/>
      <c r="AN9" s="311"/>
      <c r="AO9" s="311"/>
      <c r="AP9" s="311"/>
      <c r="AQ9" s="311"/>
      <c r="AR9" s="311"/>
      <c r="AS9" s="311"/>
      <c r="AT9" s="311"/>
      <c r="AU9" s="312"/>
      <c r="AV9" s="290">
        <f t="shared" si="10"/>
        <v>0</v>
      </c>
      <c r="AW9" s="291">
        <f t="shared" si="4"/>
        <v>0</v>
      </c>
      <c r="AX9" s="311">
        <f>AL9*2</f>
        <v>0</v>
      </c>
      <c r="AY9" s="311">
        <f>AM9*50</f>
        <v>0</v>
      </c>
      <c r="AZ9" s="311">
        <f>AN9*25</f>
        <v>0</v>
      </c>
      <c r="BA9" s="311">
        <f>AO9*40</f>
        <v>0</v>
      </c>
      <c r="BB9" s="311">
        <f>AP9*60</f>
        <v>0</v>
      </c>
      <c r="BC9" s="313">
        <f>AQ9*4</f>
        <v>0</v>
      </c>
      <c r="BD9" s="311">
        <f>AR9*0.5</f>
        <v>0</v>
      </c>
      <c r="BE9" s="311">
        <f t="shared" ref="BE9:BF13" si="15">AS9*12</f>
        <v>0</v>
      </c>
      <c r="BF9" s="311">
        <f t="shared" si="15"/>
        <v>0</v>
      </c>
    </row>
    <row r="10" spans="1:60" s="197" customFormat="1" ht="25.2" thickBot="1">
      <c r="B10" s="303" t="s">
        <v>909</v>
      </c>
      <c r="C10" s="283">
        <f t="shared" si="0"/>
        <v>0</v>
      </c>
      <c r="D10" s="314"/>
      <c r="E10" s="314"/>
      <c r="F10" s="314"/>
      <c r="G10" s="314"/>
      <c r="H10" s="314"/>
      <c r="I10" s="314"/>
      <c r="J10" s="368">
        <f t="shared" si="7"/>
        <v>0</v>
      </c>
      <c r="K10" s="369"/>
      <c r="L10" s="369"/>
      <c r="M10" s="369"/>
      <c r="N10" s="369"/>
      <c r="O10" s="369"/>
      <c r="P10" s="369"/>
      <c r="Q10" s="369"/>
      <c r="R10" s="369"/>
      <c r="S10" s="369"/>
      <c r="T10" s="369"/>
      <c r="U10" s="369"/>
      <c r="V10" s="369"/>
      <c r="W10" s="369"/>
      <c r="X10" s="369"/>
      <c r="Y10" s="369"/>
      <c r="Z10" s="369"/>
      <c r="AA10" s="369"/>
      <c r="AB10" s="369"/>
      <c r="AC10" s="370"/>
      <c r="AD10" s="371"/>
      <c r="AE10" s="269"/>
      <c r="AF10" s="270">
        <f>SUM(AG10:AJ10)</f>
        <v>0</v>
      </c>
      <c r="AG10" s="288"/>
      <c r="AH10" s="288"/>
      <c r="AI10" s="288"/>
      <c r="AJ10" s="288"/>
      <c r="AK10" s="269"/>
      <c r="AL10" s="311"/>
      <c r="AM10" s="311"/>
      <c r="AN10" s="311"/>
      <c r="AO10" s="311"/>
      <c r="AP10" s="311"/>
      <c r="AQ10" s="311"/>
      <c r="AR10" s="311"/>
      <c r="AS10" s="311"/>
      <c r="AT10" s="311"/>
      <c r="AU10" s="312"/>
      <c r="AV10" s="290">
        <f t="shared" si="10"/>
        <v>0</v>
      </c>
      <c r="AW10" s="316">
        <f t="shared" si="4"/>
        <v>0</v>
      </c>
      <c r="AX10" s="311">
        <f>AL10*2</f>
        <v>0</v>
      </c>
      <c r="AY10" s="311">
        <f>AM10*50</f>
        <v>0</v>
      </c>
      <c r="AZ10" s="311">
        <f>AN10*25</f>
        <v>0</v>
      </c>
      <c r="BA10" s="311">
        <f>AO10*40</f>
        <v>0</v>
      </c>
      <c r="BB10" s="311">
        <f>AP10*60</f>
        <v>0</v>
      </c>
      <c r="BC10" s="313">
        <f>AQ10*4</f>
        <v>0</v>
      </c>
      <c r="BD10" s="311">
        <f>AR10*0.5</f>
        <v>0</v>
      </c>
      <c r="BE10" s="311">
        <f t="shared" si="15"/>
        <v>0</v>
      </c>
      <c r="BF10" s="311">
        <f t="shared" si="15"/>
        <v>0</v>
      </c>
    </row>
    <row r="11" spans="1:60" s="197" customFormat="1" ht="25.2" thickBot="1">
      <c r="B11" s="303" t="s">
        <v>910</v>
      </c>
      <c r="C11" s="283">
        <f t="shared" si="0"/>
        <v>0</v>
      </c>
      <c r="D11" s="314"/>
      <c r="E11" s="314"/>
      <c r="F11" s="314"/>
      <c r="G11" s="314"/>
      <c r="H11" s="314"/>
      <c r="I11" s="314"/>
      <c r="J11" s="372">
        <f t="shared" si="7"/>
        <v>0</v>
      </c>
      <c r="K11" s="314"/>
      <c r="L11" s="314"/>
      <c r="M11" s="314"/>
      <c r="N11" s="314"/>
      <c r="O11" s="314"/>
      <c r="P11" s="314"/>
      <c r="Q11" s="314"/>
      <c r="R11" s="314"/>
      <c r="S11" s="314"/>
      <c r="T11" s="314"/>
      <c r="U11" s="314"/>
      <c r="V11" s="314"/>
      <c r="W11" s="314"/>
      <c r="X11" s="314"/>
      <c r="Y11" s="314"/>
      <c r="Z11" s="314"/>
      <c r="AA11" s="314"/>
      <c r="AB11" s="314"/>
      <c r="AC11" s="315"/>
      <c r="AD11" s="310"/>
      <c r="AE11" s="269"/>
      <c r="AF11" s="270">
        <f t="shared" ref="AF11" si="16">SUM(AG11:AJ11)</f>
        <v>0</v>
      </c>
      <c r="AG11" s="288"/>
      <c r="AH11" s="288"/>
      <c r="AI11" s="288"/>
      <c r="AJ11" s="288"/>
      <c r="AK11" s="269"/>
      <c r="AL11" s="311"/>
      <c r="AM11" s="311"/>
      <c r="AN11" s="311"/>
      <c r="AO11" s="311"/>
      <c r="AP11" s="311"/>
      <c r="AQ11" s="311"/>
      <c r="AR11" s="311"/>
      <c r="AS11" s="311"/>
      <c r="AT11" s="311"/>
      <c r="AU11" s="312"/>
      <c r="AV11" s="290">
        <f t="shared" si="10"/>
        <v>0</v>
      </c>
      <c r="AW11" s="316">
        <f t="shared" si="4"/>
        <v>0</v>
      </c>
      <c r="AX11" s="311">
        <f>AL11*2</f>
        <v>0</v>
      </c>
      <c r="AY11" s="311">
        <f>AM11*50</f>
        <v>0</v>
      </c>
      <c r="AZ11" s="311">
        <f>AN11*25</f>
        <v>0</v>
      </c>
      <c r="BA11" s="311">
        <f>AO11*40</f>
        <v>0</v>
      </c>
      <c r="BB11" s="311">
        <f>AP11*60</f>
        <v>0</v>
      </c>
      <c r="BC11" s="313">
        <f>AQ11*4</f>
        <v>0</v>
      </c>
      <c r="BD11" s="311">
        <f>AR11*0.5</f>
        <v>0</v>
      </c>
      <c r="BE11" s="311">
        <f t="shared" si="15"/>
        <v>0</v>
      </c>
      <c r="BF11" s="311">
        <f t="shared" si="15"/>
        <v>0</v>
      </c>
    </row>
    <row r="12" spans="1:60" s="197" customFormat="1" ht="25.2" thickBot="1">
      <c r="B12" s="303" t="s">
        <v>911</v>
      </c>
      <c r="C12" s="283">
        <f t="shared" si="0"/>
        <v>250</v>
      </c>
      <c r="D12" s="314">
        <v>100</v>
      </c>
      <c r="E12" s="314"/>
      <c r="F12" s="314"/>
      <c r="G12" s="314">
        <v>40</v>
      </c>
      <c r="H12" s="314"/>
      <c r="I12" s="314"/>
      <c r="J12" s="373">
        <f>AF12</f>
        <v>110</v>
      </c>
      <c r="K12" s="314"/>
      <c r="L12" s="314"/>
      <c r="M12" s="314"/>
      <c r="N12" s="314"/>
      <c r="O12" s="314"/>
      <c r="P12" s="314"/>
      <c r="Q12" s="314"/>
      <c r="R12" s="314"/>
      <c r="S12" s="314"/>
      <c r="T12" s="314"/>
      <c r="U12" s="314"/>
      <c r="V12" s="314"/>
      <c r="W12" s="314"/>
      <c r="X12" s="314"/>
      <c r="Y12" s="314"/>
      <c r="Z12" s="314"/>
      <c r="AA12" s="314"/>
      <c r="AB12" s="314"/>
      <c r="AC12" s="315"/>
      <c r="AD12" s="310"/>
      <c r="AE12" s="269"/>
      <c r="AF12" s="270">
        <f>SUM(AG12:AJ12)</f>
        <v>110</v>
      </c>
      <c r="AG12" s="288">
        <v>60</v>
      </c>
      <c r="AH12" s="288">
        <v>50</v>
      </c>
      <c r="AI12" s="288"/>
      <c r="AJ12" s="288"/>
      <c r="AK12" s="269"/>
      <c r="AL12" s="311"/>
      <c r="AM12" s="311"/>
      <c r="AN12" s="311"/>
      <c r="AO12" s="311"/>
      <c r="AP12" s="311"/>
      <c r="AQ12" s="311"/>
      <c r="AR12" s="311"/>
      <c r="AS12" s="311"/>
      <c r="AT12" s="311"/>
      <c r="AU12" s="312"/>
      <c r="AV12" s="290">
        <f t="shared" si="10"/>
        <v>0</v>
      </c>
      <c r="AW12" s="316">
        <f t="shared" si="4"/>
        <v>0</v>
      </c>
      <c r="AX12" s="311">
        <f>AL12*2</f>
        <v>0</v>
      </c>
      <c r="AY12" s="311">
        <f>AM12*50</f>
        <v>0</v>
      </c>
      <c r="AZ12" s="311">
        <f>AN12*25</f>
        <v>0</v>
      </c>
      <c r="BA12" s="311">
        <f>AO12*40</f>
        <v>0</v>
      </c>
      <c r="BB12" s="311">
        <f>AP12*60</f>
        <v>0</v>
      </c>
      <c r="BC12" s="313">
        <f>AQ12*4</f>
        <v>0</v>
      </c>
      <c r="BD12" s="311">
        <f>AR12*0.5</f>
        <v>0</v>
      </c>
      <c r="BE12" s="311">
        <f t="shared" si="15"/>
        <v>0</v>
      </c>
      <c r="BF12" s="311">
        <f t="shared" si="15"/>
        <v>0</v>
      </c>
    </row>
    <row r="13" spans="1:60" s="197" customFormat="1" ht="25.2" thickBot="1">
      <c r="B13" s="317"/>
      <c r="C13" s="294">
        <f t="shared" si="0"/>
        <v>0</v>
      </c>
      <c r="D13" s="304"/>
      <c r="E13" s="304"/>
      <c r="F13" s="304"/>
      <c r="G13" s="304"/>
      <c r="H13" s="304"/>
      <c r="I13" s="304"/>
      <c r="J13" s="374">
        <f>AF13</f>
        <v>0</v>
      </c>
      <c r="K13" s="375"/>
      <c r="L13" s="375"/>
      <c r="M13" s="375"/>
      <c r="N13" s="375"/>
      <c r="O13" s="375"/>
      <c r="P13" s="375"/>
      <c r="Q13" s="375"/>
      <c r="R13" s="375"/>
      <c r="S13" s="375"/>
      <c r="T13" s="375"/>
      <c r="U13" s="375"/>
      <c r="V13" s="375"/>
      <c r="W13" s="375"/>
      <c r="X13" s="375"/>
      <c r="Y13" s="375"/>
      <c r="Z13" s="375"/>
      <c r="AA13" s="375"/>
      <c r="AB13" s="375"/>
      <c r="AC13" s="376"/>
      <c r="AD13" s="377"/>
      <c r="AE13" s="269"/>
      <c r="AF13" s="270">
        <f t="shared" ref="AF13" si="17">SUM(AG13:AJ13)</f>
        <v>0</v>
      </c>
      <c r="AG13" s="288"/>
      <c r="AH13" s="288"/>
      <c r="AI13" s="288"/>
      <c r="AJ13" s="288"/>
      <c r="AK13" s="269"/>
      <c r="AL13" s="288"/>
      <c r="AM13" s="288"/>
      <c r="AN13" s="288"/>
      <c r="AO13" s="288"/>
      <c r="AP13" s="288"/>
      <c r="AQ13" s="288"/>
      <c r="AR13" s="288"/>
      <c r="AS13" s="288"/>
      <c r="AT13" s="288"/>
      <c r="AU13" s="273"/>
      <c r="AV13" s="290">
        <f t="shared" si="10"/>
        <v>0</v>
      </c>
      <c r="AW13" s="302">
        <f t="shared" si="4"/>
        <v>0</v>
      </c>
      <c r="AX13" s="311">
        <f>AL13*2</f>
        <v>0</v>
      </c>
      <c r="AY13" s="311">
        <f>AM13*50</f>
        <v>0</v>
      </c>
      <c r="AZ13" s="311">
        <f>AN13*25</f>
        <v>0</v>
      </c>
      <c r="BA13" s="311">
        <f>AO13*40</f>
        <v>0</v>
      </c>
      <c r="BB13" s="311">
        <f>AP13*60</f>
        <v>0</v>
      </c>
      <c r="BC13" s="313">
        <f>AQ13*4</f>
        <v>0</v>
      </c>
      <c r="BD13" s="311">
        <f>AR13*0.5</f>
        <v>0</v>
      </c>
      <c r="BE13" s="311">
        <f t="shared" si="15"/>
        <v>0</v>
      </c>
      <c r="BF13" s="311">
        <f t="shared" si="15"/>
        <v>0</v>
      </c>
    </row>
    <row r="14" spans="1:60" s="197" customFormat="1" ht="25.2" thickBot="1">
      <c r="B14" s="277" t="s">
        <v>912</v>
      </c>
      <c r="C14" s="278">
        <f t="shared" si="0"/>
        <v>0</v>
      </c>
      <c r="D14" s="278">
        <f>SUM(D15:D17)</f>
        <v>0</v>
      </c>
      <c r="E14" s="278">
        <f t="shared" ref="E14:AD14" si="18">SUM(E15:E17)</f>
        <v>0</v>
      </c>
      <c r="F14" s="278">
        <f t="shared" si="18"/>
        <v>0</v>
      </c>
      <c r="G14" s="278">
        <f t="shared" si="18"/>
        <v>0</v>
      </c>
      <c r="H14" s="278">
        <f t="shared" si="18"/>
        <v>0</v>
      </c>
      <c r="I14" s="278">
        <f t="shared" si="18"/>
        <v>0</v>
      </c>
      <c r="J14" s="361">
        <f t="shared" si="7"/>
        <v>0</v>
      </c>
      <c r="K14" s="278">
        <f t="shared" si="18"/>
        <v>0</v>
      </c>
      <c r="L14" s="278">
        <f t="shared" si="18"/>
        <v>0</v>
      </c>
      <c r="M14" s="278">
        <f t="shared" si="18"/>
        <v>0</v>
      </c>
      <c r="N14" s="278">
        <f t="shared" si="18"/>
        <v>0</v>
      </c>
      <c r="O14" s="278">
        <f t="shared" si="18"/>
        <v>0</v>
      </c>
      <c r="P14" s="278">
        <f t="shared" si="18"/>
        <v>0</v>
      </c>
      <c r="Q14" s="278">
        <f t="shared" si="18"/>
        <v>0</v>
      </c>
      <c r="R14" s="278">
        <f t="shared" si="18"/>
        <v>0</v>
      </c>
      <c r="S14" s="278">
        <f t="shared" si="18"/>
        <v>0</v>
      </c>
      <c r="T14" s="278">
        <f t="shared" si="18"/>
        <v>0</v>
      </c>
      <c r="U14" s="278">
        <f t="shared" si="18"/>
        <v>0</v>
      </c>
      <c r="V14" s="278">
        <f t="shared" si="18"/>
        <v>0</v>
      </c>
      <c r="W14" s="278">
        <f t="shared" si="18"/>
        <v>0</v>
      </c>
      <c r="X14" s="278">
        <f t="shared" si="18"/>
        <v>0</v>
      </c>
      <c r="Y14" s="278">
        <f t="shared" si="18"/>
        <v>0</v>
      </c>
      <c r="Z14" s="278">
        <f t="shared" si="18"/>
        <v>0</v>
      </c>
      <c r="AA14" s="278">
        <f t="shared" si="18"/>
        <v>0</v>
      </c>
      <c r="AB14" s="278">
        <f t="shared" si="18"/>
        <v>0</v>
      </c>
      <c r="AC14" s="278">
        <f t="shared" si="18"/>
        <v>0</v>
      </c>
      <c r="AD14" s="279">
        <f t="shared" si="18"/>
        <v>0</v>
      </c>
      <c r="AE14" s="269"/>
      <c r="AF14" s="270">
        <f>SUM(AF15:AF17)</f>
        <v>0</v>
      </c>
      <c r="AG14" s="271">
        <f t="shared" ref="AG14" si="19">SUM(AG15:AG17)</f>
        <v>0</v>
      </c>
      <c r="AH14" s="271">
        <f>SUM(AH15:AH17)</f>
        <v>0</v>
      </c>
      <c r="AI14" s="271">
        <f>SUM(AI15:AI17)</f>
        <v>0</v>
      </c>
      <c r="AJ14" s="271">
        <f>SUM(AJ15:AJ17)</f>
        <v>0</v>
      </c>
      <c r="AK14" s="272"/>
      <c r="AL14" s="271">
        <f t="shared" ref="AL14:AT14" si="20">SUM(AL15:AL17)</f>
        <v>0</v>
      </c>
      <c r="AM14" s="271">
        <f t="shared" si="20"/>
        <v>0</v>
      </c>
      <c r="AN14" s="271">
        <f t="shared" si="20"/>
        <v>0</v>
      </c>
      <c r="AO14" s="271">
        <f t="shared" si="20"/>
        <v>0</v>
      </c>
      <c r="AP14" s="271">
        <f t="shared" si="20"/>
        <v>0</v>
      </c>
      <c r="AQ14" s="271">
        <f>SUM(AQ15:AQ17)</f>
        <v>0</v>
      </c>
      <c r="AR14" s="271">
        <f t="shared" si="20"/>
        <v>0</v>
      </c>
      <c r="AS14" s="271">
        <f t="shared" si="20"/>
        <v>0</v>
      </c>
      <c r="AT14" s="271">
        <f t="shared" si="20"/>
        <v>0</v>
      </c>
      <c r="AU14" s="273"/>
      <c r="AV14" s="280">
        <f t="shared" si="10"/>
        <v>0</v>
      </c>
      <c r="AW14" s="281">
        <f t="shared" si="4"/>
        <v>0</v>
      </c>
      <c r="AX14" s="271">
        <f t="shared" ref="AX14:BF14" si="21">SUM(AX15:AX17)</f>
        <v>0</v>
      </c>
      <c r="AY14" s="271">
        <f t="shared" si="21"/>
        <v>0</v>
      </c>
      <c r="AZ14" s="271">
        <f t="shared" si="21"/>
        <v>0</v>
      </c>
      <c r="BA14" s="271">
        <f t="shared" si="21"/>
        <v>0</v>
      </c>
      <c r="BB14" s="271">
        <f t="shared" si="21"/>
        <v>0</v>
      </c>
      <c r="BC14" s="276">
        <f>SUM(BC15:BC17)</f>
        <v>0</v>
      </c>
      <c r="BD14" s="271">
        <f t="shared" si="21"/>
        <v>0</v>
      </c>
      <c r="BE14" s="271">
        <f t="shared" si="21"/>
        <v>0</v>
      </c>
      <c r="BF14" s="271">
        <f t="shared" si="21"/>
        <v>0</v>
      </c>
    </row>
    <row r="15" spans="1:60" s="197" customFormat="1" ht="25.2" thickBot="1">
      <c r="B15" s="322"/>
      <c r="C15" s="283">
        <f t="shared" si="0"/>
        <v>0</v>
      </c>
      <c r="D15" s="323"/>
      <c r="E15" s="323"/>
      <c r="F15" s="323"/>
      <c r="G15" s="323"/>
      <c r="H15" s="323"/>
      <c r="I15" s="323"/>
      <c r="J15" s="372">
        <f t="shared" si="7"/>
        <v>0</v>
      </c>
      <c r="K15" s="323"/>
      <c r="L15" s="323"/>
      <c r="M15" s="323"/>
      <c r="N15" s="323"/>
      <c r="O15" s="323"/>
      <c r="P15" s="323"/>
      <c r="Q15" s="323"/>
      <c r="R15" s="323"/>
      <c r="S15" s="323"/>
      <c r="T15" s="323"/>
      <c r="U15" s="323"/>
      <c r="V15" s="323"/>
      <c r="W15" s="323"/>
      <c r="X15" s="323"/>
      <c r="Y15" s="323"/>
      <c r="Z15" s="323"/>
      <c r="AA15" s="323"/>
      <c r="AB15" s="323"/>
      <c r="AC15" s="324"/>
      <c r="AD15" s="325"/>
      <c r="AE15" s="326"/>
      <c r="AF15" s="327">
        <f t="shared" ref="AF15:AF18" si="22">SUM(AG15:AJ15)</f>
        <v>0</v>
      </c>
      <c r="AG15" s="328"/>
      <c r="AH15" s="328"/>
      <c r="AI15" s="328"/>
      <c r="AJ15" s="328"/>
      <c r="AK15" s="326"/>
      <c r="AL15" s="329"/>
      <c r="AM15" s="329"/>
      <c r="AN15" s="329"/>
      <c r="AO15" s="329"/>
      <c r="AP15" s="329"/>
      <c r="AQ15" s="329"/>
      <c r="AR15" s="329"/>
      <c r="AS15" s="329"/>
      <c r="AT15" s="329"/>
      <c r="AU15" s="330"/>
      <c r="AV15" s="290">
        <f t="shared" si="10"/>
        <v>0</v>
      </c>
      <c r="AW15" s="291">
        <f t="shared" si="4"/>
        <v>0</v>
      </c>
      <c r="AX15" s="329">
        <f>AL15*2</f>
        <v>0</v>
      </c>
      <c r="AY15" s="329">
        <f>AM15*50</f>
        <v>0</v>
      </c>
      <c r="AZ15" s="329">
        <f>AN15*25</f>
        <v>0</v>
      </c>
      <c r="BA15" s="329">
        <f>AO15*40</f>
        <v>0</v>
      </c>
      <c r="BB15" s="329">
        <f>AP15*60</f>
        <v>0</v>
      </c>
      <c r="BC15" s="331">
        <f>AQ15*4</f>
        <v>0</v>
      </c>
      <c r="BD15" s="329">
        <f>AR15*0.5</f>
        <v>0</v>
      </c>
      <c r="BE15" s="329">
        <f t="shared" ref="BE15:BF18" si="23">AS15*12</f>
        <v>0</v>
      </c>
      <c r="BF15" s="329">
        <f t="shared" si="23"/>
        <v>0</v>
      </c>
    </row>
    <row r="16" spans="1:60" s="197" customFormat="1" ht="25.2" thickBot="1">
      <c r="A16" s="378"/>
      <c r="B16" s="322" t="s">
        <v>913</v>
      </c>
      <c r="C16" s="283">
        <f t="shared" si="0"/>
        <v>0</v>
      </c>
      <c r="D16" s="323"/>
      <c r="E16" s="323"/>
      <c r="F16" s="323"/>
      <c r="G16" s="323"/>
      <c r="H16" s="323"/>
      <c r="I16" s="323"/>
      <c r="J16" s="372">
        <f t="shared" si="7"/>
        <v>0</v>
      </c>
      <c r="K16" s="323"/>
      <c r="L16" s="323"/>
      <c r="M16" s="323"/>
      <c r="N16" s="323"/>
      <c r="O16" s="323"/>
      <c r="P16" s="323"/>
      <c r="Q16" s="323"/>
      <c r="R16" s="323"/>
      <c r="S16" s="323"/>
      <c r="T16" s="323"/>
      <c r="U16" s="323"/>
      <c r="V16" s="323"/>
      <c r="W16" s="323"/>
      <c r="X16" s="323"/>
      <c r="Y16" s="323"/>
      <c r="Z16" s="323"/>
      <c r="AA16" s="323"/>
      <c r="AB16" s="323"/>
      <c r="AC16" s="324"/>
      <c r="AD16" s="325"/>
      <c r="AE16" s="326"/>
      <c r="AF16" s="327">
        <f t="shared" si="22"/>
        <v>0</v>
      </c>
      <c r="AG16" s="328"/>
      <c r="AH16" s="328"/>
      <c r="AI16" s="328"/>
      <c r="AJ16" s="328"/>
      <c r="AK16" s="326"/>
      <c r="AL16" s="329"/>
      <c r="AM16" s="329"/>
      <c r="AN16" s="329"/>
      <c r="AO16" s="329"/>
      <c r="AP16" s="329"/>
      <c r="AQ16" s="329"/>
      <c r="AR16" s="329"/>
      <c r="AS16" s="329"/>
      <c r="AT16" s="329"/>
      <c r="AU16" s="330"/>
      <c r="AV16" s="290">
        <f t="shared" si="10"/>
        <v>0</v>
      </c>
      <c r="AW16" s="316">
        <f t="shared" si="4"/>
        <v>0</v>
      </c>
      <c r="AX16" s="329">
        <f>AL16*2</f>
        <v>0</v>
      </c>
      <c r="AY16" s="329">
        <f>AM16*50</f>
        <v>0</v>
      </c>
      <c r="AZ16" s="329">
        <f>AN16*25</f>
        <v>0</v>
      </c>
      <c r="BA16" s="329">
        <f>AO16*40</f>
        <v>0</v>
      </c>
      <c r="BB16" s="329">
        <f>AP16*60</f>
        <v>0</v>
      </c>
      <c r="BC16" s="331">
        <f>AQ16*4</f>
        <v>0</v>
      </c>
      <c r="BD16" s="329">
        <f>AR16*0.5</f>
        <v>0</v>
      </c>
      <c r="BE16" s="329">
        <f t="shared" si="23"/>
        <v>0</v>
      </c>
      <c r="BF16" s="329">
        <f t="shared" si="23"/>
        <v>0</v>
      </c>
    </row>
    <row r="17" spans="1:62" s="197" customFormat="1" ht="25.2" thickBot="1">
      <c r="B17" s="322" t="s">
        <v>914</v>
      </c>
      <c r="C17" s="283">
        <f t="shared" si="0"/>
        <v>0</v>
      </c>
      <c r="D17" s="323"/>
      <c r="E17" s="323"/>
      <c r="F17" s="323"/>
      <c r="G17" s="323"/>
      <c r="H17" s="323"/>
      <c r="I17" s="323"/>
      <c r="J17" s="285">
        <f>AF17</f>
        <v>0</v>
      </c>
      <c r="K17" s="323"/>
      <c r="L17" s="323"/>
      <c r="M17" s="323"/>
      <c r="N17" s="323"/>
      <c r="O17" s="323"/>
      <c r="P17" s="323"/>
      <c r="Q17" s="323"/>
      <c r="R17" s="323"/>
      <c r="S17" s="323"/>
      <c r="T17" s="323"/>
      <c r="U17" s="323"/>
      <c r="V17" s="323"/>
      <c r="W17" s="323"/>
      <c r="X17" s="323"/>
      <c r="Y17" s="323"/>
      <c r="Z17" s="323"/>
      <c r="AA17" s="323"/>
      <c r="AB17" s="323"/>
      <c r="AC17" s="324"/>
      <c r="AD17" s="325"/>
      <c r="AE17" s="326"/>
      <c r="AF17" s="327">
        <f>SUM(AG17:AJ17)</f>
        <v>0</v>
      </c>
      <c r="AG17" s="328"/>
      <c r="AH17" s="328"/>
      <c r="AI17" s="288"/>
      <c r="AJ17" s="288"/>
      <c r="AK17" s="269"/>
      <c r="AL17" s="329"/>
      <c r="AM17" s="329"/>
      <c r="AN17" s="329"/>
      <c r="AO17" s="329"/>
      <c r="AP17" s="329"/>
      <c r="AQ17" s="329"/>
      <c r="AR17" s="329"/>
      <c r="AS17" s="329"/>
      <c r="AT17" s="329"/>
      <c r="AU17" s="330"/>
      <c r="AV17" s="290">
        <f t="shared" si="10"/>
        <v>0</v>
      </c>
      <c r="AW17" s="316">
        <f t="shared" si="4"/>
        <v>0</v>
      </c>
      <c r="AX17" s="329">
        <f>AL17*2</f>
        <v>0</v>
      </c>
      <c r="AY17" s="329">
        <f>AM17*50</f>
        <v>0</v>
      </c>
      <c r="AZ17" s="329">
        <f>AN17*25</f>
        <v>0</v>
      </c>
      <c r="BA17" s="329">
        <f>AO17*40</f>
        <v>0</v>
      </c>
      <c r="BB17" s="329">
        <f>AP17*60</f>
        <v>0</v>
      </c>
      <c r="BC17" s="331">
        <f>AQ17*4</f>
        <v>0</v>
      </c>
      <c r="BD17" s="329">
        <f>AR17*0.5</f>
        <v>0</v>
      </c>
      <c r="BE17" s="329">
        <f t="shared" si="23"/>
        <v>0</v>
      </c>
      <c r="BF17" s="329">
        <f t="shared" si="23"/>
        <v>0</v>
      </c>
    </row>
    <row r="18" spans="1:62" s="197" customFormat="1" ht="25.2" thickBot="1">
      <c r="B18" s="332" t="s">
        <v>915</v>
      </c>
      <c r="C18" s="294">
        <f t="shared" si="0"/>
        <v>0</v>
      </c>
      <c r="D18" s="333"/>
      <c r="E18" s="333"/>
      <c r="F18" s="333"/>
      <c r="G18" s="333"/>
      <c r="H18" s="333"/>
      <c r="I18" s="333"/>
      <c r="J18" s="379">
        <f t="shared" si="7"/>
        <v>0</v>
      </c>
      <c r="K18" s="333"/>
      <c r="L18" s="333"/>
      <c r="M18" s="333"/>
      <c r="N18" s="333"/>
      <c r="O18" s="333"/>
      <c r="P18" s="333"/>
      <c r="Q18" s="333"/>
      <c r="R18" s="333"/>
      <c r="S18" s="333"/>
      <c r="T18" s="333"/>
      <c r="U18" s="333"/>
      <c r="V18" s="333"/>
      <c r="W18" s="333"/>
      <c r="X18" s="333"/>
      <c r="Y18" s="333"/>
      <c r="Z18" s="333"/>
      <c r="AA18" s="333"/>
      <c r="AB18" s="334"/>
      <c r="AC18" s="335"/>
      <c r="AD18" s="336"/>
      <c r="AE18" s="269"/>
      <c r="AF18" s="270">
        <f t="shared" si="22"/>
        <v>0</v>
      </c>
      <c r="AG18" s="288"/>
      <c r="AH18" s="288"/>
      <c r="AI18" s="288"/>
      <c r="AJ18" s="288"/>
      <c r="AK18" s="269"/>
      <c r="AL18" s="329"/>
      <c r="AM18" s="329"/>
      <c r="AN18" s="329"/>
      <c r="AO18" s="329"/>
      <c r="AP18" s="329"/>
      <c r="AQ18" s="329"/>
      <c r="AR18" s="329"/>
      <c r="AS18" s="329"/>
      <c r="AT18" s="329"/>
      <c r="AU18" s="330"/>
      <c r="AV18" s="290">
        <f t="shared" si="10"/>
        <v>0</v>
      </c>
      <c r="AW18" s="302">
        <f t="shared" si="4"/>
        <v>0</v>
      </c>
      <c r="AX18" s="329">
        <f>AL18*2</f>
        <v>0</v>
      </c>
      <c r="AY18" s="329">
        <f>AM18*50</f>
        <v>0</v>
      </c>
      <c r="AZ18" s="329">
        <f>AN18*25</f>
        <v>0</v>
      </c>
      <c r="BA18" s="329">
        <f>AO18*40</f>
        <v>0</v>
      </c>
      <c r="BB18" s="329">
        <f>AP18*60</f>
        <v>0</v>
      </c>
      <c r="BC18" s="331">
        <f>AQ18*4</f>
        <v>0</v>
      </c>
      <c r="BD18" s="329">
        <f>AR18*0.5</f>
        <v>0</v>
      </c>
      <c r="BE18" s="329">
        <f t="shared" si="23"/>
        <v>0</v>
      </c>
      <c r="BF18" s="329">
        <f t="shared" si="23"/>
        <v>0</v>
      </c>
    </row>
    <row r="19" spans="1:62" s="197" customFormat="1" ht="25.2" thickBot="1">
      <c r="B19" s="337" t="s">
        <v>916</v>
      </c>
      <c r="C19" s="338">
        <f t="shared" si="0"/>
        <v>0</v>
      </c>
      <c r="D19" s="338">
        <f t="shared" ref="D19:AD19" si="24">SUM(D20:D22)</f>
        <v>0</v>
      </c>
      <c r="E19" s="338">
        <f t="shared" si="24"/>
        <v>0</v>
      </c>
      <c r="F19" s="338">
        <f t="shared" si="24"/>
        <v>0</v>
      </c>
      <c r="G19" s="338">
        <f t="shared" si="24"/>
        <v>0</v>
      </c>
      <c r="H19" s="338">
        <f t="shared" si="24"/>
        <v>0</v>
      </c>
      <c r="I19" s="338">
        <f t="shared" si="24"/>
        <v>0</v>
      </c>
      <c r="J19" s="361">
        <f t="shared" si="7"/>
        <v>0</v>
      </c>
      <c r="K19" s="338">
        <f t="shared" si="24"/>
        <v>0</v>
      </c>
      <c r="L19" s="338">
        <f t="shared" si="24"/>
        <v>0</v>
      </c>
      <c r="M19" s="338">
        <f t="shared" si="24"/>
        <v>0</v>
      </c>
      <c r="N19" s="338">
        <f t="shared" si="24"/>
        <v>0</v>
      </c>
      <c r="O19" s="338">
        <f t="shared" si="24"/>
        <v>0</v>
      </c>
      <c r="P19" s="338">
        <f t="shared" si="24"/>
        <v>0</v>
      </c>
      <c r="Q19" s="338">
        <f t="shared" si="24"/>
        <v>0</v>
      </c>
      <c r="R19" s="338">
        <f t="shared" si="24"/>
        <v>0</v>
      </c>
      <c r="S19" s="338">
        <f t="shared" si="24"/>
        <v>0</v>
      </c>
      <c r="T19" s="338">
        <f t="shared" si="24"/>
        <v>0</v>
      </c>
      <c r="U19" s="338">
        <f t="shared" si="24"/>
        <v>0</v>
      </c>
      <c r="V19" s="338">
        <f t="shared" si="24"/>
        <v>0</v>
      </c>
      <c r="W19" s="338">
        <f t="shared" si="24"/>
        <v>0</v>
      </c>
      <c r="X19" s="338">
        <f t="shared" si="24"/>
        <v>0</v>
      </c>
      <c r="Y19" s="338">
        <f t="shared" si="24"/>
        <v>0</v>
      </c>
      <c r="Z19" s="338">
        <f t="shared" si="24"/>
        <v>0</v>
      </c>
      <c r="AA19" s="338">
        <f t="shared" si="24"/>
        <v>0</v>
      </c>
      <c r="AB19" s="339">
        <f t="shared" si="24"/>
        <v>0</v>
      </c>
      <c r="AC19" s="339">
        <f t="shared" si="24"/>
        <v>0</v>
      </c>
      <c r="AD19" s="340">
        <f t="shared" si="24"/>
        <v>0</v>
      </c>
      <c r="AE19" s="269"/>
      <c r="AF19" s="270">
        <f>SUM(AF20:AF22)</f>
        <v>0</v>
      </c>
      <c r="AG19" s="271">
        <f>SUM(AG20:AG22)</f>
        <v>0</v>
      </c>
      <c r="AH19" s="271">
        <f t="shared" ref="AH19:AJ19" si="25">SUM(AH20:AH22)</f>
        <v>0</v>
      </c>
      <c r="AI19" s="271">
        <f t="shared" si="25"/>
        <v>0</v>
      </c>
      <c r="AJ19" s="271">
        <f t="shared" si="25"/>
        <v>0</v>
      </c>
      <c r="AK19" s="272"/>
      <c r="AL19" s="271">
        <f t="shared" ref="AL19:AT19" si="26">SUM(AL20:AL22)</f>
        <v>0</v>
      </c>
      <c r="AM19" s="271">
        <f t="shared" si="26"/>
        <v>0</v>
      </c>
      <c r="AN19" s="271">
        <f t="shared" si="26"/>
        <v>0</v>
      </c>
      <c r="AO19" s="271">
        <f t="shared" si="26"/>
        <v>0</v>
      </c>
      <c r="AP19" s="271">
        <f t="shared" si="26"/>
        <v>0</v>
      </c>
      <c r="AQ19" s="271">
        <f>SUM(AQ20:AQ22)</f>
        <v>0</v>
      </c>
      <c r="AR19" s="271">
        <f t="shared" si="26"/>
        <v>0</v>
      </c>
      <c r="AS19" s="271">
        <f t="shared" si="26"/>
        <v>0</v>
      </c>
      <c r="AT19" s="271">
        <f t="shared" si="26"/>
        <v>0</v>
      </c>
      <c r="AU19" s="273"/>
      <c r="AV19" s="280">
        <f t="shared" si="10"/>
        <v>0</v>
      </c>
      <c r="AW19" s="281">
        <f t="shared" si="4"/>
        <v>0</v>
      </c>
      <c r="AX19" s="271">
        <f t="shared" ref="AX19:BF19" si="27">SUM(AX20:AX22)</f>
        <v>0</v>
      </c>
      <c r="AY19" s="271">
        <f t="shared" si="27"/>
        <v>0</v>
      </c>
      <c r="AZ19" s="271">
        <f t="shared" si="27"/>
        <v>0</v>
      </c>
      <c r="BA19" s="271">
        <f t="shared" si="27"/>
        <v>0</v>
      </c>
      <c r="BB19" s="271">
        <f t="shared" si="27"/>
        <v>0</v>
      </c>
      <c r="BC19" s="276">
        <f>SUM(BC20:BC22)</f>
        <v>0</v>
      </c>
      <c r="BD19" s="271">
        <f t="shared" si="27"/>
        <v>0</v>
      </c>
      <c r="BE19" s="271">
        <f t="shared" si="27"/>
        <v>0</v>
      </c>
      <c r="BF19" s="271">
        <f t="shared" si="27"/>
        <v>0</v>
      </c>
    </row>
    <row r="20" spans="1:62" s="197" customFormat="1" ht="25.2" thickBot="1">
      <c r="B20" s="303" t="s">
        <v>917</v>
      </c>
      <c r="C20" s="283">
        <f t="shared" si="0"/>
        <v>0</v>
      </c>
      <c r="D20" s="323"/>
      <c r="E20" s="323"/>
      <c r="F20" s="323"/>
      <c r="G20" s="323"/>
      <c r="H20" s="323"/>
      <c r="I20" s="323"/>
      <c r="J20" s="372">
        <f t="shared" si="7"/>
        <v>0</v>
      </c>
      <c r="K20" s="323"/>
      <c r="L20" s="323"/>
      <c r="M20" s="323"/>
      <c r="N20" s="323"/>
      <c r="O20" s="323"/>
      <c r="P20" s="323"/>
      <c r="Q20" s="323"/>
      <c r="R20" s="323"/>
      <c r="S20" s="323"/>
      <c r="T20" s="323"/>
      <c r="U20" s="323"/>
      <c r="V20" s="323"/>
      <c r="W20" s="323"/>
      <c r="X20" s="341"/>
      <c r="Y20" s="323"/>
      <c r="Z20" s="323"/>
      <c r="AA20" s="323"/>
      <c r="AB20" s="342"/>
      <c r="AC20" s="343"/>
      <c r="AD20" s="344"/>
      <c r="AE20" s="269"/>
      <c r="AF20" s="270">
        <f t="shared" ref="AF20:AF22" si="28">SUM(AG20:AJ20)</f>
        <v>0</v>
      </c>
      <c r="AG20" s="288"/>
      <c r="AH20" s="288"/>
      <c r="AI20" s="288"/>
      <c r="AJ20" s="288"/>
      <c r="AK20" s="269"/>
      <c r="AL20" s="329"/>
      <c r="AM20" s="329"/>
      <c r="AN20" s="329"/>
      <c r="AO20" s="329"/>
      <c r="AP20" s="329"/>
      <c r="AQ20" s="329"/>
      <c r="AR20" s="329"/>
      <c r="AS20" s="329"/>
      <c r="AT20" s="329"/>
      <c r="AU20" s="330"/>
      <c r="AV20" s="290">
        <f t="shared" si="10"/>
        <v>0</v>
      </c>
      <c r="AW20" s="291">
        <f t="shared" si="4"/>
        <v>0</v>
      </c>
      <c r="AX20" s="329">
        <f>AL20*2</f>
        <v>0</v>
      </c>
      <c r="AY20" s="329">
        <f>AM20*50</f>
        <v>0</v>
      </c>
      <c r="AZ20" s="329">
        <f>AN20*25</f>
        <v>0</v>
      </c>
      <c r="BA20" s="329">
        <f>AO20*40</f>
        <v>0</v>
      </c>
      <c r="BB20" s="329">
        <f>AP20*60</f>
        <v>0</v>
      </c>
      <c r="BC20" s="331">
        <f>AQ20*4</f>
        <v>0</v>
      </c>
      <c r="BD20" s="329">
        <f>AR20*0.5</f>
        <v>0</v>
      </c>
      <c r="BE20" s="329">
        <f>AS20*12</f>
        <v>0</v>
      </c>
      <c r="BF20" s="329">
        <f>AT20*12</f>
        <v>0</v>
      </c>
    </row>
    <row r="21" spans="1:62" s="197" customFormat="1" ht="25.2" thickBot="1">
      <c r="B21" s="322"/>
      <c r="C21" s="283">
        <f t="shared" si="0"/>
        <v>0</v>
      </c>
      <c r="D21" s="323"/>
      <c r="E21" s="323"/>
      <c r="F21" s="323"/>
      <c r="G21" s="323"/>
      <c r="H21" s="323"/>
      <c r="I21" s="323"/>
      <c r="J21" s="372">
        <f t="shared" si="7"/>
        <v>0</v>
      </c>
      <c r="K21" s="323"/>
      <c r="L21" s="323"/>
      <c r="M21" s="323"/>
      <c r="N21" s="323"/>
      <c r="O21" s="323"/>
      <c r="P21" s="323"/>
      <c r="Q21" s="323"/>
      <c r="R21" s="323"/>
      <c r="S21" s="323"/>
      <c r="T21" s="323"/>
      <c r="U21" s="323"/>
      <c r="V21" s="323"/>
      <c r="W21" s="323"/>
      <c r="X21" s="323"/>
      <c r="Y21" s="323"/>
      <c r="Z21" s="323"/>
      <c r="AA21" s="323"/>
      <c r="AB21" s="345"/>
      <c r="AC21" s="346"/>
      <c r="AD21" s="347"/>
      <c r="AE21" s="269"/>
      <c r="AF21" s="270">
        <f t="shared" si="28"/>
        <v>0</v>
      </c>
      <c r="AG21" s="288"/>
      <c r="AH21" s="288"/>
      <c r="AI21" s="288"/>
      <c r="AJ21" s="288"/>
      <c r="AK21" s="269"/>
      <c r="AL21" s="329"/>
      <c r="AM21" s="329"/>
      <c r="AN21" s="329"/>
      <c r="AO21" s="329"/>
      <c r="AP21" s="329"/>
      <c r="AQ21" s="329"/>
      <c r="AR21" s="329"/>
      <c r="AS21" s="329"/>
      <c r="AT21" s="329"/>
      <c r="AU21" s="330"/>
      <c r="AV21" s="290">
        <f t="shared" si="10"/>
        <v>0</v>
      </c>
      <c r="AW21" s="316">
        <f t="shared" si="4"/>
        <v>0</v>
      </c>
      <c r="AX21" s="329">
        <f>AL21*2</f>
        <v>0</v>
      </c>
      <c r="AY21" s="329">
        <f>AM21*50</f>
        <v>0</v>
      </c>
      <c r="AZ21" s="329">
        <f>AN21*25</f>
        <v>0</v>
      </c>
      <c r="BA21" s="329">
        <f>AO21*40</f>
        <v>0</v>
      </c>
      <c r="BB21" s="329">
        <f>AP21*60</f>
        <v>0</v>
      </c>
      <c r="BC21" s="331">
        <f>AQ21*4</f>
        <v>0</v>
      </c>
      <c r="BD21" s="329">
        <f t="shared" ref="BD21:BD22" si="29">AR21*0.5</f>
        <v>0</v>
      </c>
      <c r="BE21" s="329">
        <f t="shared" ref="BE21:BF22" si="30">AS21*12</f>
        <v>0</v>
      </c>
      <c r="BF21" s="329">
        <f t="shared" si="30"/>
        <v>0</v>
      </c>
    </row>
    <row r="22" spans="1:62" s="197" customFormat="1" ht="25.2" thickBot="1">
      <c r="B22" s="380"/>
      <c r="C22" s="294">
        <f t="shared" si="0"/>
        <v>0</v>
      </c>
      <c r="D22" s="334"/>
      <c r="E22" s="334"/>
      <c r="F22" s="334"/>
      <c r="G22" s="334"/>
      <c r="H22" s="334"/>
      <c r="I22" s="334"/>
      <c r="J22" s="379">
        <f t="shared" si="7"/>
        <v>0</v>
      </c>
      <c r="K22" s="334"/>
      <c r="L22" s="334"/>
      <c r="M22" s="334"/>
      <c r="N22" s="334"/>
      <c r="O22" s="334"/>
      <c r="P22" s="334"/>
      <c r="Q22" s="334"/>
      <c r="R22" s="334"/>
      <c r="S22" s="334"/>
      <c r="T22" s="334"/>
      <c r="U22" s="334"/>
      <c r="V22" s="334"/>
      <c r="W22" s="334"/>
      <c r="X22" s="334"/>
      <c r="Y22" s="334"/>
      <c r="Z22" s="334"/>
      <c r="AA22" s="334"/>
      <c r="AB22" s="334"/>
      <c r="AC22" s="335"/>
      <c r="AD22" s="336"/>
      <c r="AE22" s="269"/>
      <c r="AF22" s="349">
        <f t="shared" si="28"/>
        <v>0</v>
      </c>
      <c r="AG22" s="301"/>
      <c r="AH22" s="301"/>
      <c r="AI22" s="301"/>
      <c r="AJ22" s="301"/>
      <c r="AK22" s="269"/>
      <c r="AL22" s="329"/>
      <c r="AM22" s="329"/>
      <c r="AN22" s="329"/>
      <c r="AO22" s="329"/>
      <c r="AP22" s="329"/>
      <c r="AQ22" s="329"/>
      <c r="AR22" s="329"/>
      <c r="AS22" s="329"/>
      <c r="AT22" s="329"/>
      <c r="AU22" s="330"/>
      <c r="AV22" s="290">
        <f t="shared" si="10"/>
        <v>0</v>
      </c>
      <c r="AW22" s="350">
        <f t="shared" si="4"/>
        <v>0</v>
      </c>
      <c r="AX22" s="329">
        <f>AL22*2</f>
        <v>0</v>
      </c>
      <c r="AY22" s="329">
        <f>AM22*50</f>
        <v>0</v>
      </c>
      <c r="AZ22" s="329">
        <f>AN22*25</f>
        <v>0</v>
      </c>
      <c r="BA22" s="329">
        <f>AO22*40</f>
        <v>0</v>
      </c>
      <c r="BB22" s="329">
        <f>AP22*60</f>
        <v>0</v>
      </c>
      <c r="BC22" s="331">
        <f>AQ22*4</f>
        <v>0</v>
      </c>
      <c r="BD22" s="329">
        <f t="shared" si="29"/>
        <v>0</v>
      </c>
      <c r="BE22" s="329">
        <f t="shared" si="30"/>
        <v>0</v>
      </c>
      <c r="BF22" s="329">
        <f t="shared" si="30"/>
        <v>0</v>
      </c>
    </row>
    <row r="23" spans="1:62" s="351" customFormat="1" ht="191.4" customHeight="1">
      <c r="A23" s="1649" t="s">
        <v>918</v>
      </c>
      <c r="B23" s="1650"/>
      <c r="C23" s="1650"/>
      <c r="D23" s="1650"/>
      <c r="E23" s="1650"/>
      <c r="F23" s="1650"/>
      <c r="G23" s="1650"/>
      <c r="H23" s="1650"/>
      <c r="I23" s="1650"/>
      <c r="J23" s="1650"/>
      <c r="K23" s="1650"/>
      <c r="L23" s="1650"/>
      <c r="M23" s="1650"/>
      <c r="N23" s="1650"/>
      <c r="O23" s="1650"/>
      <c r="P23" s="1650"/>
      <c r="Q23" s="1650"/>
      <c r="R23" s="1650"/>
      <c r="S23" s="1650"/>
      <c r="T23" s="1650"/>
      <c r="U23" s="1650"/>
      <c r="V23" s="1650"/>
      <c r="W23" s="1650"/>
      <c r="X23" s="1650"/>
      <c r="Y23" s="1650"/>
      <c r="Z23" s="1651"/>
      <c r="AA23" s="1651"/>
      <c r="AB23" s="1651"/>
      <c r="AC23" s="1651"/>
      <c r="AD23" s="1651"/>
      <c r="AF23" s="352"/>
      <c r="AG23" s="352"/>
      <c r="AH23" s="249"/>
      <c r="AI23" s="249"/>
      <c r="AJ23" s="249"/>
      <c r="AK23" s="249"/>
      <c r="AL23" s="353"/>
      <c r="AM23" s="352"/>
      <c r="AN23" s="352"/>
    </row>
    <row r="24" spans="1:62" s="249" customFormat="1" ht="22.2">
      <c r="B24" s="352"/>
      <c r="C24" s="681"/>
      <c r="D24" s="682"/>
      <c r="E24" s="683"/>
      <c r="F24" s="683"/>
      <c r="G24" s="248"/>
      <c r="H24" s="248"/>
      <c r="I24" s="248"/>
      <c r="J24" s="248"/>
      <c r="K24" s="248"/>
      <c r="AV24" s="248"/>
      <c r="AW24" s="248"/>
    </row>
    <row r="25" spans="1:62" s="249" customFormat="1" ht="22.2">
      <c r="B25" s="352"/>
      <c r="C25" s="352"/>
      <c r="D25" s="1652"/>
      <c r="E25" s="1652"/>
      <c r="G25" s="353"/>
      <c r="H25" s="353"/>
      <c r="J25" s="352"/>
      <c r="K25" s="354"/>
      <c r="M25" s="353"/>
      <c r="O25" s="352"/>
      <c r="P25" s="352"/>
      <c r="W25" s="1653" t="s">
        <v>1462</v>
      </c>
      <c r="X25" s="1653"/>
      <c r="Y25" s="1653"/>
      <c r="Z25" s="1653"/>
      <c r="AA25" s="1653"/>
      <c r="AB25" s="1653"/>
      <c r="AC25" s="1653"/>
      <c r="AD25" s="1653"/>
      <c r="AE25" s="353"/>
      <c r="AF25" s="244"/>
      <c r="AG25" s="244"/>
      <c r="AH25" s="244"/>
      <c r="AI25" s="244"/>
      <c r="AK25" s="353"/>
      <c r="AL25" s="353"/>
      <c r="AO25" s="352"/>
      <c r="AP25" s="352"/>
      <c r="AQ25" s="354"/>
      <c r="AS25" s="353"/>
      <c r="AV25" s="248"/>
      <c r="AW25" s="355"/>
      <c r="AX25" s="353"/>
      <c r="BA25" s="352"/>
      <c r="BB25" s="352"/>
      <c r="BC25" s="354"/>
      <c r="BE25" s="353"/>
      <c r="BG25" s="352"/>
      <c r="BH25" s="352"/>
    </row>
    <row r="26" spans="1:62" s="244" customFormat="1" ht="19.8">
      <c r="B26" s="356"/>
      <c r="C26" s="356"/>
      <c r="D26" s="357"/>
      <c r="E26" s="357"/>
      <c r="F26" s="356"/>
      <c r="G26" s="358"/>
      <c r="H26" s="358"/>
      <c r="I26" s="357"/>
      <c r="J26" s="359"/>
      <c r="K26" s="359"/>
      <c r="L26" s="357"/>
      <c r="M26" s="357"/>
      <c r="N26" s="357"/>
      <c r="O26" s="357"/>
      <c r="P26" s="357"/>
      <c r="Q26" s="357"/>
      <c r="R26" s="357"/>
      <c r="W26" s="1644" t="s">
        <v>920</v>
      </c>
      <c r="X26" s="1644"/>
      <c r="Y26" s="1644"/>
      <c r="Z26" s="1644"/>
      <c r="AA26" s="1644"/>
      <c r="AB26" s="1644"/>
      <c r="AC26"/>
      <c r="AO26" s="358"/>
      <c r="AP26" s="358"/>
      <c r="AT26" s="358"/>
      <c r="AU26" s="358"/>
      <c r="AV26" s="360"/>
      <c r="AW26" s="245"/>
      <c r="BA26" s="358"/>
      <c r="BB26" s="358"/>
      <c r="BF26" s="358"/>
    </row>
    <row r="27" spans="1:62" s="244" customFormat="1" ht="22.2">
      <c r="AF27"/>
      <c r="AG27"/>
      <c r="AH27"/>
      <c r="AI27"/>
      <c r="AV27" s="245"/>
      <c r="AW27" s="245"/>
      <c r="BI27" s="249"/>
      <c r="BJ27" s="249"/>
    </row>
    <row r="28" spans="1:62" ht="19.8">
      <c r="AL28" s="244"/>
      <c r="AM28" s="244"/>
      <c r="AN28" s="244"/>
      <c r="AO28" s="244"/>
      <c r="AP28" s="244"/>
      <c r="AQ28" s="244"/>
      <c r="AR28" s="244"/>
      <c r="AS28" s="244"/>
      <c r="AT28" s="244"/>
      <c r="AU28" s="244"/>
      <c r="AV28" s="245"/>
      <c r="AW28" s="245"/>
      <c r="AX28" s="244"/>
      <c r="AY28" s="244"/>
      <c r="AZ28" s="244"/>
      <c r="BA28" s="244"/>
      <c r="BB28" s="244"/>
      <c r="BC28" s="244"/>
      <c r="BD28" s="244"/>
      <c r="BE28" s="244"/>
      <c r="BF28" s="244"/>
    </row>
    <row r="29" spans="1:62" ht="19.8">
      <c r="AL29" s="244"/>
      <c r="AM29" s="244"/>
      <c r="AN29" s="244"/>
      <c r="AO29" s="244"/>
      <c r="AP29" s="244"/>
      <c r="AQ29" s="244"/>
      <c r="AR29" s="244"/>
      <c r="AS29" s="244"/>
      <c r="AT29" s="244"/>
      <c r="AU29" s="244"/>
      <c r="AV29" s="245"/>
      <c r="AW29" s="245"/>
      <c r="AX29" s="244"/>
      <c r="AY29" s="244"/>
      <c r="AZ29" s="244"/>
      <c r="BA29" s="244"/>
      <c r="BB29" s="244"/>
      <c r="BC29" s="244"/>
      <c r="BD29" s="244"/>
      <c r="BE29" s="244"/>
      <c r="BF29" s="244"/>
    </row>
    <row r="30" spans="1:62" ht="19.8">
      <c r="AL30" s="244"/>
      <c r="AM30" s="244"/>
      <c r="AN30" s="244"/>
      <c r="AO30" s="244"/>
      <c r="AP30" s="244"/>
      <c r="AQ30" s="244"/>
      <c r="AR30" s="244"/>
      <c r="AS30" s="244"/>
      <c r="AT30" s="244"/>
      <c r="AU30" s="244"/>
      <c r="AV30" s="245"/>
      <c r="AW30" s="245"/>
      <c r="AX30" s="244"/>
      <c r="AY30" s="244"/>
      <c r="AZ30" s="244"/>
      <c r="BA30" s="244"/>
      <c r="BB30" s="244"/>
      <c r="BC30" s="244"/>
      <c r="BD30" s="244"/>
      <c r="BE30" s="244"/>
      <c r="BF30" s="244"/>
    </row>
  </sheetData>
  <mergeCells count="9">
    <mergeCell ref="W26:AB26"/>
    <mergeCell ref="BG1:BH1"/>
    <mergeCell ref="B1:AD1"/>
    <mergeCell ref="C2:T2"/>
    <mergeCell ref="AC2:AD2"/>
    <mergeCell ref="AK2:BF2"/>
    <mergeCell ref="A23:AD23"/>
    <mergeCell ref="D25:E25"/>
    <mergeCell ref="W25:AD25"/>
  </mergeCells>
  <phoneticPr fontId="18" type="noConversion"/>
  <hyperlinks>
    <hyperlink ref="BG1" location="預告統計資料發布時間表!A1" display="回發布時間表" xr:uid="{00000000-0004-0000-2900-000000000000}"/>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BJ30"/>
  <sheetViews>
    <sheetView topLeftCell="AI1" workbookViewId="0">
      <selection activeCell="BG1" sqref="BG1:BH1"/>
    </sheetView>
  </sheetViews>
  <sheetFormatPr defaultRowHeight="16.2"/>
  <cols>
    <col min="1" max="1" width="4.88671875" customWidth="1"/>
    <col min="2" max="2" width="21.88671875" customWidth="1"/>
    <col min="3" max="3" width="15.21875" customWidth="1"/>
    <col min="4" max="4" width="14.21875" bestFit="1" customWidth="1"/>
    <col min="5" max="5" width="13.109375" customWidth="1"/>
    <col min="6" max="8" width="14.21875" bestFit="1" customWidth="1"/>
    <col min="9" max="9" width="13.21875" customWidth="1"/>
    <col min="10" max="10" width="14.33203125" bestFit="1" customWidth="1"/>
    <col min="11" max="11" width="9.109375" customWidth="1"/>
    <col min="12" max="12" width="12.6640625" customWidth="1"/>
    <col min="13" max="13" width="8.21875" customWidth="1"/>
    <col min="14" max="14" width="12.44140625" bestFit="1" customWidth="1"/>
    <col min="15" max="15" width="12.33203125" customWidth="1"/>
    <col min="16" max="16" width="12.21875" bestFit="1" customWidth="1"/>
    <col min="17" max="17" width="12.77734375" customWidth="1"/>
    <col min="18" max="18" width="11.21875" customWidth="1"/>
    <col min="19" max="22" width="8.109375" customWidth="1"/>
    <col min="23" max="25" width="7.6640625" customWidth="1"/>
    <col min="26" max="26" width="8.6640625" customWidth="1"/>
    <col min="27" max="28" width="6.6640625" customWidth="1"/>
    <col min="29" max="29" width="7.44140625" customWidth="1"/>
    <col min="30" max="30" width="6.6640625" customWidth="1"/>
    <col min="32" max="36" width="12.6640625" customWidth="1"/>
    <col min="48" max="49" width="8.88671875" style="102"/>
    <col min="50" max="58" width="10.6640625" customWidth="1"/>
  </cols>
  <sheetData>
    <row r="1" spans="1:60" s="246" customFormat="1" ht="45">
      <c r="B1" s="1645" t="s">
        <v>855</v>
      </c>
      <c r="C1" s="1645"/>
      <c r="D1" s="1645"/>
      <c r="E1" s="1645"/>
      <c r="F1" s="1645"/>
      <c r="G1" s="1645"/>
      <c r="H1" s="1645"/>
      <c r="I1" s="1645"/>
      <c r="J1" s="1645"/>
      <c r="K1" s="1645"/>
      <c r="L1" s="1645"/>
      <c r="M1" s="1645"/>
      <c r="N1" s="1645"/>
      <c r="O1" s="1645"/>
      <c r="P1" s="1645"/>
      <c r="Q1" s="1645"/>
      <c r="R1" s="1645"/>
      <c r="S1" s="1645"/>
      <c r="T1" s="1645"/>
      <c r="U1" s="1645"/>
      <c r="V1" s="1645"/>
      <c r="W1" s="1645"/>
      <c r="X1" s="1645"/>
      <c r="Y1" s="1645"/>
      <c r="Z1" s="1645"/>
      <c r="AA1" s="1645"/>
      <c r="AB1" s="1645"/>
      <c r="AC1" s="1645"/>
      <c r="AD1" s="1645"/>
      <c r="AE1" s="243"/>
      <c r="AF1" s="243"/>
      <c r="AG1" s="243"/>
      <c r="AH1" s="243"/>
      <c r="AI1" s="243"/>
      <c r="AJ1" s="243"/>
      <c r="AK1" s="243"/>
      <c r="AL1" s="244"/>
      <c r="AM1" s="244"/>
      <c r="AN1" s="244"/>
      <c r="AO1" s="244"/>
      <c r="AP1" s="244"/>
      <c r="AQ1" s="244"/>
      <c r="AR1" s="244"/>
      <c r="AS1" s="244"/>
      <c r="AT1" s="244"/>
      <c r="AU1" s="244"/>
      <c r="AV1" s="245"/>
      <c r="AW1" s="245"/>
      <c r="AX1" s="244"/>
      <c r="AY1" s="244"/>
      <c r="AZ1" s="244"/>
      <c r="BA1" s="244"/>
      <c r="BB1" s="244"/>
      <c r="BC1" s="244"/>
      <c r="BD1" s="244"/>
      <c r="BE1" s="244"/>
      <c r="BF1" s="244"/>
      <c r="BG1" s="1543" t="s">
        <v>86</v>
      </c>
      <c r="BH1" s="1543"/>
    </row>
    <row r="2" spans="1:60" s="249" customFormat="1" ht="36.75" customHeight="1" thickBot="1">
      <c r="B2" s="247"/>
      <c r="C2" s="1646" t="s">
        <v>1470</v>
      </c>
      <c r="D2" s="1646"/>
      <c r="E2" s="1646"/>
      <c r="F2" s="1646"/>
      <c r="G2" s="1646"/>
      <c r="H2" s="1646"/>
      <c r="I2" s="1646"/>
      <c r="J2" s="1646"/>
      <c r="K2" s="1646"/>
      <c r="L2" s="1646"/>
      <c r="M2" s="1646"/>
      <c r="N2" s="1646"/>
      <c r="O2" s="1646"/>
      <c r="P2" s="1646"/>
      <c r="Q2" s="1646"/>
      <c r="R2" s="1646"/>
      <c r="S2" s="1646"/>
      <c r="T2" s="1646"/>
      <c r="U2" s="248"/>
      <c r="V2" s="248" t="s">
        <v>857</v>
      </c>
      <c r="W2" s="248"/>
      <c r="X2" s="248"/>
      <c r="Y2" s="248"/>
      <c r="Z2" s="248"/>
      <c r="AA2" s="248"/>
      <c r="AC2" s="1647" t="s">
        <v>858</v>
      </c>
      <c r="AD2" s="1647"/>
      <c r="AK2" s="1648"/>
      <c r="AL2" s="1648"/>
      <c r="AM2" s="1648"/>
      <c r="AN2" s="1648"/>
      <c r="AO2" s="1648"/>
      <c r="AP2" s="1648"/>
      <c r="AQ2" s="1648"/>
      <c r="AR2" s="1648"/>
      <c r="AS2" s="1648"/>
      <c r="AT2" s="1648"/>
      <c r="AU2" s="1648"/>
      <c r="AV2" s="1648"/>
      <c r="AW2" s="1648"/>
      <c r="AX2" s="1648"/>
      <c r="AY2" s="1648"/>
      <c r="AZ2" s="1648"/>
      <c r="BA2" s="1648"/>
      <c r="BB2" s="1648"/>
      <c r="BC2" s="1648"/>
      <c r="BD2" s="1648"/>
      <c r="BE2" s="1648"/>
      <c r="BF2" s="1648"/>
    </row>
    <row r="3" spans="1:60" s="197" customFormat="1" ht="139.19999999999999" thickBot="1">
      <c r="B3" s="250" t="s">
        <v>859</v>
      </c>
      <c r="C3" s="251" t="s">
        <v>860</v>
      </c>
      <c r="D3" s="252" t="s">
        <v>861</v>
      </c>
      <c r="E3" s="252" t="s">
        <v>862</v>
      </c>
      <c r="F3" s="252" t="s">
        <v>863</v>
      </c>
      <c r="G3" s="252" t="s">
        <v>864</v>
      </c>
      <c r="H3" s="252" t="s">
        <v>865</v>
      </c>
      <c r="I3" s="252" t="s">
        <v>866</v>
      </c>
      <c r="J3" s="253" t="s">
        <v>867</v>
      </c>
      <c r="K3" s="252" t="s">
        <v>868</v>
      </c>
      <c r="L3" s="252" t="s">
        <v>869</v>
      </c>
      <c r="M3" s="252" t="s">
        <v>870</v>
      </c>
      <c r="N3" s="252" t="s">
        <v>871</v>
      </c>
      <c r="O3" s="252" t="s">
        <v>872</v>
      </c>
      <c r="P3" s="252" t="s">
        <v>873</v>
      </c>
      <c r="Q3" s="252" t="s">
        <v>874</v>
      </c>
      <c r="R3" s="252" t="s">
        <v>875</v>
      </c>
      <c r="S3" s="252" t="s">
        <v>876</v>
      </c>
      <c r="T3" s="252" t="s">
        <v>877</v>
      </c>
      <c r="U3" s="252" t="s">
        <v>878</v>
      </c>
      <c r="V3" s="252" t="s">
        <v>879</v>
      </c>
      <c r="W3" s="252" t="s">
        <v>880</v>
      </c>
      <c r="X3" s="252" t="s">
        <v>881</v>
      </c>
      <c r="Y3" s="252" t="s">
        <v>882</v>
      </c>
      <c r="Z3" s="252" t="s">
        <v>883</v>
      </c>
      <c r="AA3" s="252" t="s">
        <v>884</v>
      </c>
      <c r="AB3" s="252" t="s">
        <v>885</v>
      </c>
      <c r="AC3" s="254" t="s">
        <v>886</v>
      </c>
      <c r="AD3" s="255" t="s">
        <v>887</v>
      </c>
      <c r="AE3" s="256"/>
      <c r="AF3" s="257" t="s">
        <v>888</v>
      </c>
      <c r="AG3" s="258" t="s">
        <v>889</v>
      </c>
      <c r="AH3" s="259" t="s">
        <v>890</v>
      </c>
      <c r="AI3" s="259" t="s">
        <v>891</v>
      </c>
      <c r="AJ3" s="259" t="s">
        <v>892</v>
      </c>
      <c r="AK3" s="260"/>
      <c r="AL3" s="261" t="s">
        <v>893</v>
      </c>
      <c r="AM3" s="259" t="s">
        <v>894</v>
      </c>
      <c r="AN3" s="259" t="s">
        <v>895</v>
      </c>
      <c r="AO3" s="259" t="s">
        <v>896</v>
      </c>
      <c r="AP3" s="259" t="s">
        <v>897</v>
      </c>
      <c r="AQ3" s="261" t="s">
        <v>898</v>
      </c>
      <c r="AR3" s="259" t="s">
        <v>899</v>
      </c>
      <c r="AS3" s="259" t="s">
        <v>900</v>
      </c>
      <c r="AT3" s="259" t="s">
        <v>901</v>
      </c>
      <c r="AU3" s="260"/>
      <c r="AV3" s="262" t="s">
        <v>879</v>
      </c>
      <c r="AW3" s="263" t="s">
        <v>902</v>
      </c>
      <c r="AX3" s="259" t="s">
        <v>893</v>
      </c>
      <c r="AY3" s="259" t="s">
        <v>894</v>
      </c>
      <c r="AZ3" s="259" t="s">
        <v>895</v>
      </c>
      <c r="BA3" s="259" t="s">
        <v>896</v>
      </c>
      <c r="BB3" s="259" t="s">
        <v>897</v>
      </c>
      <c r="BC3" s="264" t="s">
        <v>898</v>
      </c>
      <c r="BD3" s="259" t="s">
        <v>899</v>
      </c>
      <c r="BE3" s="259" t="s">
        <v>900</v>
      </c>
      <c r="BF3" s="259" t="s">
        <v>901</v>
      </c>
    </row>
    <row r="4" spans="1:60" s="197" customFormat="1" ht="28.8" thickBot="1">
      <c r="B4" s="265" t="s">
        <v>903</v>
      </c>
      <c r="C4" s="266">
        <f t="shared" ref="C4:C22" si="0">SUM(D4:AD4)</f>
        <v>52540</v>
      </c>
      <c r="D4" s="266">
        <f>D5+D8+D14+D19</f>
        <v>9930</v>
      </c>
      <c r="E4" s="266">
        <f t="shared" ref="E4:AD4" si="1">E5+E8+E14+E19</f>
        <v>7975</v>
      </c>
      <c r="F4" s="266">
        <f t="shared" si="1"/>
        <v>2400</v>
      </c>
      <c r="G4" s="266">
        <f t="shared" si="1"/>
        <v>4054</v>
      </c>
      <c r="H4" s="266">
        <f t="shared" si="1"/>
        <v>4742</v>
      </c>
      <c r="I4" s="266">
        <f t="shared" si="1"/>
        <v>12020</v>
      </c>
      <c r="J4" s="267">
        <f>AF4</f>
        <v>2180</v>
      </c>
      <c r="K4" s="266">
        <f t="shared" si="1"/>
        <v>0</v>
      </c>
      <c r="L4" s="266">
        <f t="shared" si="1"/>
        <v>458</v>
      </c>
      <c r="M4" s="266">
        <f t="shared" si="1"/>
        <v>0</v>
      </c>
      <c r="N4" s="266">
        <f t="shared" si="1"/>
        <v>5093</v>
      </c>
      <c r="O4" s="266">
        <f t="shared" si="1"/>
        <v>3500</v>
      </c>
      <c r="P4" s="266">
        <f t="shared" si="1"/>
        <v>38</v>
      </c>
      <c r="Q4" s="266">
        <f t="shared" si="1"/>
        <v>150</v>
      </c>
      <c r="R4" s="266">
        <f t="shared" si="1"/>
        <v>0</v>
      </c>
      <c r="S4" s="266">
        <f t="shared" si="1"/>
        <v>0</v>
      </c>
      <c r="T4" s="266">
        <f t="shared" si="1"/>
        <v>0</v>
      </c>
      <c r="U4" s="266">
        <f t="shared" si="1"/>
        <v>0</v>
      </c>
      <c r="V4" s="266">
        <f t="shared" si="1"/>
        <v>0</v>
      </c>
      <c r="W4" s="266">
        <f t="shared" si="1"/>
        <v>0</v>
      </c>
      <c r="X4" s="266">
        <f t="shared" si="1"/>
        <v>0</v>
      </c>
      <c r="Y4" s="266">
        <f t="shared" si="1"/>
        <v>0</v>
      </c>
      <c r="Z4" s="266">
        <f t="shared" si="1"/>
        <v>0</v>
      </c>
      <c r="AA4" s="266">
        <f t="shared" si="1"/>
        <v>0</v>
      </c>
      <c r="AB4" s="266">
        <f t="shared" si="1"/>
        <v>0</v>
      </c>
      <c r="AC4" s="266">
        <f t="shared" si="1"/>
        <v>0</v>
      </c>
      <c r="AD4" s="268">
        <f t="shared" si="1"/>
        <v>0</v>
      </c>
      <c r="AE4" s="269"/>
      <c r="AF4" s="270">
        <f>AF5+AF8+AF14+AF19</f>
        <v>2180</v>
      </c>
      <c r="AG4" s="271">
        <f t="shared" ref="AG4" si="2">AG5+AG8+AG14+AG19</f>
        <v>2150</v>
      </c>
      <c r="AH4" s="271">
        <f>AH5+AH8+AH14+AH19</f>
        <v>30</v>
      </c>
      <c r="AI4" s="271">
        <f>AI5+AI8+AI14+AI19</f>
        <v>0</v>
      </c>
      <c r="AJ4" s="271">
        <f>AJ5+AJ8+AJ14+AJ19</f>
        <v>0</v>
      </c>
      <c r="AK4" s="272"/>
      <c r="AL4" s="271">
        <f t="shared" ref="AL4:AT4" si="3">AL5+AL8+AL14+AL19</f>
        <v>0</v>
      </c>
      <c r="AM4" s="271">
        <f t="shared" si="3"/>
        <v>0</v>
      </c>
      <c r="AN4" s="271">
        <f t="shared" si="3"/>
        <v>0</v>
      </c>
      <c r="AO4" s="271">
        <f t="shared" si="3"/>
        <v>0</v>
      </c>
      <c r="AP4" s="271">
        <f t="shared" si="3"/>
        <v>0</v>
      </c>
      <c r="AQ4" s="271">
        <f>AQ5+AQ8+AQ14+AQ19</f>
        <v>0</v>
      </c>
      <c r="AR4" s="271">
        <f t="shared" si="3"/>
        <v>0</v>
      </c>
      <c r="AS4" s="271">
        <f t="shared" si="3"/>
        <v>0</v>
      </c>
      <c r="AT4" s="271">
        <f t="shared" si="3"/>
        <v>0</v>
      </c>
      <c r="AU4" s="273"/>
      <c r="AV4" s="274">
        <f>SUM(AX4:BB4)</f>
        <v>0</v>
      </c>
      <c r="AW4" s="275">
        <f t="shared" ref="AW4:AW22" si="4">BC4+BD4+BE4+BF4</f>
        <v>0</v>
      </c>
      <c r="AX4" s="271">
        <f t="shared" ref="AX4:BF4" si="5">AX5+AX8+AX14+AX19</f>
        <v>0</v>
      </c>
      <c r="AY4" s="271">
        <f t="shared" si="5"/>
        <v>0</v>
      </c>
      <c r="AZ4" s="271">
        <f t="shared" si="5"/>
        <v>0</v>
      </c>
      <c r="BA4" s="271">
        <f t="shared" si="5"/>
        <v>0</v>
      </c>
      <c r="BB4" s="271">
        <f t="shared" si="5"/>
        <v>0</v>
      </c>
      <c r="BC4" s="276">
        <f>BC5+BC8+BC14+BC19</f>
        <v>0</v>
      </c>
      <c r="BD4" s="271">
        <f t="shared" si="5"/>
        <v>0</v>
      </c>
      <c r="BE4" s="271">
        <f t="shared" si="5"/>
        <v>0</v>
      </c>
      <c r="BF4" s="271">
        <f t="shared" si="5"/>
        <v>0</v>
      </c>
    </row>
    <row r="5" spans="1:60" s="197" customFormat="1" ht="25.2" thickBot="1">
      <c r="B5" s="277" t="s">
        <v>904</v>
      </c>
      <c r="C5" s="278">
        <f t="shared" si="0"/>
        <v>52410</v>
      </c>
      <c r="D5" s="278">
        <f>SUM(D6:D7)</f>
        <v>9880</v>
      </c>
      <c r="E5" s="278">
        <f t="shared" ref="E5:AD5" si="6">SUM(E6:E7)</f>
        <v>7975</v>
      </c>
      <c r="F5" s="278">
        <f t="shared" si="6"/>
        <v>2400</v>
      </c>
      <c r="G5" s="278">
        <f t="shared" si="6"/>
        <v>4034</v>
      </c>
      <c r="H5" s="278">
        <f t="shared" si="6"/>
        <v>4742</v>
      </c>
      <c r="I5" s="278">
        <f t="shared" si="6"/>
        <v>12020</v>
      </c>
      <c r="J5" s="361">
        <f t="shared" ref="J5:J22" si="7">AF5</f>
        <v>2120</v>
      </c>
      <c r="K5" s="278">
        <f t="shared" si="6"/>
        <v>0</v>
      </c>
      <c r="L5" s="278">
        <f t="shared" si="6"/>
        <v>458</v>
      </c>
      <c r="M5" s="278">
        <f t="shared" si="6"/>
        <v>0</v>
      </c>
      <c r="N5" s="278">
        <f t="shared" si="6"/>
        <v>5093</v>
      </c>
      <c r="O5" s="278">
        <f t="shared" si="6"/>
        <v>3500</v>
      </c>
      <c r="P5" s="278">
        <f t="shared" si="6"/>
        <v>38</v>
      </c>
      <c r="Q5" s="278">
        <f t="shared" si="6"/>
        <v>150</v>
      </c>
      <c r="R5" s="278">
        <f>SUM(R6:R7)</f>
        <v>0</v>
      </c>
      <c r="S5" s="278">
        <f t="shared" si="6"/>
        <v>0</v>
      </c>
      <c r="T5" s="278">
        <f t="shared" si="6"/>
        <v>0</v>
      </c>
      <c r="U5" s="278">
        <f t="shared" si="6"/>
        <v>0</v>
      </c>
      <c r="V5" s="278">
        <f t="shared" si="6"/>
        <v>0</v>
      </c>
      <c r="W5" s="278">
        <f t="shared" si="6"/>
        <v>0</v>
      </c>
      <c r="X5" s="278">
        <f t="shared" si="6"/>
        <v>0</v>
      </c>
      <c r="Y5" s="278">
        <f t="shared" si="6"/>
        <v>0</v>
      </c>
      <c r="Z5" s="278">
        <f t="shared" si="6"/>
        <v>0</v>
      </c>
      <c r="AA5" s="278">
        <f t="shared" si="6"/>
        <v>0</v>
      </c>
      <c r="AB5" s="278">
        <f t="shared" si="6"/>
        <v>0</v>
      </c>
      <c r="AC5" s="278">
        <f t="shared" si="6"/>
        <v>0</v>
      </c>
      <c r="AD5" s="279">
        <f t="shared" si="6"/>
        <v>0</v>
      </c>
      <c r="AE5" s="269"/>
      <c r="AF5" s="270">
        <f>SUM(AF6:AF7)</f>
        <v>2120</v>
      </c>
      <c r="AG5" s="271">
        <f t="shared" ref="AG5" si="8">SUM(AG6:AG7)</f>
        <v>2120</v>
      </c>
      <c r="AH5" s="271">
        <f>SUM(AH6:AH7)</f>
        <v>0</v>
      </c>
      <c r="AI5" s="271">
        <f>SUM(AI6:AI7)</f>
        <v>0</v>
      </c>
      <c r="AJ5" s="271">
        <f>SUM(AJ6:AJ7)</f>
        <v>0</v>
      </c>
      <c r="AK5" s="272"/>
      <c r="AL5" s="271">
        <f t="shared" ref="AL5:AT5" si="9">SUM(AL6:AL7)</f>
        <v>0</v>
      </c>
      <c r="AM5" s="271">
        <f t="shared" si="9"/>
        <v>0</v>
      </c>
      <c r="AN5" s="271">
        <f t="shared" si="9"/>
        <v>0</v>
      </c>
      <c r="AO5" s="271">
        <f t="shared" si="9"/>
        <v>0</v>
      </c>
      <c r="AP5" s="271">
        <f t="shared" si="9"/>
        <v>0</v>
      </c>
      <c r="AQ5" s="271">
        <f>SUM(AQ6:AQ7)</f>
        <v>0</v>
      </c>
      <c r="AR5" s="271">
        <f t="shared" si="9"/>
        <v>0</v>
      </c>
      <c r="AS5" s="271">
        <f t="shared" si="9"/>
        <v>0</v>
      </c>
      <c r="AT5" s="271">
        <f t="shared" si="9"/>
        <v>0</v>
      </c>
      <c r="AU5" s="273"/>
      <c r="AV5" s="280">
        <f t="shared" ref="AV5:AV22" si="10">SUM(AX5:BB5)</f>
        <v>0</v>
      </c>
      <c r="AW5" s="281">
        <f t="shared" si="4"/>
        <v>0</v>
      </c>
      <c r="AX5" s="271">
        <f t="shared" ref="AX5:BF5" si="11">SUM(AX6:AX7)</f>
        <v>0</v>
      </c>
      <c r="AY5" s="271">
        <f t="shared" si="11"/>
        <v>0</v>
      </c>
      <c r="AZ5" s="271">
        <f t="shared" si="11"/>
        <v>0</v>
      </c>
      <c r="BA5" s="271">
        <f t="shared" si="11"/>
        <v>0</v>
      </c>
      <c r="BB5" s="271">
        <f t="shared" si="11"/>
        <v>0</v>
      </c>
      <c r="BC5" s="276">
        <f>SUM(BC6:BC7)</f>
        <v>0</v>
      </c>
      <c r="BD5" s="271">
        <f t="shared" si="11"/>
        <v>0</v>
      </c>
      <c r="BE5" s="271">
        <f t="shared" si="11"/>
        <v>0</v>
      </c>
      <c r="BF5" s="271">
        <f t="shared" si="11"/>
        <v>0</v>
      </c>
    </row>
    <row r="6" spans="1:60" s="197" customFormat="1" ht="25.2" thickBot="1">
      <c r="B6" s="282" t="s">
        <v>905</v>
      </c>
      <c r="C6" s="283">
        <f t="shared" si="0"/>
        <v>50550</v>
      </c>
      <c r="D6" s="284">
        <v>9880</v>
      </c>
      <c r="E6" s="284">
        <v>7310</v>
      </c>
      <c r="F6" s="284">
        <v>2400</v>
      </c>
      <c r="G6" s="284">
        <v>3550</v>
      </c>
      <c r="H6" s="284">
        <v>4220</v>
      </c>
      <c r="I6" s="284">
        <v>12020</v>
      </c>
      <c r="J6" s="285">
        <f>AF6</f>
        <v>2120</v>
      </c>
      <c r="K6" s="284"/>
      <c r="L6" s="284">
        <v>350</v>
      </c>
      <c r="M6" s="284"/>
      <c r="N6" s="284">
        <v>5050</v>
      </c>
      <c r="O6" s="284">
        <v>3500</v>
      </c>
      <c r="P6" s="284"/>
      <c r="Q6" s="284">
        <v>150</v>
      </c>
      <c r="R6" s="284"/>
      <c r="S6" s="284"/>
      <c r="T6" s="284"/>
      <c r="U6" s="284"/>
      <c r="V6" s="284"/>
      <c r="W6" s="284"/>
      <c r="X6" s="284"/>
      <c r="Y6" s="284"/>
      <c r="Z6" s="284"/>
      <c r="AA6" s="284"/>
      <c r="AB6" s="284"/>
      <c r="AC6" s="286"/>
      <c r="AD6" s="287"/>
      <c r="AE6" s="269"/>
      <c r="AF6" s="270">
        <f>SUM(AG6:AJ6)</f>
        <v>2120</v>
      </c>
      <c r="AG6" s="288">
        <v>2120</v>
      </c>
      <c r="AH6" s="288"/>
      <c r="AI6" s="288"/>
      <c r="AJ6" s="288"/>
      <c r="AK6" s="269"/>
      <c r="AL6" s="289"/>
      <c r="AM6" s="289"/>
      <c r="AN6" s="289"/>
      <c r="AO6" s="289"/>
      <c r="AP6" s="289"/>
      <c r="AQ6" s="289"/>
      <c r="AR6" s="289"/>
      <c r="AS6" s="289"/>
      <c r="AT6" s="289"/>
      <c r="AU6" s="273"/>
      <c r="AV6" s="290">
        <f t="shared" si="10"/>
        <v>0</v>
      </c>
      <c r="AW6" s="291">
        <f t="shared" si="4"/>
        <v>0</v>
      </c>
      <c r="AX6" s="289">
        <f>AL6*2</f>
        <v>0</v>
      </c>
      <c r="AY6" s="289">
        <f>AM6*50</f>
        <v>0</v>
      </c>
      <c r="AZ6" s="289">
        <f>AN6*25</f>
        <v>0</v>
      </c>
      <c r="BA6" s="289">
        <f>AO6*40</f>
        <v>0</v>
      </c>
      <c r="BB6" s="289">
        <f>AP6*60</f>
        <v>0</v>
      </c>
      <c r="BC6" s="292">
        <f>AQ6*4</f>
        <v>0</v>
      </c>
      <c r="BD6" s="289">
        <f>AR6*0.5</f>
        <v>0</v>
      </c>
      <c r="BE6" s="289">
        <f>AS6*12</f>
        <v>0</v>
      </c>
      <c r="BF6" s="289">
        <f>AT6*12</f>
        <v>0</v>
      </c>
    </row>
    <row r="7" spans="1:60" s="197" customFormat="1" ht="25.2" thickBot="1">
      <c r="B7" s="293" t="s">
        <v>906</v>
      </c>
      <c r="C7" s="294">
        <f t="shared" si="0"/>
        <v>1860</v>
      </c>
      <c r="D7" s="295"/>
      <c r="E7" s="295">
        <v>665</v>
      </c>
      <c r="F7" s="295"/>
      <c r="G7" s="295">
        <v>484</v>
      </c>
      <c r="H7" s="295">
        <v>522</v>
      </c>
      <c r="I7" s="295"/>
      <c r="J7" s="285">
        <f>AF7</f>
        <v>0</v>
      </c>
      <c r="K7" s="296"/>
      <c r="L7" s="296">
        <v>108</v>
      </c>
      <c r="M7" s="296"/>
      <c r="N7" s="296">
        <v>43</v>
      </c>
      <c r="O7" s="297"/>
      <c r="P7" s="284">
        <v>38</v>
      </c>
      <c r="Q7" s="284"/>
      <c r="R7" s="284"/>
      <c r="S7" s="284"/>
      <c r="T7" s="296"/>
      <c r="U7" s="296"/>
      <c r="V7" s="296"/>
      <c r="W7" s="296"/>
      <c r="X7" s="296"/>
      <c r="Y7" s="296"/>
      <c r="Z7" s="296"/>
      <c r="AA7" s="296"/>
      <c r="AB7" s="296"/>
      <c r="AC7" s="298"/>
      <c r="AD7" s="299"/>
      <c r="AE7" s="269"/>
      <c r="AF7" s="270">
        <f>SUM(AG7:AJ7)</f>
        <v>0</v>
      </c>
      <c r="AG7" s="300"/>
      <c r="AH7" s="301"/>
      <c r="AI7" s="288"/>
      <c r="AJ7" s="288"/>
      <c r="AK7" s="269"/>
      <c r="AL7" s="289"/>
      <c r="AM7" s="289"/>
      <c r="AN7" s="289"/>
      <c r="AO7" s="289"/>
      <c r="AP7" s="289"/>
      <c r="AQ7" s="289"/>
      <c r="AR7" s="289"/>
      <c r="AS7" s="289"/>
      <c r="AT7" s="289"/>
      <c r="AU7" s="273"/>
      <c r="AV7" s="290">
        <f t="shared" si="10"/>
        <v>0</v>
      </c>
      <c r="AW7" s="302">
        <f t="shared" si="4"/>
        <v>0</v>
      </c>
      <c r="AX7" s="289">
        <f>AL7*2</f>
        <v>0</v>
      </c>
      <c r="AY7" s="289">
        <f>AM7*50</f>
        <v>0</v>
      </c>
      <c r="AZ7" s="289">
        <f>AN7*25</f>
        <v>0</v>
      </c>
      <c r="BA7" s="289">
        <f>AO7*40</f>
        <v>0</v>
      </c>
      <c r="BB7" s="289">
        <f>AP7*60</f>
        <v>0</v>
      </c>
      <c r="BC7" s="292">
        <f>AQ7*4</f>
        <v>0</v>
      </c>
      <c r="BD7" s="289">
        <f>AR7*0.5</f>
        <v>0</v>
      </c>
      <c r="BE7" s="289">
        <f>AS7*12</f>
        <v>0</v>
      </c>
      <c r="BF7" s="289">
        <f>AT7*12</f>
        <v>0</v>
      </c>
    </row>
    <row r="8" spans="1:60" s="197" customFormat="1" ht="25.2" thickBot="1">
      <c r="B8" s="277" t="s">
        <v>907</v>
      </c>
      <c r="C8" s="278">
        <f t="shared" si="0"/>
        <v>130</v>
      </c>
      <c r="D8" s="278">
        <f t="shared" ref="D8:Z8" si="12">SUM(D9:D13)</f>
        <v>50</v>
      </c>
      <c r="E8" s="278">
        <f t="shared" si="12"/>
        <v>0</v>
      </c>
      <c r="F8" s="278">
        <f t="shared" si="12"/>
        <v>0</v>
      </c>
      <c r="G8" s="278">
        <f t="shared" si="12"/>
        <v>20</v>
      </c>
      <c r="H8" s="278">
        <f t="shared" si="12"/>
        <v>0</v>
      </c>
      <c r="I8" s="278">
        <f t="shared" si="12"/>
        <v>0</v>
      </c>
      <c r="J8" s="361">
        <f t="shared" si="7"/>
        <v>60</v>
      </c>
      <c r="K8" s="362">
        <f t="shared" si="12"/>
        <v>0</v>
      </c>
      <c r="L8" s="362">
        <f t="shared" si="12"/>
        <v>0</v>
      </c>
      <c r="M8" s="362">
        <f t="shared" si="12"/>
        <v>0</v>
      </c>
      <c r="N8" s="362">
        <f t="shared" si="12"/>
        <v>0</v>
      </c>
      <c r="O8" s="362">
        <f t="shared" si="12"/>
        <v>0</v>
      </c>
      <c r="P8" s="362">
        <f t="shared" si="12"/>
        <v>0</v>
      </c>
      <c r="Q8" s="362">
        <f t="shared" si="12"/>
        <v>0</v>
      </c>
      <c r="R8" s="362">
        <f t="shared" si="12"/>
        <v>0</v>
      </c>
      <c r="S8" s="362">
        <f t="shared" si="12"/>
        <v>0</v>
      </c>
      <c r="T8" s="362">
        <f t="shared" si="12"/>
        <v>0</v>
      </c>
      <c r="U8" s="362">
        <f t="shared" si="12"/>
        <v>0</v>
      </c>
      <c r="V8" s="362">
        <f t="shared" si="12"/>
        <v>0</v>
      </c>
      <c r="W8" s="362">
        <f t="shared" si="12"/>
        <v>0</v>
      </c>
      <c r="X8" s="362">
        <f t="shared" si="12"/>
        <v>0</v>
      </c>
      <c r="Y8" s="362">
        <f t="shared" si="12"/>
        <v>0</v>
      </c>
      <c r="Z8" s="362">
        <f t="shared" si="12"/>
        <v>0</v>
      </c>
      <c r="AA8" s="362">
        <f>AA9+AA10+AA11+AA12+AA13</f>
        <v>0</v>
      </c>
      <c r="AB8" s="362">
        <f>SUM(AB9:AB13)</f>
        <v>0</v>
      </c>
      <c r="AC8" s="362">
        <f>SUM(AC9:AC13)</f>
        <v>0</v>
      </c>
      <c r="AD8" s="363">
        <f>SUM(AD9:AD13)</f>
        <v>0</v>
      </c>
      <c r="AE8" s="269"/>
      <c r="AF8" s="270">
        <f>SUM(AF9:AF13)</f>
        <v>60</v>
      </c>
      <c r="AG8" s="271">
        <f>SUM(AG9:AG13)</f>
        <v>30</v>
      </c>
      <c r="AH8" s="271">
        <f>SUM(AH9:AH13)</f>
        <v>30</v>
      </c>
      <c r="AI8" s="271">
        <f>SUM(AI9:AI13)</f>
        <v>0</v>
      </c>
      <c r="AJ8" s="271">
        <f>SUM(AJ9:AJ13)</f>
        <v>0</v>
      </c>
      <c r="AK8" s="272"/>
      <c r="AL8" s="271">
        <f t="shared" ref="AL8:AT8" si="13">SUM(AL9:AL13)</f>
        <v>0</v>
      </c>
      <c r="AM8" s="271">
        <f t="shared" si="13"/>
        <v>0</v>
      </c>
      <c r="AN8" s="271">
        <f t="shared" si="13"/>
        <v>0</v>
      </c>
      <c r="AO8" s="271">
        <f t="shared" si="13"/>
        <v>0</v>
      </c>
      <c r="AP8" s="271">
        <f t="shared" si="13"/>
        <v>0</v>
      </c>
      <c r="AQ8" s="271">
        <f>SUM(AQ9:AQ13)</f>
        <v>0</v>
      </c>
      <c r="AR8" s="271">
        <f t="shared" si="13"/>
        <v>0</v>
      </c>
      <c r="AS8" s="271">
        <f t="shared" si="13"/>
        <v>0</v>
      </c>
      <c r="AT8" s="271">
        <f t="shared" si="13"/>
        <v>0</v>
      </c>
      <c r="AU8" s="273"/>
      <c r="AV8" s="280">
        <f t="shared" si="10"/>
        <v>0</v>
      </c>
      <c r="AW8" s="281">
        <f t="shared" si="4"/>
        <v>0</v>
      </c>
      <c r="AX8" s="271">
        <f t="shared" ref="AX8:BF8" si="14">SUM(AX9:AX13)</f>
        <v>0</v>
      </c>
      <c r="AY8" s="271">
        <f t="shared" si="14"/>
        <v>0</v>
      </c>
      <c r="AZ8" s="271">
        <f t="shared" si="14"/>
        <v>0</v>
      </c>
      <c r="BA8" s="271">
        <f t="shared" si="14"/>
        <v>0</v>
      </c>
      <c r="BB8" s="271">
        <f t="shared" si="14"/>
        <v>0</v>
      </c>
      <c r="BC8" s="276">
        <f>SUM(BC9:BC13)</f>
        <v>0</v>
      </c>
      <c r="BD8" s="271">
        <f t="shared" si="14"/>
        <v>0</v>
      </c>
      <c r="BE8" s="271">
        <f t="shared" si="14"/>
        <v>0</v>
      </c>
      <c r="BF8" s="271">
        <f t="shared" si="14"/>
        <v>0</v>
      </c>
    </row>
    <row r="9" spans="1:60" s="197" customFormat="1" ht="25.2" thickBot="1">
      <c r="B9" s="303" t="s">
        <v>908</v>
      </c>
      <c r="C9" s="283">
        <f t="shared" si="0"/>
        <v>0</v>
      </c>
      <c r="D9" s="304"/>
      <c r="E9" s="304"/>
      <c r="F9" s="304"/>
      <c r="G9" s="304"/>
      <c r="H9" s="304"/>
      <c r="I9" s="304"/>
      <c r="J9" s="364">
        <f>AF9</f>
        <v>0</v>
      </c>
      <c r="K9" s="365"/>
      <c r="L9" s="365"/>
      <c r="M9" s="365"/>
      <c r="N9" s="365"/>
      <c r="O9" s="365"/>
      <c r="P9" s="365"/>
      <c r="Q9" s="366"/>
      <c r="R9" s="365"/>
      <c r="S9" s="365"/>
      <c r="T9" s="365"/>
      <c r="U9" s="365"/>
      <c r="V9" s="365"/>
      <c r="W9" s="365"/>
      <c r="X9" s="365"/>
      <c r="Y9" s="365"/>
      <c r="Z9" s="365"/>
      <c r="AA9" s="365"/>
      <c r="AB9" s="365"/>
      <c r="AC9" s="367"/>
      <c r="AD9" s="310"/>
      <c r="AE9" s="269"/>
      <c r="AF9" s="270">
        <f>SUM(AG9:AJ9)</f>
        <v>0</v>
      </c>
      <c r="AG9" s="288"/>
      <c r="AH9" s="288"/>
      <c r="AI9" s="288"/>
      <c r="AJ9" s="288"/>
      <c r="AK9" s="269"/>
      <c r="AL9" s="311"/>
      <c r="AM9" s="311"/>
      <c r="AN9" s="311"/>
      <c r="AO9" s="311"/>
      <c r="AP9" s="311"/>
      <c r="AQ9" s="311"/>
      <c r="AR9" s="311"/>
      <c r="AS9" s="311"/>
      <c r="AT9" s="311"/>
      <c r="AU9" s="312"/>
      <c r="AV9" s="290">
        <f t="shared" si="10"/>
        <v>0</v>
      </c>
      <c r="AW9" s="291">
        <f t="shared" si="4"/>
        <v>0</v>
      </c>
      <c r="AX9" s="311">
        <f>AL9*2</f>
        <v>0</v>
      </c>
      <c r="AY9" s="311">
        <f>AM9*50</f>
        <v>0</v>
      </c>
      <c r="AZ9" s="311">
        <f>AN9*25</f>
        <v>0</v>
      </c>
      <c r="BA9" s="311">
        <f>AO9*40</f>
        <v>0</v>
      </c>
      <c r="BB9" s="311">
        <f>AP9*60</f>
        <v>0</v>
      </c>
      <c r="BC9" s="313">
        <f>AQ9*4</f>
        <v>0</v>
      </c>
      <c r="BD9" s="311">
        <f>AR9*0.5</f>
        <v>0</v>
      </c>
      <c r="BE9" s="311">
        <f t="shared" ref="BE9:BF13" si="15">AS9*12</f>
        <v>0</v>
      </c>
      <c r="BF9" s="311">
        <f t="shared" si="15"/>
        <v>0</v>
      </c>
    </row>
    <row r="10" spans="1:60" s="197" customFormat="1" ht="25.2" thickBot="1">
      <c r="B10" s="303" t="s">
        <v>909</v>
      </c>
      <c r="C10" s="283">
        <f t="shared" si="0"/>
        <v>0</v>
      </c>
      <c r="D10" s="314"/>
      <c r="E10" s="314"/>
      <c r="F10" s="314"/>
      <c r="G10" s="314"/>
      <c r="H10" s="314"/>
      <c r="I10" s="314"/>
      <c r="J10" s="368">
        <f t="shared" si="7"/>
        <v>0</v>
      </c>
      <c r="K10" s="369"/>
      <c r="L10" s="369"/>
      <c r="M10" s="369"/>
      <c r="N10" s="369"/>
      <c r="O10" s="369"/>
      <c r="P10" s="369"/>
      <c r="Q10" s="369"/>
      <c r="R10" s="369"/>
      <c r="S10" s="369"/>
      <c r="T10" s="369"/>
      <c r="U10" s="369"/>
      <c r="V10" s="369"/>
      <c r="W10" s="369"/>
      <c r="X10" s="369"/>
      <c r="Y10" s="369"/>
      <c r="Z10" s="369"/>
      <c r="AA10" s="369"/>
      <c r="AB10" s="369"/>
      <c r="AC10" s="370"/>
      <c r="AD10" s="371"/>
      <c r="AE10" s="269"/>
      <c r="AF10" s="270">
        <f>SUM(AG10:AJ10)</f>
        <v>0</v>
      </c>
      <c r="AG10" s="288"/>
      <c r="AH10" s="288"/>
      <c r="AI10" s="288"/>
      <c r="AJ10" s="288"/>
      <c r="AK10" s="269"/>
      <c r="AL10" s="311"/>
      <c r="AM10" s="311"/>
      <c r="AN10" s="311"/>
      <c r="AO10" s="311"/>
      <c r="AP10" s="311"/>
      <c r="AQ10" s="311"/>
      <c r="AR10" s="311"/>
      <c r="AS10" s="311"/>
      <c r="AT10" s="311"/>
      <c r="AU10" s="312"/>
      <c r="AV10" s="290">
        <f t="shared" si="10"/>
        <v>0</v>
      </c>
      <c r="AW10" s="316">
        <f t="shared" si="4"/>
        <v>0</v>
      </c>
      <c r="AX10" s="311">
        <f>AL10*2</f>
        <v>0</v>
      </c>
      <c r="AY10" s="311">
        <f>AM10*50</f>
        <v>0</v>
      </c>
      <c r="AZ10" s="311">
        <f>AN10*25</f>
        <v>0</v>
      </c>
      <c r="BA10" s="311">
        <f>AO10*40</f>
        <v>0</v>
      </c>
      <c r="BB10" s="311">
        <f>AP10*60</f>
        <v>0</v>
      </c>
      <c r="BC10" s="313">
        <f>AQ10*4</f>
        <v>0</v>
      </c>
      <c r="BD10" s="311">
        <f>AR10*0.5</f>
        <v>0</v>
      </c>
      <c r="BE10" s="311">
        <f t="shared" si="15"/>
        <v>0</v>
      </c>
      <c r="BF10" s="311">
        <f t="shared" si="15"/>
        <v>0</v>
      </c>
    </row>
    <row r="11" spans="1:60" s="197" customFormat="1" ht="25.2" thickBot="1">
      <c r="B11" s="303" t="s">
        <v>910</v>
      </c>
      <c r="C11" s="283">
        <f t="shared" si="0"/>
        <v>0</v>
      </c>
      <c r="D11" s="314"/>
      <c r="E11" s="314"/>
      <c r="F11" s="314"/>
      <c r="G11" s="314"/>
      <c r="H11" s="314"/>
      <c r="I11" s="314"/>
      <c r="J11" s="372">
        <f t="shared" si="7"/>
        <v>0</v>
      </c>
      <c r="K11" s="314"/>
      <c r="L11" s="314"/>
      <c r="M11" s="314"/>
      <c r="N11" s="314"/>
      <c r="O11" s="314"/>
      <c r="P11" s="314"/>
      <c r="Q11" s="314"/>
      <c r="R11" s="314"/>
      <c r="S11" s="314"/>
      <c r="T11" s="314"/>
      <c r="U11" s="314"/>
      <c r="V11" s="314"/>
      <c r="W11" s="314"/>
      <c r="X11" s="314"/>
      <c r="Y11" s="314"/>
      <c r="Z11" s="314"/>
      <c r="AA11" s="314"/>
      <c r="AB11" s="314"/>
      <c r="AC11" s="315"/>
      <c r="AD11" s="310"/>
      <c r="AE11" s="269"/>
      <c r="AF11" s="270">
        <f t="shared" ref="AF11" si="16">SUM(AG11:AJ11)</f>
        <v>0</v>
      </c>
      <c r="AG11" s="288"/>
      <c r="AH11" s="288"/>
      <c r="AI11" s="288"/>
      <c r="AJ11" s="288"/>
      <c r="AK11" s="269"/>
      <c r="AL11" s="311"/>
      <c r="AM11" s="311"/>
      <c r="AN11" s="311"/>
      <c r="AO11" s="311"/>
      <c r="AP11" s="311"/>
      <c r="AQ11" s="311"/>
      <c r="AR11" s="311"/>
      <c r="AS11" s="311"/>
      <c r="AT11" s="311"/>
      <c r="AU11" s="312"/>
      <c r="AV11" s="290">
        <f t="shared" si="10"/>
        <v>0</v>
      </c>
      <c r="AW11" s="316">
        <f t="shared" si="4"/>
        <v>0</v>
      </c>
      <c r="AX11" s="311">
        <f>AL11*2</f>
        <v>0</v>
      </c>
      <c r="AY11" s="311">
        <f>AM11*50</f>
        <v>0</v>
      </c>
      <c r="AZ11" s="311">
        <f>AN11*25</f>
        <v>0</v>
      </c>
      <c r="BA11" s="311">
        <f>AO11*40</f>
        <v>0</v>
      </c>
      <c r="BB11" s="311">
        <f>AP11*60</f>
        <v>0</v>
      </c>
      <c r="BC11" s="313">
        <f>AQ11*4</f>
        <v>0</v>
      </c>
      <c r="BD11" s="311">
        <f>AR11*0.5</f>
        <v>0</v>
      </c>
      <c r="BE11" s="311">
        <f t="shared" si="15"/>
        <v>0</v>
      </c>
      <c r="BF11" s="311">
        <f t="shared" si="15"/>
        <v>0</v>
      </c>
    </row>
    <row r="12" spans="1:60" s="197" customFormat="1" ht="25.2" thickBot="1">
      <c r="B12" s="303" t="s">
        <v>911</v>
      </c>
      <c r="C12" s="283">
        <f t="shared" si="0"/>
        <v>130</v>
      </c>
      <c r="D12" s="314">
        <v>50</v>
      </c>
      <c r="E12" s="314"/>
      <c r="F12" s="314"/>
      <c r="G12" s="314">
        <v>20</v>
      </c>
      <c r="H12" s="314"/>
      <c r="I12" s="314"/>
      <c r="J12" s="373">
        <f>AF12</f>
        <v>60</v>
      </c>
      <c r="K12" s="314"/>
      <c r="L12" s="314"/>
      <c r="M12" s="314"/>
      <c r="N12" s="314"/>
      <c r="O12" s="314"/>
      <c r="P12" s="314"/>
      <c r="Q12" s="314"/>
      <c r="R12" s="314"/>
      <c r="S12" s="314"/>
      <c r="T12" s="314"/>
      <c r="U12" s="314"/>
      <c r="V12" s="314"/>
      <c r="W12" s="314"/>
      <c r="X12" s="314"/>
      <c r="Y12" s="314"/>
      <c r="Z12" s="314"/>
      <c r="AA12" s="314"/>
      <c r="AB12" s="314"/>
      <c r="AC12" s="315"/>
      <c r="AD12" s="310"/>
      <c r="AE12" s="269"/>
      <c r="AF12" s="270">
        <f>SUM(AG12:AJ12)</f>
        <v>60</v>
      </c>
      <c r="AG12" s="288">
        <v>30</v>
      </c>
      <c r="AH12" s="288">
        <v>30</v>
      </c>
      <c r="AI12" s="288"/>
      <c r="AJ12" s="288"/>
      <c r="AK12" s="269"/>
      <c r="AL12" s="311"/>
      <c r="AM12" s="311"/>
      <c r="AN12" s="311"/>
      <c r="AO12" s="311"/>
      <c r="AP12" s="311"/>
      <c r="AQ12" s="311"/>
      <c r="AR12" s="311"/>
      <c r="AS12" s="311"/>
      <c r="AT12" s="311"/>
      <c r="AU12" s="312"/>
      <c r="AV12" s="290">
        <f t="shared" si="10"/>
        <v>0</v>
      </c>
      <c r="AW12" s="316">
        <f t="shared" si="4"/>
        <v>0</v>
      </c>
      <c r="AX12" s="311">
        <f>AL12*2</f>
        <v>0</v>
      </c>
      <c r="AY12" s="311">
        <f>AM12*50</f>
        <v>0</v>
      </c>
      <c r="AZ12" s="311">
        <f>AN12*25</f>
        <v>0</v>
      </c>
      <c r="BA12" s="311">
        <f>AO12*40</f>
        <v>0</v>
      </c>
      <c r="BB12" s="311">
        <f>AP12*60</f>
        <v>0</v>
      </c>
      <c r="BC12" s="313">
        <f>AQ12*4</f>
        <v>0</v>
      </c>
      <c r="BD12" s="311">
        <f>AR12*0.5</f>
        <v>0</v>
      </c>
      <c r="BE12" s="311">
        <f t="shared" si="15"/>
        <v>0</v>
      </c>
      <c r="BF12" s="311">
        <f t="shared" si="15"/>
        <v>0</v>
      </c>
    </row>
    <row r="13" spans="1:60" s="197" customFormat="1" ht="25.2" thickBot="1">
      <c r="B13" s="317"/>
      <c r="C13" s="294">
        <f t="shared" si="0"/>
        <v>0</v>
      </c>
      <c r="D13" s="304"/>
      <c r="E13" s="304"/>
      <c r="F13" s="304"/>
      <c r="G13" s="304"/>
      <c r="H13" s="304"/>
      <c r="I13" s="304"/>
      <c r="J13" s="374">
        <f>AF13</f>
        <v>0</v>
      </c>
      <c r="K13" s="375"/>
      <c r="L13" s="375"/>
      <c r="M13" s="375"/>
      <c r="N13" s="375"/>
      <c r="O13" s="375"/>
      <c r="P13" s="375"/>
      <c r="Q13" s="375"/>
      <c r="R13" s="375"/>
      <c r="S13" s="375"/>
      <c r="T13" s="375"/>
      <c r="U13" s="375"/>
      <c r="V13" s="375"/>
      <c r="W13" s="375"/>
      <c r="X13" s="375"/>
      <c r="Y13" s="375"/>
      <c r="Z13" s="375"/>
      <c r="AA13" s="375"/>
      <c r="AB13" s="375"/>
      <c r="AC13" s="376"/>
      <c r="AD13" s="377"/>
      <c r="AE13" s="269"/>
      <c r="AF13" s="270">
        <f t="shared" ref="AF13" si="17">SUM(AG13:AJ13)</f>
        <v>0</v>
      </c>
      <c r="AG13" s="288"/>
      <c r="AH13" s="288"/>
      <c r="AI13" s="288"/>
      <c r="AJ13" s="288"/>
      <c r="AK13" s="269"/>
      <c r="AL13" s="288"/>
      <c r="AM13" s="288"/>
      <c r="AN13" s="288"/>
      <c r="AO13" s="288"/>
      <c r="AP13" s="288"/>
      <c r="AQ13" s="288"/>
      <c r="AR13" s="288"/>
      <c r="AS13" s="288"/>
      <c r="AT13" s="288"/>
      <c r="AU13" s="273"/>
      <c r="AV13" s="290">
        <f t="shared" si="10"/>
        <v>0</v>
      </c>
      <c r="AW13" s="302">
        <f t="shared" si="4"/>
        <v>0</v>
      </c>
      <c r="AX13" s="311">
        <f>AL13*2</f>
        <v>0</v>
      </c>
      <c r="AY13" s="311">
        <f>AM13*50</f>
        <v>0</v>
      </c>
      <c r="AZ13" s="311">
        <f>AN13*25</f>
        <v>0</v>
      </c>
      <c r="BA13" s="311">
        <f>AO13*40</f>
        <v>0</v>
      </c>
      <c r="BB13" s="311">
        <f>AP13*60</f>
        <v>0</v>
      </c>
      <c r="BC13" s="313">
        <f>AQ13*4</f>
        <v>0</v>
      </c>
      <c r="BD13" s="311">
        <f>AR13*0.5</f>
        <v>0</v>
      </c>
      <c r="BE13" s="311">
        <f t="shared" si="15"/>
        <v>0</v>
      </c>
      <c r="BF13" s="311">
        <f t="shared" si="15"/>
        <v>0</v>
      </c>
    </row>
    <row r="14" spans="1:60" s="197" customFormat="1" ht="25.2" thickBot="1">
      <c r="B14" s="277" t="s">
        <v>912</v>
      </c>
      <c r="C14" s="278">
        <f t="shared" si="0"/>
        <v>0</v>
      </c>
      <c r="D14" s="278">
        <f>SUM(D15:D17)</f>
        <v>0</v>
      </c>
      <c r="E14" s="278">
        <f t="shared" ref="E14:AD14" si="18">SUM(E15:E17)</f>
        <v>0</v>
      </c>
      <c r="F14" s="278">
        <f t="shared" si="18"/>
        <v>0</v>
      </c>
      <c r="G14" s="278">
        <f t="shared" si="18"/>
        <v>0</v>
      </c>
      <c r="H14" s="278">
        <f t="shared" si="18"/>
        <v>0</v>
      </c>
      <c r="I14" s="278">
        <f t="shared" si="18"/>
        <v>0</v>
      </c>
      <c r="J14" s="361">
        <f t="shared" si="7"/>
        <v>0</v>
      </c>
      <c r="K14" s="278">
        <f t="shared" si="18"/>
        <v>0</v>
      </c>
      <c r="L14" s="278">
        <f t="shared" si="18"/>
        <v>0</v>
      </c>
      <c r="M14" s="278">
        <f t="shared" si="18"/>
        <v>0</v>
      </c>
      <c r="N14" s="278">
        <f t="shared" si="18"/>
        <v>0</v>
      </c>
      <c r="O14" s="278">
        <f t="shared" si="18"/>
        <v>0</v>
      </c>
      <c r="P14" s="278">
        <f t="shared" si="18"/>
        <v>0</v>
      </c>
      <c r="Q14" s="278">
        <f t="shared" si="18"/>
        <v>0</v>
      </c>
      <c r="R14" s="278">
        <f t="shared" si="18"/>
        <v>0</v>
      </c>
      <c r="S14" s="278">
        <f t="shared" si="18"/>
        <v>0</v>
      </c>
      <c r="T14" s="278">
        <f t="shared" si="18"/>
        <v>0</v>
      </c>
      <c r="U14" s="278">
        <f t="shared" si="18"/>
        <v>0</v>
      </c>
      <c r="V14" s="278">
        <f t="shared" si="18"/>
        <v>0</v>
      </c>
      <c r="W14" s="278">
        <f t="shared" si="18"/>
        <v>0</v>
      </c>
      <c r="X14" s="278">
        <f t="shared" si="18"/>
        <v>0</v>
      </c>
      <c r="Y14" s="278">
        <f t="shared" si="18"/>
        <v>0</v>
      </c>
      <c r="Z14" s="278">
        <f t="shared" si="18"/>
        <v>0</v>
      </c>
      <c r="AA14" s="278">
        <f t="shared" si="18"/>
        <v>0</v>
      </c>
      <c r="AB14" s="278">
        <f t="shared" si="18"/>
        <v>0</v>
      </c>
      <c r="AC14" s="278">
        <f t="shared" si="18"/>
        <v>0</v>
      </c>
      <c r="AD14" s="279">
        <f t="shared" si="18"/>
        <v>0</v>
      </c>
      <c r="AE14" s="269"/>
      <c r="AF14" s="270">
        <f>SUM(AF15:AF17)</f>
        <v>0</v>
      </c>
      <c r="AG14" s="271">
        <f t="shared" ref="AG14" si="19">SUM(AG15:AG17)</f>
        <v>0</v>
      </c>
      <c r="AH14" s="271">
        <f>SUM(AH15:AH17)</f>
        <v>0</v>
      </c>
      <c r="AI14" s="271">
        <f>SUM(AI15:AI17)</f>
        <v>0</v>
      </c>
      <c r="AJ14" s="271">
        <f>SUM(AJ15:AJ17)</f>
        <v>0</v>
      </c>
      <c r="AK14" s="272"/>
      <c r="AL14" s="271">
        <f t="shared" ref="AL14:AT14" si="20">SUM(AL15:AL17)</f>
        <v>0</v>
      </c>
      <c r="AM14" s="271">
        <f t="shared" si="20"/>
        <v>0</v>
      </c>
      <c r="AN14" s="271">
        <f t="shared" si="20"/>
        <v>0</v>
      </c>
      <c r="AO14" s="271">
        <f t="shared" si="20"/>
        <v>0</v>
      </c>
      <c r="AP14" s="271">
        <f t="shared" si="20"/>
        <v>0</v>
      </c>
      <c r="AQ14" s="271">
        <f>SUM(AQ15:AQ17)</f>
        <v>0</v>
      </c>
      <c r="AR14" s="271">
        <f t="shared" si="20"/>
        <v>0</v>
      </c>
      <c r="AS14" s="271">
        <f t="shared" si="20"/>
        <v>0</v>
      </c>
      <c r="AT14" s="271">
        <f t="shared" si="20"/>
        <v>0</v>
      </c>
      <c r="AU14" s="273"/>
      <c r="AV14" s="280">
        <f t="shared" si="10"/>
        <v>0</v>
      </c>
      <c r="AW14" s="281">
        <f t="shared" si="4"/>
        <v>0</v>
      </c>
      <c r="AX14" s="271">
        <f t="shared" ref="AX14:BF14" si="21">SUM(AX15:AX17)</f>
        <v>0</v>
      </c>
      <c r="AY14" s="271">
        <f t="shared" si="21"/>
        <v>0</v>
      </c>
      <c r="AZ14" s="271">
        <f t="shared" si="21"/>
        <v>0</v>
      </c>
      <c r="BA14" s="271">
        <f t="shared" si="21"/>
        <v>0</v>
      </c>
      <c r="BB14" s="271">
        <f t="shared" si="21"/>
        <v>0</v>
      </c>
      <c r="BC14" s="276">
        <f>SUM(BC15:BC17)</f>
        <v>0</v>
      </c>
      <c r="BD14" s="271">
        <f t="shared" si="21"/>
        <v>0</v>
      </c>
      <c r="BE14" s="271">
        <f t="shared" si="21"/>
        <v>0</v>
      </c>
      <c r="BF14" s="271">
        <f t="shared" si="21"/>
        <v>0</v>
      </c>
    </row>
    <row r="15" spans="1:60" s="197" customFormat="1" ht="25.2" thickBot="1">
      <c r="B15" s="322"/>
      <c r="C15" s="283">
        <f t="shared" si="0"/>
        <v>0</v>
      </c>
      <c r="D15" s="323"/>
      <c r="E15" s="323"/>
      <c r="F15" s="323"/>
      <c r="G15" s="323"/>
      <c r="H15" s="323"/>
      <c r="I15" s="323"/>
      <c r="J15" s="372">
        <f t="shared" si="7"/>
        <v>0</v>
      </c>
      <c r="K15" s="323"/>
      <c r="L15" s="323"/>
      <c r="M15" s="323"/>
      <c r="N15" s="323"/>
      <c r="O15" s="323"/>
      <c r="P15" s="323"/>
      <c r="Q15" s="323"/>
      <c r="R15" s="323"/>
      <c r="S15" s="323"/>
      <c r="T15" s="323"/>
      <c r="U15" s="323"/>
      <c r="V15" s="323"/>
      <c r="W15" s="323"/>
      <c r="X15" s="323"/>
      <c r="Y15" s="323"/>
      <c r="Z15" s="323"/>
      <c r="AA15" s="323"/>
      <c r="AB15" s="323"/>
      <c r="AC15" s="324"/>
      <c r="AD15" s="325"/>
      <c r="AE15" s="326"/>
      <c r="AF15" s="327">
        <f t="shared" ref="AF15:AF18" si="22">SUM(AG15:AJ15)</f>
        <v>0</v>
      </c>
      <c r="AG15" s="328"/>
      <c r="AH15" s="328"/>
      <c r="AI15" s="328"/>
      <c r="AJ15" s="328"/>
      <c r="AK15" s="326"/>
      <c r="AL15" s="329"/>
      <c r="AM15" s="329"/>
      <c r="AN15" s="329"/>
      <c r="AO15" s="329"/>
      <c r="AP15" s="329"/>
      <c r="AQ15" s="329"/>
      <c r="AR15" s="329"/>
      <c r="AS15" s="329"/>
      <c r="AT15" s="329"/>
      <c r="AU15" s="330"/>
      <c r="AV15" s="290">
        <f t="shared" si="10"/>
        <v>0</v>
      </c>
      <c r="AW15" s="291">
        <f t="shared" si="4"/>
        <v>0</v>
      </c>
      <c r="AX15" s="329">
        <f>AL15*2</f>
        <v>0</v>
      </c>
      <c r="AY15" s="329">
        <f>AM15*50</f>
        <v>0</v>
      </c>
      <c r="AZ15" s="329">
        <f>AN15*25</f>
        <v>0</v>
      </c>
      <c r="BA15" s="329">
        <f>AO15*40</f>
        <v>0</v>
      </c>
      <c r="BB15" s="329">
        <f>AP15*60</f>
        <v>0</v>
      </c>
      <c r="BC15" s="331">
        <f>AQ15*4</f>
        <v>0</v>
      </c>
      <c r="BD15" s="329">
        <f>AR15*0.5</f>
        <v>0</v>
      </c>
      <c r="BE15" s="329">
        <f t="shared" ref="BE15:BF18" si="23">AS15*12</f>
        <v>0</v>
      </c>
      <c r="BF15" s="329">
        <f t="shared" si="23"/>
        <v>0</v>
      </c>
    </row>
    <row r="16" spans="1:60" s="197" customFormat="1" ht="25.2" thickBot="1">
      <c r="A16" s="378"/>
      <c r="B16" s="322" t="s">
        <v>913</v>
      </c>
      <c r="C16" s="283">
        <f t="shared" si="0"/>
        <v>0</v>
      </c>
      <c r="D16" s="323"/>
      <c r="E16" s="323"/>
      <c r="F16" s="323"/>
      <c r="G16" s="323"/>
      <c r="H16" s="323"/>
      <c r="I16" s="323"/>
      <c r="J16" s="372">
        <f t="shared" si="7"/>
        <v>0</v>
      </c>
      <c r="K16" s="323"/>
      <c r="L16" s="323"/>
      <c r="M16" s="323"/>
      <c r="N16" s="323"/>
      <c r="O16" s="323"/>
      <c r="P16" s="323"/>
      <c r="Q16" s="323"/>
      <c r="R16" s="323"/>
      <c r="S16" s="323"/>
      <c r="T16" s="323"/>
      <c r="U16" s="323"/>
      <c r="V16" s="323"/>
      <c r="W16" s="323"/>
      <c r="X16" s="323"/>
      <c r="Y16" s="323"/>
      <c r="Z16" s="323"/>
      <c r="AA16" s="323"/>
      <c r="AB16" s="323"/>
      <c r="AC16" s="324"/>
      <c r="AD16" s="325"/>
      <c r="AE16" s="326"/>
      <c r="AF16" s="327">
        <f t="shared" si="22"/>
        <v>0</v>
      </c>
      <c r="AG16" s="328"/>
      <c r="AH16" s="328"/>
      <c r="AI16" s="328"/>
      <c r="AJ16" s="328"/>
      <c r="AK16" s="326"/>
      <c r="AL16" s="329"/>
      <c r="AM16" s="329"/>
      <c r="AN16" s="329"/>
      <c r="AO16" s="329"/>
      <c r="AP16" s="329"/>
      <c r="AQ16" s="329"/>
      <c r="AR16" s="329"/>
      <c r="AS16" s="329"/>
      <c r="AT16" s="329"/>
      <c r="AU16" s="330"/>
      <c r="AV16" s="290">
        <f t="shared" si="10"/>
        <v>0</v>
      </c>
      <c r="AW16" s="316">
        <f t="shared" si="4"/>
        <v>0</v>
      </c>
      <c r="AX16" s="329">
        <f>AL16*2</f>
        <v>0</v>
      </c>
      <c r="AY16" s="329">
        <f>AM16*50</f>
        <v>0</v>
      </c>
      <c r="AZ16" s="329">
        <f>AN16*25</f>
        <v>0</v>
      </c>
      <c r="BA16" s="329">
        <f>AO16*40</f>
        <v>0</v>
      </c>
      <c r="BB16" s="329">
        <f>AP16*60</f>
        <v>0</v>
      </c>
      <c r="BC16" s="331">
        <f>AQ16*4</f>
        <v>0</v>
      </c>
      <c r="BD16" s="329">
        <f>AR16*0.5</f>
        <v>0</v>
      </c>
      <c r="BE16" s="329">
        <f t="shared" si="23"/>
        <v>0</v>
      </c>
      <c r="BF16" s="329">
        <f t="shared" si="23"/>
        <v>0</v>
      </c>
    </row>
    <row r="17" spans="1:62" s="197" customFormat="1" ht="25.2" thickBot="1">
      <c r="B17" s="322" t="s">
        <v>914</v>
      </c>
      <c r="C17" s="283">
        <f t="shared" si="0"/>
        <v>0</v>
      </c>
      <c r="D17" s="323"/>
      <c r="E17" s="323"/>
      <c r="F17" s="323"/>
      <c r="G17" s="323"/>
      <c r="H17" s="323"/>
      <c r="I17" s="323"/>
      <c r="J17" s="285">
        <f>AF17</f>
        <v>0</v>
      </c>
      <c r="K17" s="323"/>
      <c r="L17" s="323"/>
      <c r="M17" s="323"/>
      <c r="N17" s="323"/>
      <c r="O17" s="323"/>
      <c r="P17" s="323"/>
      <c r="Q17" s="323"/>
      <c r="R17" s="323"/>
      <c r="S17" s="323"/>
      <c r="T17" s="323"/>
      <c r="U17" s="323"/>
      <c r="V17" s="323"/>
      <c r="W17" s="323"/>
      <c r="X17" s="323"/>
      <c r="Y17" s="323"/>
      <c r="Z17" s="323"/>
      <c r="AA17" s="323"/>
      <c r="AB17" s="323"/>
      <c r="AC17" s="324"/>
      <c r="AD17" s="325"/>
      <c r="AE17" s="326"/>
      <c r="AF17" s="327">
        <f>SUM(AG17:AJ17)</f>
        <v>0</v>
      </c>
      <c r="AG17" s="328"/>
      <c r="AH17" s="328"/>
      <c r="AI17" s="288"/>
      <c r="AJ17" s="288"/>
      <c r="AK17" s="269"/>
      <c r="AL17" s="329"/>
      <c r="AM17" s="329"/>
      <c r="AN17" s="329"/>
      <c r="AO17" s="329"/>
      <c r="AP17" s="329"/>
      <c r="AQ17" s="329"/>
      <c r="AR17" s="329"/>
      <c r="AS17" s="329"/>
      <c r="AT17" s="329"/>
      <c r="AU17" s="330"/>
      <c r="AV17" s="290">
        <f t="shared" si="10"/>
        <v>0</v>
      </c>
      <c r="AW17" s="316">
        <f t="shared" si="4"/>
        <v>0</v>
      </c>
      <c r="AX17" s="329">
        <f>AL17*2</f>
        <v>0</v>
      </c>
      <c r="AY17" s="329">
        <f>AM17*50</f>
        <v>0</v>
      </c>
      <c r="AZ17" s="329">
        <f>AN17*25</f>
        <v>0</v>
      </c>
      <c r="BA17" s="329">
        <f>AO17*40</f>
        <v>0</v>
      </c>
      <c r="BB17" s="329">
        <f>AP17*60</f>
        <v>0</v>
      </c>
      <c r="BC17" s="331">
        <f>AQ17*4</f>
        <v>0</v>
      </c>
      <c r="BD17" s="329">
        <f>AR17*0.5</f>
        <v>0</v>
      </c>
      <c r="BE17" s="329">
        <f t="shared" si="23"/>
        <v>0</v>
      </c>
      <c r="BF17" s="329">
        <f t="shared" si="23"/>
        <v>0</v>
      </c>
    </row>
    <row r="18" spans="1:62" s="197" customFormat="1" ht="25.2" thickBot="1">
      <c r="B18" s="332" t="s">
        <v>915</v>
      </c>
      <c r="C18" s="294">
        <f t="shared" si="0"/>
        <v>0</v>
      </c>
      <c r="D18" s="333"/>
      <c r="E18" s="333"/>
      <c r="F18" s="333"/>
      <c r="G18" s="333"/>
      <c r="H18" s="333"/>
      <c r="I18" s="333"/>
      <c r="J18" s="379">
        <f t="shared" si="7"/>
        <v>0</v>
      </c>
      <c r="K18" s="333"/>
      <c r="L18" s="333"/>
      <c r="M18" s="333"/>
      <c r="N18" s="333"/>
      <c r="O18" s="333"/>
      <c r="P18" s="333"/>
      <c r="Q18" s="333"/>
      <c r="R18" s="333"/>
      <c r="S18" s="333"/>
      <c r="T18" s="333"/>
      <c r="U18" s="333"/>
      <c r="V18" s="333"/>
      <c r="W18" s="333"/>
      <c r="X18" s="333"/>
      <c r="Y18" s="333"/>
      <c r="Z18" s="333"/>
      <c r="AA18" s="333"/>
      <c r="AB18" s="334"/>
      <c r="AC18" s="335"/>
      <c r="AD18" s="336"/>
      <c r="AE18" s="269"/>
      <c r="AF18" s="270">
        <f t="shared" si="22"/>
        <v>0</v>
      </c>
      <c r="AG18" s="288"/>
      <c r="AH18" s="288"/>
      <c r="AI18" s="288"/>
      <c r="AJ18" s="288"/>
      <c r="AK18" s="269"/>
      <c r="AL18" s="329"/>
      <c r="AM18" s="329"/>
      <c r="AN18" s="329"/>
      <c r="AO18" s="329"/>
      <c r="AP18" s="329"/>
      <c r="AQ18" s="329"/>
      <c r="AR18" s="329"/>
      <c r="AS18" s="329"/>
      <c r="AT18" s="329"/>
      <c r="AU18" s="330"/>
      <c r="AV18" s="290">
        <f t="shared" si="10"/>
        <v>0</v>
      </c>
      <c r="AW18" s="302">
        <f t="shared" si="4"/>
        <v>0</v>
      </c>
      <c r="AX18" s="329">
        <f>AL18*2</f>
        <v>0</v>
      </c>
      <c r="AY18" s="329">
        <f>AM18*50</f>
        <v>0</v>
      </c>
      <c r="AZ18" s="329">
        <f>AN18*25</f>
        <v>0</v>
      </c>
      <c r="BA18" s="329">
        <f>AO18*40</f>
        <v>0</v>
      </c>
      <c r="BB18" s="329">
        <f>AP18*60</f>
        <v>0</v>
      </c>
      <c r="BC18" s="331">
        <f>AQ18*4</f>
        <v>0</v>
      </c>
      <c r="BD18" s="329">
        <f>AR18*0.5</f>
        <v>0</v>
      </c>
      <c r="BE18" s="329">
        <f t="shared" si="23"/>
        <v>0</v>
      </c>
      <c r="BF18" s="329">
        <f t="shared" si="23"/>
        <v>0</v>
      </c>
    </row>
    <row r="19" spans="1:62" s="197" customFormat="1" ht="25.2" thickBot="1">
      <c r="B19" s="337" t="s">
        <v>916</v>
      </c>
      <c r="C19" s="338">
        <f t="shared" si="0"/>
        <v>0</v>
      </c>
      <c r="D19" s="338">
        <f t="shared" ref="D19:AD19" si="24">SUM(D20:D22)</f>
        <v>0</v>
      </c>
      <c r="E19" s="338">
        <f t="shared" si="24"/>
        <v>0</v>
      </c>
      <c r="F19" s="338">
        <f t="shared" si="24"/>
        <v>0</v>
      </c>
      <c r="G19" s="338">
        <f t="shared" si="24"/>
        <v>0</v>
      </c>
      <c r="H19" s="338">
        <f t="shared" si="24"/>
        <v>0</v>
      </c>
      <c r="I19" s="338">
        <f t="shared" si="24"/>
        <v>0</v>
      </c>
      <c r="J19" s="361">
        <f t="shared" si="7"/>
        <v>0</v>
      </c>
      <c r="K19" s="338">
        <f t="shared" si="24"/>
        <v>0</v>
      </c>
      <c r="L19" s="338">
        <f t="shared" si="24"/>
        <v>0</v>
      </c>
      <c r="M19" s="338">
        <f t="shared" si="24"/>
        <v>0</v>
      </c>
      <c r="N19" s="338">
        <f t="shared" si="24"/>
        <v>0</v>
      </c>
      <c r="O19" s="338">
        <f t="shared" si="24"/>
        <v>0</v>
      </c>
      <c r="P19" s="338">
        <f t="shared" si="24"/>
        <v>0</v>
      </c>
      <c r="Q19" s="338">
        <f t="shared" si="24"/>
        <v>0</v>
      </c>
      <c r="R19" s="338">
        <f t="shared" si="24"/>
        <v>0</v>
      </c>
      <c r="S19" s="338">
        <f t="shared" si="24"/>
        <v>0</v>
      </c>
      <c r="T19" s="338">
        <f t="shared" si="24"/>
        <v>0</v>
      </c>
      <c r="U19" s="338">
        <f t="shared" si="24"/>
        <v>0</v>
      </c>
      <c r="V19" s="338">
        <f t="shared" si="24"/>
        <v>0</v>
      </c>
      <c r="W19" s="338">
        <f t="shared" si="24"/>
        <v>0</v>
      </c>
      <c r="X19" s="338">
        <f t="shared" si="24"/>
        <v>0</v>
      </c>
      <c r="Y19" s="338">
        <f t="shared" si="24"/>
        <v>0</v>
      </c>
      <c r="Z19" s="338">
        <f t="shared" si="24"/>
        <v>0</v>
      </c>
      <c r="AA19" s="338">
        <f t="shared" si="24"/>
        <v>0</v>
      </c>
      <c r="AB19" s="339">
        <f t="shared" si="24"/>
        <v>0</v>
      </c>
      <c r="AC19" s="339">
        <f t="shared" si="24"/>
        <v>0</v>
      </c>
      <c r="AD19" s="340">
        <f t="shared" si="24"/>
        <v>0</v>
      </c>
      <c r="AE19" s="269"/>
      <c r="AF19" s="270">
        <f>SUM(AF20:AF22)</f>
        <v>0</v>
      </c>
      <c r="AG19" s="271">
        <f>SUM(AG20:AG22)</f>
        <v>0</v>
      </c>
      <c r="AH19" s="271">
        <f t="shared" ref="AH19:AJ19" si="25">SUM(AH20:AH22)</f>
        <v>0</v>
      </c>
      <c r="AI19" s="271">
        <f t="shared" si="25"/>
        <v>0</v>
      </c>
      <c r="AJ19" s="271">
        <f t="shared" si="25"/>
        <v>0</v>
      </c>
      <c r="AK19" s="272"/>
      <c r="AL19" s="271">
        <f t="shared" ref="AL19:AT19" si="26">SUM(AL20:AL22)</f>
        <v>0</v>
      </c>
      <c r="AM19" s="271">
        <f t="shared" si="26"/>
        <v>0</v>
      </c>
      <c r="AN19" s="271">
        <f t="shared" si="26"/>
        <v>0</v>
      </c>
      <c r="AO19" s="271">
        <f t="shared" si="26"/>
        <v>0</v>
      </c>
      <c r="AP19" s="271">
        <f t="shared" si="26"/>
        <v>0</v>
      </c>
      <c r="AQ19" s="271">
        <f>SUM(AQ20:AQ22)</f>
        <v>0</v>
      </c>
      <c r="AR19" s="271">
        <f t="shared" si="26"/>
        <v>0</v>
      </c>
      <c r="AS19" s="271">
        <f t="shared" si="26"/>
        <v>0</v>
      </c>
      <c r="AT19" s="271">
        <f t="shared" si="26"/>
        <v>0</v>
      </c>
      <c r="AU19" s="273"/>
      <c r="AV19" s="280">
        <f t="shared" si="10"/>
        <v>0</v>
      </c>
      <c r="AW19" s="281">
        <f t="shared" si="4"/>
        <v>0</v>
      </c>
      <c r="AX19" s="271">
        <f t="shared" ref="AX19:BF19" si="27">SUM(AX20:AX22)</f>
        <v>0</v>
      </c>
      <c r="AY19" s="271">
        <f t="shared" si="27"/>
        <v>0</v>
      </c>
      <c r="AZ19" s="271">
        <f t="shared" si="27"/>
        <v>0</v>
      </c>
      <c r="BA19" s="271">
        <f t="shared" si="27"/>
        <v>0</v>
      </c>
      <c r="BB19" s="271">
        <f t="shared" si="27"/>
        <v>0</v>
      </c>
      <c r="BC19" s="276">
        <f>SUM(BC20:BC22)</f>
        <v>0</v>
      </c>
      <c r="BD19" s="271">
        <f t="shared" si="27"/>
        <v>0</v>
      </c>
      <c r="BE19" s="271">
        <f t="shared" si="27"/>
        <v>0</v>
      </c>
      <c r="BF19" s="271">
        <f t="shared" si="27"/>
        <v>0</v>
      </c>
    </row>
    <row r="20" spans="1:62" s="197" customFormat="1" ht="25.2" thickBot="1">
      <c r="B20" s="303" t="s">
        <v>917</v>
      </c>
      <c r="C20" s="283">
        <f t="shared" si="0"/>
        <v>0</v>
      </c>
      <c r="D20" s="323"/>
      <c r="E20" s="323"/>
      <c r="F20" s="323"/>
      <c r="G20" s="323"/>
      <c r="H20" s="323"/>
      <c r="I20" s="323"/>
      <c r="J20" s="372">
        <f t="shared" si="7"/>
        <v>0</v>
      </c>
      <c r="K20" s="323"/>
      <c r="L20" s="323"/>
      <c r="M20" s="323"/>
      <c r="N20" s="323"/>
      <c r="O20" s="323"/>
      <c r="P20" s="323"/>
      <c r="Q20" s="323"/>
      <c r="R20" s="323"/>
      <c r="S20" s="323"/>
      <c r="T20" s="323"/>
      <c r="U20" s="323"/>
      <c r="V20" s="323"/>
      <c r="W20" s="323"/>
      <c r="X20" s="341"/>
      <c r="Y20" s="323"/>
      <c r="Z20" s="323"/>
      <c r="AA20" s="323"/>
      <c r="AB20" s="342"/>
      <c r="AC20" s="343"/>
      <c r="AD20" s="344"/>
      <c r="AE20" s="269"/>
      <c r="AF20" s="270">
        <f t="shared" ref="AF20:AF22" si="28">SUM(AG20:AJ20)</f>
        <v>0</v>
      </c>
      <c r="AG20" s="288"/>
      <c r="AH20" s="288"/>
      <c r="AI20" s="288"/>
      <c r="AJ20" s="288"/>
      <c r="AK20" s="269"/>
      <c r="AL20" s="329"/>
      <c r="AM20" s="329"/>
      <c r="AN20" s="329"/>
      <c r="AO20" s="329"/>
      <c r="AP20" s="329"/>
      <c r="AQ20" s="329"/>
      <c r="AR20" s="329"/>
      <c r="AS20" s="329"/>
      <c r="AT20" s="329"/>
      <c r="AU20" s="330"/>
      <c r="AV20" s="290">
        <f t="shared" si="10"/>
        <v>0</v>
      </c>
      <c r="AW20" s="291">
        <f t="shared" si="4"/>
        <v>0</v>
      </c>
      <c r="AX20" s="329">
        <f>AL20*2</f>
        <v>0</v>
      </c>
      <c r="AY20" s="329">
        <f>AM20*50</f>
        <v>0</v>
      </c>
      <c r="AZ20" s="329">
        <f>AN20*25</f>
        <v>0</v>
      </c>
      <c r="BA20" s="329">
        <f>AO20*40</f>
        <v>0</v>
      </c>
      <c r="BB20" s="329">
        <f>AP20*60</f>
        <v>0</v>
      </c>
      <c r="BC20" s="331">
        <f>AQ20*4</f>
        <v>0</v>
      </c>
      <c r="BD20" s="329">
        <f>AR20*0.5</f>
        <v>0</v>
      </c>
      <c r="BE20" s="329">
        <f>AS20*12</f>
        <v>0</v>
      </c>
      <c r="BF20" s="329">
        <f>AT20*12</f>
        <v>0</v>
      </c>
    </row>
    <row r="21" spans="1:62" s="197" customFormat="1" ht="25.2" thickBot="1">
      <c r="B21" s="322"/>
      <c r="C21" s="283">
        <f t="shared" si="0"/>
        <v>0</v>
      </c>
      <c r="D21" s="323"/>
      <c r="E21" s="323"/>
      <c r="F21" s="323"/>
      <c r="G21" s="323"/>
      <c r="H21" s="323"/>
      <c r="I21" s="323"/>
      <c r="J21" s="372">
        <f t="shared" si="7"/>
        <v>0</v>
      </c>
      <c r="K21" s="323"/>
      <c r="L21" s="323"/>
      <c r="M21" s="323"/>
      <c r="N21" s="323"/>
      <c r="O21" s="323"/>
      <c r="P21" s="323"/>
      <c r="Q21" s="323"/>
      <c r="R21" s="323"/>
      <c r="S21" s="323"/>
      <c r="T21" s="323"/>
      <c r="U21" s="323"/>
      <c r="V21" s="323"/>
      <c r="W21" s="323"/>
      <c r="X21" s="323"/>
      <c r="Y21" s="323"/>
      <c r="Z21" s="323"/>
      <c r="AA21" s="323"/>
      <c r="AB21" s="345"/>
      <c r="AC21" s="346"/>
      <c r="AD21" s="347"/>
      <c r="AE21" s="269"/>
      <c r="AF21" s="270">
        <f t="shared" si="28"/>
        <v>0</v>
      </c>
      <c r="AG21" s="288"/>
      <c r="AH21" s="288"/>
      <c r="AI21" s="288"/>
      <c r="AJ21" s="288"/>
      <c r="AK21" s="269"/>
      <c r="AL21" s="329"/>
      <c r="AM21" s="329"/>
      <c r="AN21" s="329"/>
      <c r="AO21" s="329"/>
      <c r="AP21" s="329"/>
      <c r="AQ21" s="329"/>
      <c r="AR21" s="329"/>
      <c r="AS21" s="329"/>
      <c r="AT21" s="329"/>
      <c r="AU21" s="330"/>
      <c r="AV21" s="290">
        <f t="shared" si="10"/>
        <v>0</v>
      </c>
      <c r="AW21" s="316">
        <f t="shared" si="4"/>
        <v>0</v>
      </c>
      <c r="AX21" s="329">
        <f>AL21*2</f>
        <v>0</v>
      </c>
      <c r="AY21" s="329">
        <f>AM21*50</f>
        <v>0</v>
      </c>
      <c r="AZ21" s="329">
        <f>AN21*25</f>
        <v>0</v>
      </c>
      <c r="BA21" s="329">
        <f>AO21*40</f>
        <v>0</v>
      </c>
      <c r="BB21" s="329">
        <f>AP21*60</f>
        <v>0</v>
      </c>
      <c r="BC21" s="331">
        <f>AQ21*4</f>
        <v>0</v>
      </c>
      <c r="BD21" s="329">
        <f t="shared" ref="BD21:BD22" si="29">AR21*0.5</f>
        <v>0</v>
      </c>
      <c r="BE21" s="329">
        <f t="shared" ref="BE21:BF22" si="30">AS21*12</f>
        <v>0</v>
      </c>
      <c r="BF21" s="329">
        <f t="shared" si="30"/>
        <v>0</v>
      </c>
    </row>
    <row r="22" spans="1:62" s="197" customFormat="1" ht="25.2" thickBot="1">
      <c r="B22" s="380"/>
      <c r="C22" s="294">
        <f t="shared" si="0"/>
        <v>0</v>
      </c>
      <c r="D22" s="334"/>
      <c r="E22" s="334"/>
      <c r="F22" s="334"/>
      <c r="G22" s="334"/>
      <c r="H22" s="334"/>
      <c r="I22" s="334"/>
      <c r="J22" s="379">
        <f t="shared" si="7"/>
        <v>0</v>
      </c>
      <c r="K22" s="334"/>
      <c r="L22" s="334"/>
      <c r="M22" s="334"/>
      <c r="N22" s="334"/>
      <c r="O22" s="334"/>
      <c r="P22" s="334"/>
      <c r="Q22" s="334"/>
      <c r="R22" s="334"/>
      <c r="S22" s="334"/>
      <c r="T22" s="334"/>
      <c r="U22" s="334"/>
      <c r="V22" s="334"/>
      <c r="W22" s="334"/>
      <c r="X22" s="334"/>
      <c r="Y22" s="334"/>
      <c r="Z22" s="334"/>
      <c r="AA22" s="334"/>
      <c r="AB22" s="334"/>
      <c r="AC22" s="335"/>
      <c r="AD22" s="336"/>
      <c r="AE22" s="269"/>
      <c r="AF22" s="349">
        <f t="shared" si="28"/>
        <v>0</v>
      </c>
      <c r="AG22" s="301"/>
      <c r="AH22" s="301"/>
      <c r="AI22" s="301"/>
      <c r="AJ22" s="301"/>
      <c r="AK22" s="269"/>
      <c r="AL22" s="329"/>
      <c r="AM22" s="329"/>
      <c r="AN22" s="329"/>
      <c r="AO22" s="329"/>
      <c r="AP22" s="329"/>
      <c r="AQ22" s="329"/>
      <c r="AR22" s="329"/>
      <c r="AS22" s="329"/>
      <c r="AT22" s="329"/>
      <c r="AU22" s="330"/>
      <c r="AV22" s="290">
        <f t="shared" si="10"/>
        <v>0</v>
      </c>
      <c r="AW22" s="350">
        <f t="shared" si="4"/>
        <v>0</v>
      </c>
      <c r="AX22" s="329">
        <f>AL22*2</f>
        <v>0</v>
      </c>
      <c r="AY22" s="329">
        <f>AM22*50</f>
        <v>0</v>
      </c>
      <c r="AZ22" s="329">
        <f>AN22*25</f>
        <v>0</v>
      </c>
      <c r="BA22" s="329">
        <f>AO22*40</f>
        <v>0</v>
      </c>
      <c r="BB22" s="329">
        <f>AP22*60</f>
        <v>0</v>
      </c>
      <c r="BC22" s="331">
        <f>AQ22*4</f>
        <v>0</v>
      </c>
      <c r="BD22" s="329">
        <f t="shared" si="29"/>
        <v>0</v>
      </c>
      <c r="BE22" s="329">
        <f t="shared" si="30"/>
        <v>0</v>
      </c>
      <c r="BF22" s="329">
        <f t="shared" si="30"/>
        <v>0</v>
      </c>
    </row>
    <row r="23" spans="1:62" s="351" customFormat="1" ht="191.4" customHeight="1">
      <c r="A23" s="1649" t="s">
        <v>918</v>
      </c>
      <c r="B23" s="1650"/>
      <c r="C23" s="1650"/>
      <c r="D23" s="1650"/>
      <c r="E23" s="1650"/>
      <c r="F23" s="1650"/>
      <c r="G23" s="1650"/>
      <c r="H23" s="1650"/>
      <c r="I23" s="1650"/>
      <c r="J23" s="1650"/>
      <c r="K23" s="1650"/>
      <c r="L23" s="1650"/>
      <c r="M23" s="1650"/>
      <c r="N23" s="1650"/>
      <c r="O23" s="1650"/>
      <c r="P23" s="1650"/>
      <c r="Q23" s="1650"/>
      <c r="R23" s="1650"/>
      <c r="S23" s="1650"/>
      <c r="T23" s="1650"/>
      <c r="U23" s="1650"/>
      <c r="V23" s="1650"/>
      <c r="W23" s="1650"/>
      <c r="X23" s="1650"/>
      <c r="Y23" s="1650"/>
      <c r="Z23" s="1651"/>
      <c r="AA23" s="1651"/>
      <c r="AB23" s="1651"/>
      <c r="AC23" s="1651"/>
      <c r="AD23" s="1651"/>
      <c r="AF23" s="352"/>
      <c r="AG23" s="352"/>
      <c r="AH23" s="249"/>
      <c r="AI23" s="249"/>
      <c r="AJ23" s="249"/>
      <c r="AK23" s="249"/>
      <c r="AL23" s="353"/>
      <c r="AM23" s="352"/>
      <c r="AN23" s="352"/>
    </row>
    <row r="24" spans="1:62" s="249" customFormat="1" ht="22.2">
      <c r="B24" s="352"/>
      <c r="C24" s="681"/>
      <c r="D24" s="682"/>
      <c r="E24" s="683"/>
      <c r="F24" s="683"/>
      <c r="G24" s="248"/>
      <c r="H24" s="248"/>
      <c r="I24" s="248"/>
      <c r="J24" s="248"/>
      <c r="K24" s="248"/>
      <c r="AV24" s="248"/>
      <c r="AW24" s="248"/>
    </row>
    <row r="25" spans="1:62" s="249" customFormat="1" ht="22.2">
      <c r="B25" s="352"/>
      <c r="C25" s="352"/>
      <c r="D25" s="1652"/>
      <c r="E25" s="1652"/>
      <c r="G25" s="353"/>
      <c r="H25" s="353"/>
      <c r="J25" s="352"/>
      <c r="K25" s="354"/>
      <c r="M25" s="353"/>
      <c r="O25" s="352"/>
      <c r="P25" s="352"/>
      <c r="W25" s="1653" t="s">
        <v>1471</v>
      </c>
      <c r="X25" s="1653"/>
      <c r="Y25" s="1653"/>
      <c r="Z25" s="1653"/>
      <c r="AA25" s="1653"/>
      <c r="AB25" s="1653"/>
      <c r="AC25" s="1653"/>
      <c r="AD25" s="1653"/>
      <c r="AE25" s="353"/>
      <c r="AF25" s="244"/>
      <c r="AG25" s="244"/>
      <c r="AH25" s="244"/>
      <c r="AI25" s="244"/>
      <c r="AK25" s="353"/>
      <c r="AL25" s="353"/>
      <c r="AO25" s="352"/>
      <c r="AP25" s="352"/>
      <c r="AQ25" s="354"/>
      <c r="AS25" s="353"/>
      <c r="AV25" s="248"/>
      <c r="AW25" s="355"/>
      <c r="AX25" s="353"/>
      <c r="BA25" s="352"/>
      <c r="BB25" s="352"/>
      <c r="BC25" s="354"/>
      <c r="BE25" s="353"/>
      <c r="BG25" s="352"/>
      <c r="BH25" s="352"/>
    </row>
    <row r="26" spans="1:62" s="244" customFormat="1" ht="19.8">
      <c r="B26" s="356"/>
      <c r="C26" s="356"/>
      <c r="D26" s="357"/>
      <c r="E26" s="357"/>
      <c r="F26" s="356"/>
      <c r="G26" s="358"/>
      <c r="H26" s="358"/>
      <c r="I26" s="357"/>
      <c r="J26" s="359"/>
      <c r="K26" s="359"/>
      <c r="L26" s="357"/>
      <c r="M26" s="357"/>
      <c r="N26" s="357"/>
      <c r="O26" s="357"/>
      <c r="P26" s="357"/>
      <c r="Q26" s="357"/>
      <c r="R26" s="357"/>
      <c r="W26" s="1644" t="s">
        <v>920</v>
      </c>
      <c r="X26" s="1644"/>
      <c r="Y26" s="1644"/>
      <c r="Z26" s="1644"/>
      <c r="AA26" s="1644"/>
      <c r="AB26" s="1644"/>
      <c r="AC26"/>
      <c r="AO26" s="358"/>
      <c r="AP26" s="358"/>
      <c r="AT26" s="358"/>
      <c r="AU26" s="358"/>
      <c r="AV26" s="360"/>
      <c r="AW26" s="245"/>
      <c r="BA26" s="358"/>
      <c r="BB26" s="358"/>
      <c r="BF26" s="358"/>
    </row>
    <row r="27" spans="1:62" s="244" customFormat="1" ht="22.2">
      <c r="AF27"/>
      <c r="AG27"/>
      <c r="AH27"/>
      <c r="AI27"/>
      <c r="AV27" s="245"/>
      <c r="AW27" s="245"/>
      <c r="BI27" s="249"/>
      <c r="BJ27" s="249"/>
    </row>
    <row r="28" spans="1:62" ht="19.8">
      <c r="AL28" s="244"/>
      <c r="AM28" s="244"/>
      <c r="AN28" s="244"/>
      <c r="AO28" s="244"/>
      <c r="AP28" s="244"/>
      <c r="AQ28" s="244"/>
      <c r="AR28" s="244"/>
      <c r="AS28" s="244"/>
      <c r="AT28" s="244"/>
      <c r="AU28" s="244"/>
      <c r="AV28" s="245"/>
      <c r="AW28" s="245"/>
      <c r="AX28" s="244"/>
      <c r="AY28" s="244"/>
      <c r="AZ28" s="244"/>
      <c r="BA28" s="244"/>
      <c r="BB28" s="244"/>
      <c r="BC28" s="244"/>
      <c r="BD28" s="244"/>
      <c r="BE28" s="244"/>
      <c r="BF28" s="244"/>
    </row>
    <row r="29" spans="1:62" ht="19.8">
      <c r="AL29" s="244"/>
      <c r="AM29" s="244"/>
      <c r="AN29" s="244"/>
      <c r="AO29" s="244"/>
      <c r="AP29" s="244"/>
      <c r="AQ29" s="244"/>
      <c r="AR29" s="244"/>
      <c r="AS29" s="244"/>
      <c r="AT29" s="244"/>
      <c r="AU29" s="244"/>
      <c r="AV29" s="245"/>
      <c r="AW29" s="245"/>
      <c r="AX29" s="244"/>
      <c r="AY29" s="244"/>
      <c r="AZ29" s="244"/>
      <c r="BA29" s="244"/>
      <c r="BB29" s="244"/>
      <c r="BC29" s="244"/>
      <c r="BD29" s="244"/>
      <c r="BE29" s="244"/>
      <c r="BF29" s="244"/>
    </row>
    <row r="30" spans="1:62" ht="19.8">
      <c r="AL30" s="244"/>
      <c r="AM30" s="244"/>
      <c r="AN30" s="244"/>
      <c r="AO30" s="244"/>
      <c r="AP30" s="244"/>
      <c r="AQ30" s="244"/>
      <c r="AR30" s="244"/>
      <c r="AS30" s="244"/>
      <c r="AT30" s="244"/>
      <c r="AU30" s="244"/>
      <c r="AV30" s="245"/>
      <c r="AW30" s="245"/>
      <c r="AX30" s="244"/>
      <c r="AY30" s="244"/>
      <c r="AZ30" s="244"/>
      <c r="BA30" s="244"/>
      <c r="BB30" s="244"/>
      <c r="BC30" s="244"/>
      <c r="BD30" s="244"/>
      <c r="BE30" s="244"/>
      <c r="BF30" s="244"/>
    </row>
  </sheetData>
  <mergeCells count="9">
    <mergeCell ref="D25:E25"/>
    <mergeCell ref="W25:AD25"/>
    <mergeCell ref="W26:AB26"/>
    <mergeCell ref="B1:AD1"/>
    <mergeCell ref="BG1:BH1"/>
    <mergeCell ref="C2:T2"/>
    <mergeCell ref="AC2:AD2"/>
    <mergeCell ref="AK2:BF2"/>
    <mergeCell ref="A23:AD23"/>
  </mergeCells>
  <phoneticPr fontId="18" type="noConversion"/>
  <hyperlinks>
    <hyperlink ref="BG1" location="預告統計資料發布時間表!A1" display="回發布時間表" xr:uid="{00000000-0004-0000-2A00-000000000000}"/>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BJ30"/>
  <sheetViews>
    <sheetView topLeftCell="AN1" workbookViewId="0">
      <selection activeCell="BG1" sqref="BG1:BH1"/>
    </sheetView>
  </sheetViews>
  <sheetFormatPr defaultRowHeight="72" customHeight="1"/>
  <cols>
    <col min="1" max="1" width="4.88671875" customWidth="1"/>
    <col min="2" max="2" width="21.88671875" customWidth="1"/>
    <col min="3" max="3" width="15.21875" customWidth="1"/>
    <col min="4" max="4" width="14.21875" bestFit="1" customWidth="1"/>
    <col min="5" max="5" width="13.109375" customWidth="1"/>
    <col min="6" max="8" width="14.21875" bestFit="1" customWidth="1"/>
    <col min="9" max="9" width="13.21875" customWidth="1"/>
    <col min="10" max="10" width="14.33203125" bestFit="1" customWidth="1"/>
    <col min="11" max="11" width="9.109375" customWidth="1"/>
    <col min="12" max="12" width="12.6640625" customWidth="1"/>
    <col min="13" max="13" width="8.21875" customWidth="1"/>
    <col min="14" max="14" width="12.44140625" bestFit="1" customWidth="1"/>
    <col min="15" max="15" width="12.33203125" customWidth="1"/>
    <col min="16" max="16" width="12.21875" bestFit="1" customWidth="1"/>
    <col min="17" max="17" width="12.77734375" customWidth="1"/>
    <col min="18" max="18" width="11.21875" customWidth="1"/>
    <col min="19" max="22" width="8.109375" customWidth="1"/>
    <col min="23" max="25" width="7.6640625" customWidth="1"/>
    <col min="26" max="26" width="8.6640625" customWidth="1"/>
    <col min="27" max="28" width="6.6640625" customWidth="1"/>
    <col min="29" max="29" width="7.44140625" customWidth="1"/>
    <col min="30" max="30" width="6.6640625" customWidth="1"/>
    <col min="32" max="36" width="12.6640625" customWidth="1"/>
    <col min="48" max="49" width="8.88671875" style="102"/>
    <col min="50" max="58" width="10.6640625" customWidth="1"/>
  </cols>
  <sheetData>
    <row r="1" spans="1:60" s="246" customFormat="1" ht="72" customHeight="1">
      <c r="B1" s="1645" t="s">
        <v>855</v>
      </c>
      <c r="C1" s="1645"/>
      <c r="D1" s="1645"/>
      <c r="E1" s="1645"/>
      <c r="F1" s="1645"/>
      <c r="G1" s="1645"/>
      <c r="H1" s="1645"/>
      <c r="I1" s="1645"/>
      <c r="J1" s="1645"/>
      <c r="K1" s="1645"/>
      <c r="L1" s="1645"/>
      <c r="M1" s="1645"/>
      <c r="N1" s="1645"/>
      <c r="O1" s="1645"/>
      <c r="P1" s="1645"/>
      <c r="Q1" s="1645"/>
      <c r="R1" s="1645"/>
      <c r="S1" s="1645"/>
      <c r="T1" s="1645"/>
      <c r="U1" s="1645"/>
      <c r="V1" s="1645"/>
      <c r="W1" s="1645"/>
      <c r="X1" s="1645"/>
      <c r="Y1" s="1645"/>
      <c r="Z1" s="1645"/>
      <c r="AA1" s="1645"/>
      <c r="AB1" s="1645"/>
      <c r="AC1" s="1645"/>
      <c r="AD1" s="1645"/>
      <c r="AE1" s="243"/>
      <c r="AF1" s="243"/>
      <c r="AG1" s="243"/>
      <c r="AH1" s="243"/>
      <c r="AI1" s="243"/>
      <c r="AJ1" s="243"/>
      <c r="AK1" s="243"/>
      <c r="AL1" s="244"/>
      <c r="AM1" s="244"/>
      <c r="AN1" s="244"/>
      <c r="AO1" s="244"/>
      <c r="AP1" s="244"/>
      <c r="AQ1" s="244"/>
      <c r="AR1" s="244"/>
      <c r="AS1" s="244"/>
      <c r="AT1" s="244"/>
      <c r="AU1" s="244"/>
      <c r="AV1" s="245"/>
      <c r="AW1" s="245"/>
      <c r="AX1" s="244"/>
      <c r="AY1" s="244"/>
      <c r="AZ1" s="244"/>
      <c r="BA1" s="244"/>
      <c r="BB1" s="244"/>
      <c r="BC1" s="244"/>
      <c r="BD1" s="244"/>
      <c r="BE1" s="244"/>
      <c r="BF1" s="244"/>
      <c r="BG1" s="1543" t="s">
        <v>86</v>
      </c>
      <c r="BH1" s="1543"/>
    </row>
    <row r="2" spans="1:60" s="249" customFormat="1" ht="72" customHeight="1" thickBot="1">
      <c r="B2" s="247"/>
      <c r="C2" s="1646" t="s">
        <v>1513</v>
      </c>
      <c r="D2" s="1646"/>
      <c r="E2" s="1646"/>
      <c r="F2" s="1646"/>
      <c r="G2" s="1646"/>
      <c r="H2" s="1646"/>
      <c r="I2" s="1646"/>
      <c r="J2" s="1646"/>
      <c r="K2" s="1646"/>
      <c r="L2" s="1646"/>
      <c r="M2" s="1646"/>
      <c r="N2" s="1646"/>
      <c r="O2" s="1646"/>
      <c r="P2" s="1646"/>
      <c r="Q2" s="1646"/>
      <c r="R2" s="1646"/>
      <c r="S2" s="1646"/>
      <c r="T2" s="1646"/>
      <c r="U2" s="248"/>
      <c r="V2" s="248" t="s">
        <v>857</v>
      </c>
      <c r="W2" s="248"/>
      <c r="X2" s="248"/>
      <c r="Y2" s="248"/>
      <c r="Z2" s="248"/>
      <c r="AA2" s="248"/>
      <c r="AC2" s="1647" t="s">
        <v>858</v>
      </c>
      <c r="AD2" s="1647"/>
      <c r="AK2" s="1648"/>
      <c r="AL2" s="1648"/>
      <c r="AM2" s="1648"/>
      <c r="AN2" s="1648"/>
      <c r="AO2" s="1648"/>
      <c r="AP2" s="1648"/>
      <c r="AQ2" s="1648"/>
      <c r="AR2" s="1648"/>
      <c r="AS2" s="1648"/>
      <c r="AT2" s="1648"/>
      <c r="AU2" s="1648"/>
      <c r="AV2" s="1648"/>
      <c r="AW2" s="1648"/>
      <c r="AX2" s="1648"/>
      <c r="AY2" s="1648"/>
      <c r="AZ2" s="1648"/>
      <c r="BA2" s="1648"/>
      <c r="BB2" s="1648"/>
      <c r="BC2" s="1648"/>
      <c r="BD2" s="1648"/>
      <c r="BE2" s="1648"/>
      <c r="BF2" s="1648"/>
    </row>
    <row r="3" spans="1:60" s="197" customFormat="1" ht="72" customHeight="1" thickBot="1">
      <c r="B3" s="250" t="s">
        <v>859</v>
      </c>
      <c r="C3" s="251" t="s">
        <v>860</v>
      </c>
      <c r="D3" s="252" t="s">
        <v>861</v>
      </c>
      <c r="E3" s="252" t="s">
        <v>862</v>
      </c>
      <c r="F3" s="252" t="s">
        <v>863</v>
      </c>
      <c r="G3" s="252" t="s">
        <v>864</v>
      </c>
      <c r="H3" s="252" t="s">
        <v>865</v>
      </c>
      <c r="I3" s="252" t="s">
        <v>866</v>
      </c>
      <c r="J3" s="253" t="s">
        <v>867</v>
      </c>
      <c r="K3" s="252" t="s">
        <v>868</v>
      </c>
      <c r="L3" s="252" t="s">
        <v>869</v>
      </c>
      <c r="M3" s="252" t="s">
        <v>870</v>
      </c>
      <c r="N3" s="252" t="s">
        <v>871</v>
      </c>
      <c r="O3" s="252" t="s">
        <v>872</v>
      </c>
      <c r="P3" s="252" t="s">
        <v>873</v>
      </c>
      <c r="Q3" s="252" t="s">
        <v>874</v>
      </c>
      <c r="R3" s="252" t="s">
        <v>875</v>
      </c>
      <c r="S3" s="252" t="s">
        <v>876</v>
      </c>
      <c r="T3" s="252" t="s">
        <v>877</v>
      </c>
      <c r="U3" s="252" t="s">
        <v>878</v>
      </c>
      <c r="V3" s="252" t="s">
        <v>879</v>
      </c>
      <c r="W3" s="252" t="s">
        <v>880</v>
      </c>
      <c r="X3" s="252" t="s">
        <v>881</v>
      </c>
      <c r="Y3" s="252" t="s">
        <v>882</v>
      </c>
      <c r="Z3" s="252" t="s">
        <v>883</v>
      </c>
      <c r="AA3" s="252" t="s">
        <v>884</v>
      </c>
      <c r="AB3" s="252" t="s">
        <v>885</v>
      </c>
      <c r="AC3" s="254" t="s">
        <v>886</v>
      </c>
      <c r="AD3" s="255" t="s">
        <v>887</v>
      </c>
      <c r="AE3" s="256"/>
      <c r="AF3" s="257" t="s">
        <v>888</v>
      </c>
      <c r="AG3" s="258" t="s">
        <v>889</v>
      </c>
      <c r="AH3" s="259" t="s">
        <v>890</v>
      </c>
      <c r="AI3" s="259" t="s">
        <v>891</v>
      </c>
      <c r="AJ3" s="259" t="s">
        <v>892</v>
      </c>
      <c r="AK3" s="260"/>
      <c r="AL3" s="261" t="s">
        <v>893</v>
      </c>
      <c r="AM3" s="259" t="s">
        <v>894</v>
      </c>
      <c r="AN3" s="259" t="s">
        <v>895</v>
      </c>
      <c r="AO3" s="259" t="s">
        <v>896</v>
      </c>
      <c r="AP3" s="259" t="s">
        <v>897</v>
      </c>
      <c r="AQ3" s="261" t="s">
        <v>898</v>
      </c>
      <c r="AR3" s="259" t="s">
        <v>899</v>
      </c>
      <c r="AS3" s="259" t="s">
        <v>900</v>
      </c>
      <c r="AT3" s="259" t="s">
        <v>901</v>
      </c>
      <c r="AU3" s="260"/>
      <c r="AV3" s="262" t="s">
        <v>879</v>
      </c>
      <c r="AW3" s="263" t="s">
        <v>902</v>
      </c>
      <c r="AX3" s="259" t="s">
        <v>893</v>
      </c>
      <c r="AY3" s="259" t="s">
        <v>894</v>
      </c>
      <c r="AZ3" s="259" t="s">
        <v>895</v>
      </c>
      <c r="BA3" s="259" t="s">
        <v>896</v>
      </c>
      <c r="BB3" s="259" t="s">
        <v>897</v>
      </c>
      <c r="BC3" s="264" t="s">
        <v>898</v>
      </c>
      <c r="BD3" s="259" t="s">
        <v>899</v>
      </c>
      <c r="BE3" s="259" t="s">
        <v>900</v>
      </c>
      <c r="BF3" s="259" t="s">
        <v>901</v>
      </c>
    </row>
    <row r="4" spans="1:60" s="197" customFormat="1" ht="72" customHeight="1" thickBot="1">
      <c r="B4" s="265" t="s">
        <v>903</v>
      </c>
      <c r="C4" s="266">
        <f t="shared" ref="C4:C22" si="0">SUM(D4:AD4)</f>
        <v>46303</v>
      </c>
      <c r="D4" s="266">
        <f>D5+D8+D14+D19</f>
        <v>8515</v>
      </c>
      <c r="E4" s="266">
        <f t="shared" ref="E4:AD4" si="1">E5+E8+E14+E19</f>
        <v>6470</v>
      </c>
      <c r="F4" s="266">
        <f t="shared" si="1"/>
        <v>2550</v>
      </c>
      <c r="G4" s="266">
        <f t="shared" si="1"/>
        <v>2381</v>
      </c>
      <c r="H4" s="266">
        <f t="shared" si="1"/>
        <v>3421</v>
      </c>
      <c r="I4" s="266">
        <f t="shared" si="1"/>
        <v>5450</v>
      </c>
      <c r="J4" s="267">
        <f>AF4</f>
        <v>4260</v>
      </c>
      <c r="K4" s="266">
        <f t="shared" si="1"/>
        <v>0</v>
      </c>
      <c r="L4" s="266">
        <f t="shared" si="1"/>
        <v>76</v>
      </c>
      <c r="M4" s="266">
        <f t="shared" si="1"/>
        <v>0</v>
      </c>
      <c r="N4" s="266">
        <f t="shared" si="1"/>
        <v>6058</v>
      </c>
      <c r="O4" s="266">
        <f t="shared" si="1"/>
        <v>7122</v>
      </c>
      <c r="P4" s="266">
        <f t="shared" si="1"/>
        <v>0</v>
      </c>
      <c r="Q4" s="266">
        <f t="shared" si="1"/>
        <v>0</v>
      </c>
      <c r="R4" s="266">
        <f t="shared" si="1"/>
        <v>0</v>
      </c>
      <c r="S4" s="266">
        <f t="shared" si="1"/>
        <v>0</v>
      </c>
      <c r="T4" s="266">
        <f t="shared" si="1"/>
        <v>0</v>
      </c>
      <c r="U4" s="266">
        <f t="shared" si="1"/>
        <v>0</v>
      </c>
      <c r="V4" s="266">
        <f t="shared" si="1"/>
        <v>0</v>
      </c>
      <c r="W4" s="266">
        <f t="shared" si="1"/>
        <v>0</v>
      </c>
      <c r="X4" s="266">
        <f t="shared" si="1"/>
        <v>0</v>
      </c>
      <c r="Y4" s="266">
        <f t="shared" si="1"/>
        <v>0</v>
      </c>
      <c r="Z4" s="266">
        <f t="shared" si="1"/>
        <v>0</v>
      </c>
      <c r="AA4" s="266">
        <f t="shared" si="1"/>
        <v>0</v>
      </c>
      <c r="AB4" s="266">
        <f t="shared" si="1"/>
        <v>0</v>
      </c>
      <c r="AC4" s="266">
        <f t="shared" si="1"/>
        <v>0</v>
      </c>
      <c r="AD4" s="268">
        <f t="shared" si="1"/>
        <v>0</v>
      </c>
      <c r="AE4" s="269"/>
      <c r="AF4" s="270">
        <f>AF5+AF8+AF14+AF19</f>
        <v>4260</v>
      </c>
      <c r="AG4" s="271">
        <f t="shared" ref="AG4" si="2">AG5+AG8+AG14+AG19</f>
        <v>2230</v>
      </c>
      <c r="AH4" s="271">
        <f>AH5+AH8+AH14+AH19</f>
        <v>2030</v>
      </c>
      <c r="AI4" s="271">
        <f>AI5+AI8+AI14+AI19</f>
        <v>0</v>
      </c>
      <c r="AJ4" s="271">
        <f>AJ5+AJ8+AJ14+AJ19</f>
        <v>0</v>
      </c>
      <c r="AK4" s="272"/>
      <c r="AL4" s="271">
        <f t="shared" ref="AL4:AT4" si="3">AL5+AL8+AL14+AL19</f>
        <v>0</v>
      </c>
      <c r="AM4" s="271">
        <f t="shared" si="3"/>
        <v>0</v>
      </c>
      <c r="AN4" s="271">
        <f t="shared" si="3"/>
        <v>0</v>
      </c>
      <c r="AO4" s="271">
        <f t="shared" si="3"/>
        <v>0</v>
      </c>
      <c r="AP4" s="271">
        <f t="shared" si="3"/>
        <v>0</v>
      </c>
      <c r="AQ4" s="271">
        <f>AQ5+AQ8+AQ14+AQ19</f>
        <v>0</v>
      </c>
      <c r="AR4" s="271">
        <f t="shared" si="3"/>
        <v>0</v>
      </c>
      <c r="AS4" s="271">
        <f t="shared" si="3"/>
        <v>0</v>
      </c>
      <c r="AT4" s="271">
        <f t="shared" si="3"/>
        <v>0</v>
      </c>
      <c r="AU4" s="273"/>
      <c r="AV4" s="274">
        <f>SUM(AX4:BB4)</f>
        <v>0</v>
      </c>
      <c r="AW4" s="275">
        <f t="shared" ref="AW4:AW22" si="4">BC4+BD4+BE4+BF4</f>
        <v>0</v>
      </c>
      <c r="AX4" s="271">
        <f t="shared" ref="AX4:BF4" si="5">AX5+AX8+AX14+AX19</f>
        <v>0</v>
      </c>
      <c r="AY4" s="271">
        <f t="shared" si="5"/>
        <v>0</v>
      </c>
      <c r="AZ4" s="271">
        <f t="shared" si="5"/>
        <v>0</v>
      </c>
      <c r="BA4" s="271">
        <f t="shared" si="5"/>
        <v>0</v>
      </c>
      <c r="BB4" s="271">
        <f t="shared" si="5"/>
        <v>0</v>
      </c>
      <c r="BC4" s="276">
        <f>BC5+BC8+BC14+BC19</f>
        <v>0</v>
      </c>
      <c r="BD4" s="271">
        <f t="shared" si="5"/>
        <v>0</v>
      </c>
      <c r="BE4" s="271">
        <f t="shared" si="5"/>
        <v>0</v>
      </c>
      <c r="BF4" s="271">
        <f t="shared" si="5"/>
        <v>0</v>
      </c>
    </row>
    <row r="5" spans="1:60" s="197" customFormat="1" ht="72" customHeight="1" thickBot="1">
      <c r="B5" s="277" t="s">
        <v>904</v>
      </c>
      <c r="C5" s="278">
        <f t="shared" si="0"/>
        <v>46183</v>
      </c>
      <c r="D5" s="278">
        <f>SUM(D6:D7)</f>
        <v>8455</v>
      </c>
      <c r="E5" s="278">
        <f t="shared" ref="E5:AD5" si="6">SUM(E6:E7)</f>
        <v>6470</v>
      </c>
      <c r="F5" s="278">
        <f t="shared" si="6"/>
        <v>2550</v>
      </c>
      <c r="G5" s="278">
        <f t="shared" si="6"/>
        <v>2361</v>
      </c>
      <c r="H5" s="278">
        <f t="shared" si="6"/>
        <v>3421</v>
      </c>
      <c r="I5" s="278">
        <f t="shared" si="6"/>
        <v>5450</v>
      </c>
      <c r="J5" s="361">
        <f t="shared" ref="J5:J22" si="7">AF5</f>
        <v>4220</v>
      </c>
      <c r="K5" s="278">
        <f t="shared" si="6"/>
        <v>0</v>
      </c>
      <c r="L5" s="278">
        <f t="shared" si="6"/>
        <v>76</v>
      </c>
      <c r="M5" s="278">
        <f t="shared" si="6"/>
        <v>0</v>
      </c>
      <c r="N5" s="278">
        <f t="shared" si="6"/>
        <v>6058</v>
      </c>
      <c r="O5" s="278">
        <f t="shared" si="6"/>
        <v>7122</v>
      </c>
      <c r="P5" s="278">
        <f t="shared" si="6"/>
        <v>0</v>
      </c>
      <c r="Q5" s="278">
        <f t="shared" si="6"/>
        <v>0</v>
      </c>
      <c r="R5" s="278">
        <f>SUM(R6:R7)</f>
        <v>0</v>
      </c>
      <c r="S5" s="278">
        <f t="shared" si="6"/>
        <v>0</v>
      </c>
      <c r="T5" s="278">
        <f t="shared" si="6"/>
        <v>0</v>
      </c>
      <c r="U5" s="278">
        <f t="shared" si="6"/>
        <v>0</v>
      </c>
      <c r="V5" s="278">
        <f t="shared" si="6"/>
        <v>0</v>
      </c>
      <c r="W5" s="278">
        <f t="shared" si="6"/>
        <v>0</v>
      </c>
      <c r="X5" s="278">
        <f t="shared" si="6"/>
        <v>0</v>
      </c>
      <c r="Y5" s="278">
        <f t="shared" si="6"/>
        <v>0</v>
      </c>
      <c r="Z5" s="278">
        <f t="shared" si="6"/>
        <v>0</v>
      </c>
      <c r="AA5" s="278">
        <f t="shared" si="6"/>
        <v>0</v>
      </c>
      <c r="AB5" s="278">
        <f t="shared" si="6"/>
        <v>0</v>
      </c>
      <c r="AC5" s="278">
        <f t="shared" si="6"/>
        <v>0</v>
      </c>
      <c r="AD5" s="279">
        <f t="shared" si="6"/>
        <v>0</v>
      </c>
      <c r="AE5" s="269"/>
      <c r="AF5" s="270">
        <f>SUM(AF6:AF7)</f>
        <v>4220</v>
      </c>
      <c r="AG5" s="271">
        <f t="shared" ref="AG5" si="8">SUM(AG6:AG7)</f>
        <v>2210</v>
      </c>
      <c r="AH5" s="271">
        <f>SUM(AH6:AH7)</f>
        <v>2010</v>
      </c>
      <c r="AI5" s="271">
        <f>SUM(AI6:AI7)</f>
        <v>0</v>
      </c>
      <c r="AJ5" s="271">
        <f>SUM(AJ6:AJ7)</f>
        <v>0</v>
      </c>
      <c r="AK5" s="272"/>
      <c r="AL5" s="271">
        <f t="shared" ref="AL5:AT5" si="9">SUM(AL6:AL7)</f>
        <v>0</v>
      </c>
      <c r="AM5" s="271">
        <f t="shared" si="9"/>
        <v>0</v>
      </c>
      <c r="AN5" s="271">
        <f t="shared" si="9"/>
        <v>0</v>
      </c>
      <c r="AO5" s="271">
        <f t="shared" si="9"/>
        <v>0</v>
      </c>
      <c r="AP5" s="271">
        <f t="shared" si="9"/>
        <v>0</v>
      </c>
      <c r="AQ5" s="271">
        <f>SUM(AQ6:AQ7)</f>
        <v>0</v>
      </c>
      <c r="AR5" s="271">
        <f t="shared" si="9"/>
        <v>0</v>
      </c>
      <c r="AS5" s="271">
        <f t="shared" si="9"/>
        <v>0</v>
      </c>
      <c r="AT5" s="271">
        <f t="shared" si="9"/>
        <v>0</v>
      </c>
      <c r="AU5" s="273"/>
      <c r="AV5" s="280">
        <f t="shared" ref="AV5:AV22" si="10">SUM(AX5:BB5)</f>
        <v>0</v>
      </c>
      <c r="AW5" s="281">
        <f t="shared" si="4"/>
        <v>0</v>
      </c>
      <c r="AX5" s="271">
        <f t="shared" ref="AX5:BF5" si="11">SUM(AX6:AX7)</f>
        <v>0</v>
      </c>
      <c r="AY5" s="271">
        <f t="shared" si="11"/>
        <v>0</v>
      </c>
      <c r="AZ5" s="271">
        <f t="shared" si="11"/>
        <v>0</v>
      </c>
      <c r="BA5" s="271">
        <f t="shared" si="11"/>
        <v>0</v>
      </c>
      <c r="BB5" s="271">
        <f t="shared" si="11"/>
        <v>0</v>
      </c>
      <c r="BC5" s="276">
        <f>SUM(BC6:BC7)</f>
        <v>0</v>
      </c>
      <c r="BD5" s="271">
        <f t="shared" si="11"/>
        <v>0</v>
      </c>
      <c r="BE5" s="271">
        <f t="shared" si="11"/>
        <v>0</v>
      </c>
      <c r="BF5" s="271">
        <f t="shared" si="11"/>
        <v>0</v>
      </c>
    </row>
    <row r="6" spans="1:60" s="197" customFormat="1" ht="72" customHeight="1" thickBot="1">
      <c r="B6" s="282" t="s">
        <v>905</v>
      </c>
      <c r="C6" s="283">
        <f t="shared" si="0"/>
        <v>44300</v>
      </c>
      <c r="D6" s="284">
        <v>7780</v>
      </c>
      <c r="E6" s="284">
        <v>6470</v>
      </c>
      <c r="F6" s="284">
        <v>2550</v>
      </c>
      <c r="G6" s="284">
        <v>1880</v>
      </c>
      <c r="H6" s="284">
        <v>2860</v>
      </c>
      <c r="I6" s="284">
        <v>5450</v>
      </c>
      <c r="J6" s="285">
        <f>AF6</f>
        <v>4220</v>
      </c>
      <c r="K6" s="284"/>
      <c r="L6" s="284"/>
      <c r="M6" s="284"/>
      <c r="N6" s="284">
        <v>6000</v>
      </c>
      <c r="O6" s="284">
        <v>7090</v>
      </c>
      <c r="P6" s="284"/>
      <c r="Q6" s="284"/>
      <c r="R6" s="284"/>
      <c r="S6" s="284"/>
      <c r="T6" s="284"/>
      <c r="U6" s="284"/>
      <c r="V6" s="284"/>
      <c r="W6" s="284"/>
      <c r="X6" s="284"/>
      <c r="Y6" s="284"/>
      <c r="Z6" s="284"/>
      <c r="AA6" s="284"/>
      <c r="AB6" s="284"/>
      <c r="AC6" s="286"/>
      <c r="AD6" s="287"/>
      <c r="AE6" s="269"/>
      <c r="AF6" s="270">
        <f>SUM(AG6:AJ6)</f>
        <v>4220</v>
      </c>
      <c r="AG6" s="288">
        <v>2210</v>
      </c>
      <c r="AH6" s="288">
        <v>2010</v>
      </c>
      <c r="AI6" s="288"/>
      <c r="AJ6" s="288"/>
      <c r="AK6" s="269"/>
      <c r="AL6" s="289"/>
      <c r="AM6" s="289"/>
      <c r="AN6" s="289"/>
      <c r="AO6" s="289"/>
      <c r="AP6" s="289"/>
      <c r="AQ6" s="289"/>
      <c r="AR6" s="289"/>
      <c r="AS6" s="289"/>
      <c r="AT6" s="289"/>
      <c r="AU6" s="273"/>
      <c r="AV6" s="290">
        <f t="shared" si="10"/>
        <v>0</v>
      </c>
      <c r="AW6" s="291">
        <f t="shared" si="4"/>
        <v>0</v>
      </c>
      <c r="AX6" s="289">
        <f>AL6*2</f>
        <v>0</v>
      </c>
      <c r="AY6" s="289">
        <f>AM6*50</f>
        <v>0</v>
      </c>
      <c r="AZ6" s="289">
        <f>AN6*25</f>
        <v>0</v>
      </c>
      <c r="BA6" s="289">
        <f>AO6*40</f>
        <v>0</v>
      </c>
      <c r="BB6" s="289">
        <f>AP6*60</f>
        <v>0</v>
      </c>
      <c r="BC6" s="292">
        <f>AQ6*4</f>
        <v>0</v>
      </c>
      <c r="BD6" s="289">
        <f>AR6*0.5</f>
        <v>0</v>
      </c>
      <c r="BE6" s="289">
        <f>AS6*12</f>
        <v>0</v>
      </c>
      <c r="BF6" s="289">
        <f>AT6*12</f>
        <v>0</v>
      </c>
    </row>
    <row r="7" spans="1:60" s="197" customFormat="1" ht="72" customHeight="1" thickBot="1">
      <c r="B7" s="293" t="s">
        <v>906</v>
      </c>
      <c r="C7" s="294">
        <f t="shared" si="0"/>
        <v>1883</v>
      </c>
      <c r="D7" s="295">
        <v>675</v>
      </c>
      <c r="E7" s="295"/>
      <c r="F7" s="295"/>
      <c r="G7" s="295">
        <v>481</v>
      </c>
      <c r="H7" s="295">
        <v>561</v>
      </c>
      <c r="I7" s="295"/>
      <c r="J7" s="285">
        <f>AF7</f>
        <v>0</v>
      </c>
      <c r="K7" s="296"/>
      <c r="L7" s="296">
        <v>76</v>
      </c>
      <c r="M7" s="296"/>
      <c r="N7" s="296">
        <v>58</v>
      </c>
      <c r="O7" s="297">
        <v>32</v>
      </c>
      <c r="P7" s="284"/>
      <c r="Q7" s="284"/>
      <c r="R7" s="284"/>
      <c r="S7" s="284"/>
      <c r="T7" s="296"/>
      <c r="U7" s="296"/>
      <c r="V7" s="296"/>
      <c r="W7" s="296"/>
      <c r="X7" s="296"/>
      <c r="Y7" s="296"/>
      <c r="Z7" s="296"/>
      <c r="AA7" s="296"/>
      <c r="AB7" s="296"/>
      <c r="AC7" s="298"/>
      <c r="AD7" s="299"/>
      <c r="AE7" s="269"/>
      <c r="AF7" s="270">
        <f>SUM(AG7:AJ7)</f>
        <v>0</v>
      </c>
      <c r="AG7" s="300"/>
      <c r="AH7" s="301"/>
      <c r="AI7" s="288"/>
      <c r="AJ7" s="288"/>
      <c r="AK7" s="269"/>
      <c r="AL7" s="289"/>
      <c r="AM7" s="289"/>
      <c r="AN7" s="289"/>
      <c r="AO7" s="289"/>
      <c r="AP7" s="289"/>
      <c r="AQ7" s="289"/>
      <c r="AR7" s="289"/>
      <c r="AS7" s="289"/>
      <c r="AT7" s="289"/>
      <c r="AU7" s="273"/>
      <c r="AV7" s="290">
        <f t="shared" si="10"/>
        <v>0</v>
      </c>
      <c r="AW7" s="302">
        <f t="shared" si="4"/>
        <v>0</v>
      </c>
      <c r="AX7" s="289">
        <f>AL7*2</f>
        <v>0</v>
      </c>
      <c r="AY7" s="289">
        <f>AM7*50</f>
        <v>0</v>
      </c>
      <c r="AZ7" s="289">
        <f>AN7*25</f>
        <v>0</v>
      </c>
      <c r="BA7" s="289">
        <f>AO7*40</f>
        <v>0</v>
      </c>
      <c r="BB7" s="289">
        <f>AP7*60</f>
        <v>0</v>
      </c>
      <c r="BC7" s="292">
        <f>AQ7*4</f>
        <v>0</v>
      </c>
      <c r="BD7" s="289">
        <f>AR7*0.5</f>
        <v>0</v>
      </c>
      <c r="BE7" s="289">
        <f>AS7*12</f>
        <v>0</v>
      </c>
      <c r="BF7" s="289">
        <f>AT7*12</f>
        <v>0</v>
      </c>
    </row>
    <row r="8" spans="1:60" s="197" customFormat="1" ht="72" customHeight="1" thickBot="1">
      <c r="B8" s="277" t="s">
        <v>907</v>
      </c>
      <c r="C8" s="278">
        <f t="shared" si="0"/>
        <v>120</v>
      </c>
      <c r="D8" s="278">
        <f t="shared" ref="D8:Z8" si="12">SUM(D9:D13)</f>
        <v>60</v>
      </c>
      <c r="E8" s="278">
        <f t="shared" si="12"/>
        <v>0</v>
      </c>
      <c r="F8" s="278">
        <f t="shared" si="12"/>
        <v>0</v>
      </c>
      <c r="G8" s="278">
        <f t="shared" si="12"/>
        <v>20</v>
      </c>
      <c r="H8" s="278">
        <f t="shared" si="12"/>
        <v>0</v>
      </c>
      <c r="I8" s="278">
        <f t="shared" si="12"/>
        <v>0</v>
      </c>
      <c r="J8" s="361">
        <f t="shared" si="7"/>
        <v>40</v>
      </c>
      <c r="K8" s="362">
        <f t="shared" si="12"/>
        <v>0</v>
      </c>
      <c r="L8" s="362">
        <f t="shared" si="12"/>
        <v>0</v>
      </c>
      <c r="M8" s="362">
        <f t="shared" si="12"/>
        <v>0</v>
      </c>
      <c r="N8" s="362">
        <f t="shared" si="12"/>
        <v>0</v>
      </c>
      <c r="O8" s="362">
        <f t="shared" si="12"/>
        <v>0</v>
      </c>
      <c r="P8" s="362">
        <f t="shared" si="12"/>
        <v>0</v>
      </c>
      <c r="Q8" s="362">
        <f t="shared" si="12"/>
        <v>0</v>
      </c>
      <c r="R8" s="362">
        <f t="shared" si="12"/>
        <v>0</v>
      </c>
      <c r="S8" s="362">
        <f t="shared" si="12"/>
        <v>0</v>
      </c>
      <c r="T8" s="362">
        <f t="shared" si="12"/>
        <v>0</v>
      </c>
      <c r="U8" s="362">
        <f t="shared" si="12"/>
        <v>0</v>
      </c>
      <c r="V8" s="362">
        <f t="shared" si="12"/>
        <v>0</v>
      </c>
      <c r="W8" s="362">
        <f t="shared" si="12"/>
        <v>0</v>
      </c>
      <c r="X8" s="362">
        <f t="shared" si="12"/>
        <v>0</v>
      </c>
      <c r="Y8" s="362">
        <f t="shared" si="12"/>
        <v>0</v>
      </c>
      <c r="Z8" s="362">
        <f t="shared" si="12"/>
        <v>0</v>
      </c>
      <c r="AA8" s="362">
        <f>AA9+AA10+AA11+AA12+AA13</f>
        <v>0</v>
      </c>
      <c r="AB8" s="362">
        <f>SUM(AB9:AB13)</f>
        <v>0</v>
      </c>
      <c r="AC8" s="362">
        <f>SUM(AC9:AC13)</f>
        <v>0</v>
      </c>
      <c r="AD8" s="363">
        <f>SUM(AD9:AD13)</f>
        <v>0</v>
      </c>
      <c r="AE8" s="269"/>
      <c r="AF8" s="270">
        <f>SUM(AF9:AF13)</f>
        <v>40</v>
      </c>
      <c r="AG8" s="271">
        <f>SUM(AG9:AG13)</f>
        <v>20</v>
      </c>
      <c r="AH8" s="271">
        <f>SUM(AH9:AH13)</f>
        <v>20</v>
      </c>
      <c r="AI8" s="271">
        <f>SUM(AI9:AI13)</f>
        <v>0</v>
      </c>
      <c r="AJ8" s="271">
        <f>SUM(AJ9:AJ13)</f>
        <v>0</v>
      </c>
      <c r="AK8" s="272"/>
      <c r="AL8" s="271">
        <f t="shared" ref="AL8:AT8" si="13">SUM(AL9:AL13)</f>
        <v>0</v>
      </c>
      <c r="AM8" s="271">
        <f t="shared" si="13"/>
        <v>0</v>
      </c>
      <c r="AN8" s="271">
        <f t="shared" si="13"/>
        <v>0</v>
      </c>
      <c r="AO8" s="271">
        <f t="shared" si="13"/>
        <v>0</v>
      </c>
      <c r="AP8" s="271">
        <f t="shared" si="13"/>
        <v>0</v>
      </c>
      <c r="AQ8" s="271">
        <f>SUM(AQ9:AQ13)</f>
        <v>0</v>
      </c>
      <c r="AR8" s="271">
        <f t="shared" si="13"/>
        <v>0</v>
      </c>
      <c r="AS8" s="271">
        <f t="shared" si="13"/>
        <v>0</v>
      </c>
      <c r="AT8" s="271">
        <f t="shared" si="13"/>
        <v>0</v>
      </c>
      <c r="AU8" s="273"/>
      <c r="AV8" s="280">
        <f t="shared" si="10"/>
        <v>0</v>
      </c>
      <c r="AW8" s="281">
        <f t="shared" si="4"/>
        <v>0</v>
      </c>
      <c r="AX8" s="271">
        <f t="shared" ref="AX8:BF8" si="14">SUM(AX9:AX13)</f>
        <v>0</v>
      </c>
      <c r="AY8" s="271">
        <f t="shared" si="14"/>
        <v>0</v>
      </c>
      <c r="AZ8" s="271">
        <f t="shared" si="14"/>
        <v>0</v>
      </c>
      <c r="BA8" s="271">
        <f t="shared" si="14"/>
        <v>0</v>
      </c>
      <c r="BB8" s="271">
        <f t="shared" si="14"/>
        <v>0</v>
      </c>
      <c r="BC8" s="276">
        <f>SUM(BC9:BC13)</f>
        <v>0</v>
      </c>
      <c r="BD8" s="271">
        <f t="shared" si="14"/>
        <v>0</v>
      </c>
      <c r="BE8" s="271">
        <f t="shared" si="14"/>
        <v>0</v>
      </c>
      <c r="BF8" s="271">
        <f t="shared" si="14"/>
        <v>0</v>
      </c>
    </row>
    <row r="9" spans="1:60" s="197" customFormat="1" ht="72" customHeight="1" thickBot="1">
      <c r="B9" s="303" t="s">
        <v>908</v>
      </c>
      <c r="C9" s="283">
        <f t="shared" si="0"/>
        <v>0</v>
      </c>
      <c r="D9" s="304"/>
      <c r="E9" s="304"/>
      <c r="F9" s="304"/>
      <c r="G9" s="304"/>
      <c r="H9" s="304"/>
      <c r="I9" s="304"/>
      <c r="J9" s="364">
        <f>AF9</f>
        <v>0</v>
      </c>
      <c r="K9" s="365"/>
      <c r="L9" s="365"/>
      <c r="M9" s="365"/>
      <c r="N9" s="365"/>
      <c r="O9" s="365"/>
      <c r="P9" s="365"/>
      <c r="Q9" s="366"/>
      <c r="R9" s="365"/>
      <c r="S9" s="365"/>
      <c r="T9" s="365"/>
      <c r="U9" s="365"/>
      <c r="V9" s="365"/>
      <c r="W9" s="365"/>
      <c r="X9" s="365"/>
      <c r="Y9" s="365"/>
      <c r="Z9" s="365"/>
      <c r="AA9" s="365"/>
      <c r="AB9" s="365"/>
      <c r="AC9" s="367"/>
      <c r="AD9" s="310"/>
      <c r="AE9" s="269"/>
      <c r="AF9" s="270">
        <f>SUM(AG9:AJ9)</f>
        <v>0</v>
      </c>
      <c r="AG9" s="288"/>
      <c r="AH9" s="288"/>
      <c r="AI9" s="288"/>
      <c r="AJ9" s="288"/>
      <c r="AK9" s="269"/>
      <c r="AL9" s="311"/>
      <c r="AM9" s="311"/>
      <c r="AN9" s="311"/>
      <c r="AO9" s="311"/>
      <c r="AP9" s="311"/>
      <c r="AQ9" s="311"/>
      <c r="AR9" s="311"/>
      <c r="AS9" s="311"/>
      <c r="AT9" s="311"/>
      <c r="AU9" s="312"/>
      <c r="AV9" s="290">
        <f t="shared" si="10"/>
        <v>0</v>
      </c>
      <c r="AW9" s="291">
        <f t="shared" si="4"/>
        <v>0</v>
      </c>
      <c r="AX9" s="311">
        <f>AL9*2</f>
        <v>0</v>
      </c>
      <c r="AY9" s="311">
        <f>AM9*50</f>
        <v>0</v>
      </c>
      <c r="AZ9" s="311">
        <f>AN9*25</f>
        <v>0</v>
      </c>
      <c r="BA9" s="311">
        <f>AO9*40</f>
        <v>0</v>
      </c>
      <c r="BB9" s="311">
        <f>AP9*60</f>
        <v>0</v>
      </c>
      <c r="BC9" s="313">
        <f>AQ9*4</f>
        <v>0</v>
      </c>
      <c r="BD9" s="311">
        <f>AR9*0.5</f>
        <v>0</v>
      </c>
      <c r="BE9" s="311">
        <f t="shared" ref="BE9:BF13" si="15">AS9*12</f>
        <v>0</v>
      </c>
      <c r="BF9" s="311">
        <f t="shared" si="15"/>
        <v>0</v>
      </c>
    </row>
    <row r="10" spans="1:60" s="197" customFormat="1" ht="72" customHeight="1" thickBot="1">
      <c r="B10" s="303" t="s">
        <v>909</v>
      </c>
      <c r="C10" s="283">
        <f t="shared" si="0"/>
        <v>0</v>
      </c>
      <c r="D10" s="314"/>
      <c r="E10" s="314"/>
      <c r="F10" s="314"/>
      <c r="G10" s="314"/>
      <c r="H10" s="314"/>
      <c r="I10" s="314"/>
      <c r="J10" s="368">
        <f t="shared" si="7"/>
        <v>0</v>
      </c>
      <c r="K10" s="369"/>
      <c r="L10" s="369"/>
      <c r="M10" s="369"/>
      <c r="N10" s="369"/>
      <c r="O10" s="369"/>
      <c r="P10" s="369"/>
      <c r="Q10" s="369"/>
      <c r="R10" s="369"/>
      <c r="S10" s="369"/>
      <c r="T10" s="369"/>
      <c r="U10" s="369"/>
      <c r="V10" s="369"/>
      <c r="W10" s="369"/>
      <c r="X10" s="369"/>
      <c r="Y10" s="369"/>
      <c r="Z10" s="369"/>
      <c r="AA10" s="369"/>
      <c r="AB10" s="369"/>
      <c r="AC10" s="370"/>
      <c r="AD10" s="371"/>
      <c r="AE10" s="269"/>
      <c r="AF10" s="270">
        <f>SUM(AG10:AJ10)</f>
        <v>0</v>
      </c>
      <c r="AG10" s="288"/>
      <c r="AH10" s="288"/>
      <c r="AI10" s="288"/>
      <c r="AJ10" s="288"/>
      <c r="AK10" s="269"/>
      <c r="AL10" s="311"/>
      <c r="AM10" s="311"/>
      <c r="AN10" s="311"/>
      <c r="AO10" s="311"/>
      <c r="AP10" s="311"/>
      <c r="AQ10" s="311"/>
      <c r="AR10" s="311"/>
      <c r="AS10" s="311"/>
      <c r="AT10" s="311"/>
      <c r="AU10" s="312"/>
      <c r="AV10" s="290">
        <f t="shared" si="10"/>
        <v>0</v>
      </c>
      <c r="AW10" s="316">
        <f t="shared" si="4"/>
        <v>0</v>
      </c>
      <c r="AX10" s="311">
        <f>AL10*2</f>
        <v>0</v>
      </c>
      <c r="AY10" s="311">
        <f>AM10*50</f>
        <v>0</v>
      </c>
      <c r="AZ10" s="311">
        <f>AN10*25</f>
        <v>0</v>
      </c>
      <c r="BA10" s="311">
        <f>AO10*40</f>
        <v>0</v>
      </c>
      <c r="BB10" s="311">
        <f>AP10*60</f>
        <v>0</v>
      </c>
      <c r="BC10" s="313">
        <f>AQ10*4</f>
        <v>0</v>
      </c>
      <c r="BD10" s="311">
        <f>AR10*0.5</f>
        <v>0</v>
      </c>
      <c r="BE10" s="311">
        <f t="shared" si="15"/>
        <v>0</v>
      </c>
      <c r="BF10" s="311">
        <f t="shared" si="15"/>
        <v>0</v>
      </c>
    </row>
    <row r="11" spans="1:60" s="197" customFormat="1" ht="72" customHeight="1" thickBot="1">
      <c r="B11" s="303" t="s">
        <v>910</v>
      </c>
      <c r="C11" s="283">
        <f t="shared" si="0"/>
        <v>0</v>
      </c>
      <c r="D11" s="314"/>
      <c r="E11" s="314"/>
      <c r="F11" s="314"/>
      <c r="G11" s="314"/>
      <c r="H11" s="314"/>
      <c r="I11" s="314"/>
      <c r="J11" s="372">
        <f t="shared" si="7"/>
        <v>0</v>
      </c>
      <c r="K11" s="314"/>
      <c r="L11" s="314"/>
      <c r="M11" s="314"/>
      <c r="N11" s="314"/>
      <c r="O11" s="314"/>
      <c r="P11" s="314"/>
      <c r="Q11" s="314"/>
      <c r="R11" s="314"/>
      <c r="S11" s="314"/>
      <c r="T11" s="314"/>
      <c r="U11" s="314"/>
      <c r="V11" s="314"/>
      <c r="W11" s="314"/>
      <c r="X11" s="314"/>
      <c r="Y11" s="314"/>
      <c r="Z11" s="314"/>
      <c r="AA11" s="314"/>
      <c r="AB11" s="314"/>
      <c r="AC11" s="315"/>
      <c r="AD11" s="310"/>
      <c r="AE11" s="269"/>
      <c r="AF11" s="270">
        <f t="shared" ref="AF11" si="16">SUM(AG11:AJ11)</f>
        <v>0</v>
      </c>
      <c r="AG11" s="288"/>
      <c r="AH11" s="288"/>
      <c r="AI11" s="288"/>
      <c r="AJ11" s="288"/>
      <c r="AK11" s="269"/>
      <c r="AL11" s="311"/>
      <c r="AM11" s="311"/>
      <c r="AN11" s="311"/>
      <c r="AO11" s="311"/>
      <c r="AP11" s="311"/>
      <c r="AQ11" s="311"/>
      <c r="AR11" s="311"/>
      <c r="AS11" s="311"/>
      <c r="AT11" s="311"/>
      <c r="AU11" s="312"/>
      <c r="AV11" s="290">
        <f t="shared" si="10"/>
        <v>0</v>
      </c>
      <c r="AW11" s="316">
        <f t="shared" si="4"/>
        <v>0</v>
      </c>
      <c r="AX11" s="311">
        <f>AL11*2</f>
        <v>0</v>
      </c>
      <c r="AY11" s="311">
        <f>AM11*50</f>
        <v>0</v>
      </c>
      <c r="AZ11" s="311">
        <f>AN11*25</f>
        <v>0</v>
      </c>
      <c r="BA11" s="311">
        <f>AO11*40</f>
        <v>0</v>
      </c>
      <c r="BB11" s="311">
        <f>AP11*60</f>
        <v>0</v>
      </c>
      <c r="BC11" s="313">
        <f>AQ11*4</f>
        <v>0</v>
      </c>
      <c r="BD11" s="311">
        <f>AR11*0.5</f>
        <v>0</v>
      </c>
      <c r="BE11" s="311">
        <f t="shared" si="15"/>
        <v>0</v>
      </c>
      <c r="BF11" s="311">
        <f t="shared" si="15"/>
        <v>0</v>
      </c>
    </row>
    <row r="12" spans="1:60" s="197" customFormat="1" ht="72" customHeight="1" thickBot="1">
      <c r="B12" s="303" t="s">
        <v>911</v>
      </c>
      <c r="C12" s="283">
        <f t="shared" si="0"/>
        <v>120</v>
      </c>
      <c r="D12" s="314">
        <v>60</v>
      </c>
      <c r="E12" s="314"/>
      <c r="F12" s="314"/>
      <c r="G12" s="314">
        <v>20</v>
      </c>
      <c r="H12" s="314"/>
      <c r="I12" s="314"/>
      <c r="J12" s="373">
        <f>AF12</f>
        <v>40</v>
      </c>
      <c r="K12" s="314"/>
      <c r="L12" s="314"/>
      <c r="M12" s="314"/>
      <c r="N12" s="314"/>
      <c r="O12" s="314"/>
      <c r="P12" s="314"/>
      <c r="Q12" s="314"/>
      <c r="R12" s="314"/>
      <c r="S12" s="314"/>
      <c r="T12" s="314"/>
      <c r="U12" s="314"/>
      <c r="V12" s="314"/>
      <c r="W12" s="314"/>
      <c r="X12" s="314"/>
      <c r="Y12" s="314"/>
      <c r="Z12" s="314"/>
      <c r="AA12" s="314"/>
      <c r="AB12" s="314"/>
      <c r="AC12" s="315"/>
      <c r="AD12" s="310"/>
      <c r="AE12" s="269"/>
      <c r="AF12" s="270">
        <f>SUM(AG12:AJ12)</f>
        <v>40</v>
      </c>
      <c r="AG12" s="288">
        <v>20</v>
      </c>
      <c r="AH12" s="288">
        <v>20</v>
      </c>
      <c r="AI12" s="288"/>
      <c r="AJ12" s="288"/>
      <c r="AK12" s="269"/>
      <c r="AL12" s="311"/>
      <c r="AM12" s="311"/>
      <c r="AN12" s="311"/>
      <c r="AO12" s="311"/>
      <c r="AP12" s="311"/>
      <c r="AQ12" s="311"/>
      <c r="AR12" s="311"/>
      <c r="AS12" s="311"/>
      <c r="AT12" s="311"/>
      <c r="AU12" s="312"/>
      <c r="AV12" s="290">
        <f t="shared" si="10"/>
        <v>0</v>
      </c>
      <c r="AW12" s="316">
        <f t="shared" si="4"/>
        <v>0</v>
      </c>
      <c r="AX12" s="311">
        <f>AL12*2</f>
        <v>0</v>
      </c>
      <c r="AY12" s="311">
        <f>AM12*50</f>
        <v>0</v>
      </c>
      <c r="AZ12" s="311">
        <f>AN12*25</f>
        <v>0</v>
      </c>
      <c r="BA12" s="311">
        <f>AO12*40</f>
        <v>0</v>
      </c>
      <c r="BB12" s="311">
        <f>AP12*60</f>
        <v>0</v>
      </c>
      <c r="BC12" s="313">
        <f>AQ12*4</f>
        <v>0</v>
      </c>
      <c r="BD12" s="311">
        <f>AR12*0.5</f>
        <v>0</v>
      </c>
      <c r="BE12" s="311">
        <f t="shared" si="15"/>
        <v>0</v>
      </c>
      <c r="BF12" s="311">
        <f t="shared" si="15"/>
        <v>0</v>
      </c>
    </row>
    <row r="13" spans="1:60" s="197" customFormat="1" ht="72" customHeight="1" thickBot="1">
      <c r="B13" s="317"/>
      <c r="C13" s="294">
        <f t="shared" si="0"/>
        <v>0</v>
      </c>
      <c r="D13" s="304"/>
      <c r="E13" s="304"/>
      <c r="F13" s="304"/>
      <c r="G13" s="304"/>
      <c r="H13" s="304"/>
      <c r="I13" s="304"/>
      <c r="J13" s="374">
        <f>AF13</f>
        <v>0</v>
      </c>
      <c r="K13" s="375"/>
      <c r="L13" s="375"/>
      <c r="M13" s="375"/>
      <c r="N13" s="375"/>
      <c r="O13" s="375"/>
      <c r="P13" s="375"/>
      <c r="Q13" s="375"/>
      <c r="R13" s="375"/>
      <c r="S13" s="375"/>
      <c r="T13" s="375"/>
      <c r="U13" s="375"/>
      <c r="V13" s="375"/>
      <c r="W13" s="375"/>
      <c r="X13" s="375"/>
      <c r="Y13" s="375"/>
      <c r="Z13" s="375"/>
      <c r="AA13" s="375"/>
      <c r="AB13" s="375"/>
      <c r="AC13" s="376"/>
      <c r="AD13" s="377"/>
      <c r="AE13" s="269"/>
      <c r="AF13" s="270">
        <f t="shared" ref="AF13" si="17">SUM(AG13:AJ13)</f>
        <v>0</v>
      </c>
      <c r="AG13" s="288"/>
      <c r="AH13" s="288"/>
      <c r="AI13" s="288"/>
      <c r="AJ13" s="288"/>
      <c r="AK13" s="269"/>
      <c r="AL13" s="288"/>
      <c r="AM13" s="288"/>
      <c r="AN13" s="288"/>
      <c r="AO13" s="288"/>
      <c r="AP13" s="288"/>
      <c r="AQ13" s="288"/>
      <c r="AR13" s="288"/>
      <c r="AS13" s="288"/>
      <c r="AT13" s="288"/>
      <c r="AU13" s="273"/>
      <c r="AV13" s="290">
        <f t="shared" si="10"/>
        <v>0</v>
      </c>
      <c r="AW13" s="302">
        <f t="shared" si="4"/>
        <v>0</v>
      </c>
      <c r="AX13" s="311">
        <f>AL13*2</f>
        <v>0</v>
      </c>
      <c r="AY13" s="311">
        <f>AM13*50</f>
        <v>0</v>
      </c>
      <c r="AZ13" s="311">
        <f>AN13*25</f>
        <v>0</v>
      </c>
      <c r="BA13" s="311">
        <f>AO13*40</f>
        <v>0</v>
      </c>
      <c r="BB13" s="311">
        <f>AP13*60</f>
        <v>0</v>
      </c>
      <c r="BC13" s="313">
        <f>AQ13*4</f>
        <v>0</v>
      </c>
      <c r="BD13" s="311">
        <f>AR13*0.5</f>
        <v>0</v>
      </c>
      <c r="BE13" s="311">
        <f t="shared" si="15"/>
        <v>0</v>
      </c>
      <c r="BF13" s="311">
        <f t="shared" si="15"/>
        <v>0</v>
      </c>
    </row>
    <row r="14" spans="1:60" s="197" customFormat="1" ht="72" customHeight="1" thickBot="1">
      <c r="B14" s="277" t="s">
        <v>912</v>
      </c>
      <c r="C14" s="278">
        <f t="shared" si="0"/>
        <v>0</v>
      </c>
      <c r="D14" s="278">
        <f>SUM(D15:D17)</f>
        <v>0</v>
      </c>
      <c r="E14" s="278">
        <f t="shared" ref="E14:AD14" si="18">SUM(E15:E17)</f>
        <v>0</v>
      </c>
      <c r="F14" s="278">
        <f t="shared" si="18"/>
        <v>0</v>
      </c>
      <c r="G14" s="278">
        <f t="shared" si="18"/>
        <v>0</v>
      </c>
      <c r="H14" s="278">
        <f t="shared" si="18"/>
        <v>0</v>
      </c>
      <c r="I14" s="278">
        <f t="shared" si="18"/>
        <v>0</v>
      </c>
      <c r="J14" s="361">
        <f t="shared" si="7"/>
        <v>0</v>
      </c>
      <c r="K14" s="278">
        <f t="shared" si="18"/>
        <v>0</v>
      </c>
      <c r="L14" s="278">
        <f t="shared" si="18"/>
        <v>0</v>
      </c>
      <c r="M14" s="278">
        <f t="shared" si="18"/>
        <v>0</v>
      </c>
      <c r="N14" s="278">
        <f t="shared" si="18"/>
        <v>0</v>
      </c>
      <c r="O14" s="278">
        <f t="shared" si="18"/>
        <v>0</v>
      </c>
      <c r="P14" s="278">
        <f t="shared" si="18"/>
        <v>0</v>
      </c>
      <c r="Q14" s="278">
        <f t="shared" si="18"/>
        <v>0</v>
      </c>
      <c r="R14" s="278">
        <f t="shared" si="18"/>
        <v>0</v>
      </c>
      <c r="S14" s="278">
        <f t="shared" si="18"/>
        <v>0</v>
      </c>
      <c r="T14" s="278">
        <f t="shared" si="18"/>
        <v>0</v>
      </c>
      <c r="U14" s="278">
        <f t="shared" si="18"/>
        <v>0</v>
      </c>
      <c r="V14" s="278">
        <f t="shared" si="18"/>
        <v>0</v>
      </c>
      <c r="W14" s="278">
        <f t="shared" si="18"/>
        <v>0</v>
      </c>
      <c r="X14" s="278">
        <f t="shared" si="18"/>
        <v>0</v>
      </c>
      <c r="Y14" s="278">
        <f t="shared" si="18"/>
        <v>0</v>
      </c>
      <c r="Z14" s="278">
        <f t="shared" si="18"/>
        <v>0</v>
      </c>
      <c r="AA14" s="278">
        <f t="shared" si="18"/>
        <v>0</v>
      </c>
      <c r="AB14" s="278">
        <f t="shared" si="18"/>
        <v>0</v>
      </c>
      <c r="AC14" s="278">
        <f t="shared" si="18"/>
        <v>0</v>
      </c>
      <c r="AD14" s="279">
        <f t="shared" si="18"/>
        <v>0</v>
      </c>
      <c r="AE14" s="269"/>
      <c r="AF14" s="270">
        <f>SUM(AF15:AF17)</f>
        <v>0</v>
      </c>
      <c r="AG14" s="271">
        <f t="shared" ref="AG14" si="19">SUM(AG15:AG17)</f>
        <v>0</v>
      </c>
      <c r="AH14" s="271">
        <f>SUM(AH15:AH17)</f>
        <v>0</v>
      </c>
      <c r="AI14" s="271">
        <f>SUM(AI15:AI17)</f>
        <v>0</v>
      </c>
      <c r="AJ14" s="271">
        <f>SUM(AJ15:AJ17)</f>
        <v>0</v>
      </c>
      <c r="AK14" s="272"/>
      <c r="AL14" s="271">
        <f t="shared" ref="AL14:AT14" si="20">SUM(AL15:AL17)</f>
        <v>0</v>
      </c>
      <c r="AM14" s="271">
        <f t="shared" si="20"/>
        <v>0</v>
      </c>
      <c r="AN14" s="271">
        <f t="shared" si="20"/>
        <v>0</v>
      </c>
      <c r="AO14" s="271">
        <f t="shared" si="20"/>
        <v>0</v>
      </c>
      <c r="AP14" s="271">
        <f t="shared" si="20"/>
        <v>0</v>
      </c>
      <c r="AQ14" s="271">
        <f>SUM(AQ15:AQ17)</f>
        <v>0</v>
      </c>
      <c r="AR14" s="271">
        <f t="shared" si="20"/>
        <v>0</v>
      </c>
      <c r="AS14" s="271">
        <f t="shared" si="20"/>
        <v>0</v>
      </c>
      <c r="AT14" s="271">
        <f t="shared" si="20"/>
        <v>0</v>
      </c>
      <c r="AU14" s="273"/>
      <c r="AV14" s="280">
        <f t="shared" si="10"/>
        <v>0</v>
      </c>
      <c r="AW14" s="281">
        <f t="shared" si="4"/>
        <v>0</v>
      </c>
      <c r="AX14" s="271">
        <f t="shared" ref="AX14:BF14" si="21">SUM(AX15:AX17)</f>
        <v>0</v>
      </c>
      <c r="AY14" s="271">
        <f t="shared" si="21"/>
        <v>0</v>
      </c>
      <c r="AZ14" s="271">
        <f t="shared" si="21"/>
        <v>0</v>
      </c>
      <c r="BA14" s="271">
        <f t="shared" si="21"/>
        <v>0</v>
      </c>
      <c r="BB14" s="271">
        <f t="shared" si="21"/>
        <v>0</v>
      </c>
      <c r="BC14" s="276">
        <f>SUM(BC15:BC17)</f>
        <v>0</v>
      </c>
      <c r="BD14" s="271">
        <f t="shared" si="21"/>
        <v>0</v>
      </c>
      <c r="BE14" s="271">
        <f t="shared" si="21"/>
        <v>0</v>
      </c>
      <c r="BF14" s="271">
        <f t="shared" si="21"/>
        <v>0</v>
      </c>
    </row>
    <row r="15" spans="1:60" s="197" customFormat="1" ht="72" customHeight="1" thickBot="1">
      <c r="B15" s="322"/>
      <c r="C15" s="283">
        <f t="shared" si="0"/>
        <v>0</v>
      </c>
      <c r="D15" s="323"/>
      <c r="E15" s="323"/>
      <c r="F15" s="323"/>
      <c r="G15" s="323"/>
      <c r="H15" s="323"/>
      <c r="I15" s="323"/>
      <c r="J15" s="372">
        <f t="shared" si="7"/>
        <v>0</v>
      </c>
      <c r="K15" s="323"/>
      <c r="L15" s="323"/>
      <c r="M15" s="323"/>
      <c r="N15" s="323"/>
      <c r="O15" s="323"/>
      <c r="P15" s="323"/>
      <c r="Q15" s="323"/>
      <c r="R15" s="323"/>
      <c r="S15" s="323"/>
      <c r="T15" s="323"/>
      <c r="U15" s="323"/>
      <c r="V15" s="323"/>
      <c r="W15" s="323"/>
      <c r="X15" s="323"/>
      <c r="Y15" s="323"/>
      <c r="Z15" s="323"/>
      <c r="AA15" s="323"/>
      <c r="AB15" s="323"/>
      <c r="AC15" s="324"/>
      <c r="AD15" s="325"/>
      <c r="AE15" s="326"/>
      <c r="AF15" s="327">
        <f t="shared" ref="AF15:AF18" si="22">SUM(AG15:AJ15)</f>
        <v>0</v>
      </c>
      <c r="AG15" s="328"/>
      <c r="AH15" s="328"/>
      <c r="AI15" s="328"/>
      <c r="AJ15" s="328"/>
      <c r="AK15" s="326"/>
      <c r="AL15" s="329"/>
      <c r="AM15" s="329"/>
      <c r="AN15" s="329"/>
      <c r="AO15" s="329"/>
      <c r="AP15" s="329"/>
      <c r="AQ15" s="329"/>
      <c r="AR15" s="329"/>
      <c r="AS15" s="329"/>
      <c r="AT15" s="329"/>
      <c r="AU15" s="330"/>
      <c r="AV15" s="290">
        <f t="shared" si="10"/>
        <v>0</v>
      </c>
      <c r="AW15" s="291">
        <f t="shared" si="4"/>
        <v>0</v>
      </c>
      <c r="AX15" s="329">
        <f>AL15*2</f>
        <v>0</v>
      </c>
      <c r="AY15" s="329">
        <f>AM15*50</f>
        <v>0</v>
      </c>
      <c r="AZ15" s="329">
        <f>AN15*25</f>
        <v>0</v>
      </c>
      <c r="BA15" s="329">
        <f>AO15*40</f>
        <v>0</v>
      </c>
      <c r="BB15" s="329">
        <f>AP15*60</f>
        <v>0</v>
      </c>
      <c r="BC15" s="331">
        <f>AQ15*4</f>
        <v>0</v>
      </c>
      <c r="BD15" s="329">
        <f>AR15*0.5</f>
        <v>0</v>
      </c>
      <c r="BE15" s="329">
        <f t="shared" ref="BE15:BF18" si="23">AS15*12</f>
        <v>0</v>
      </c>
      <c r="BF15" s="329">
        <f t="shared" si="23"/>
        <v>0</v>
      </c>
    </row>
    <row r="16" spans="1:60" s="197" customFormat="1" ht="72" customHeight="1" thickBot="1">
      <c r="A16" s="378"/>
      <c r="B16" s="322" t="s">
        <v>913</v>
      </c>
      <c r="C16" s="283">
        <f t="shared" si="0"/>
        <v>0</v>
      </c>
      <c r="D16" s="323"/>
      <c r="E16" s="323"/>
      <c r="F16" s="323"/>
      <c r="G16" s="323"/>
      <c r="H16" s="323"/>
      <c r="I16" s="323"/>
      <c r="J16" s="372">
        <f t="shared" si="7"/>
        <v>0</v>
      </c>
      <c r="K16" s="323"/>
      <c r="L16" s="323"/>
      <c r="M16" s="323"/>
      <c r="N16" s="323"/>
      <c r="O16" s="323"/>
      <c r="P16" s="323"/>
      <c r="Q16" s="323"/>
      <c r="R16" s="323"/>
      <c r="S16" s="323"/>
      <c r="T16" s="323"/>
      <c r="U16" s="323"/>
      <c r="V16" s="323"/>
      <c r="W16" s="323"/>
      <c r="X16" s="323"/>
      <c r="Y16" s="323"/>
      <c r="Z16" s="323"/>
      <c r="AA16" s="323"/>
      <c r="AB16" s="323"/>
      <c r="AC16" s="324"/>
      <c r="AD16" s="325"/>
      <c r="AE16" s="326"/>
      <c r="AF16" s="327">
        <f t="shared" si="22"/>
        <v>0</v>
      </c>
      <c r="AG16" s="328"/>
      <c r="AH16" s="328"/>
      <c r="AI16" s="328"/>
      <c r="AJ16" s="328"/>
      <c r="AK16" s="326"/>
      <c r="AL16" s="329"/>
      <c r="AM16" s="329"/>
      <c r="AN16" s="329"/>
      <c r="AO16" s="329"/>
      <c r="AP16" s="329"/>
      <c r="AQ16" s="329"/>
      <c r="AR16" s="329"/>
      <c r="AS16" s="329"/>
      <c r="AT16" s="329"/>
      <c r="AU16" s="330"/>
      <c r="AV16" s="290">
        <f t="shared" si="10"/>
        <v>0</v>
      </c>
      <c r="AW16" s="316">
        <f t="shared" si="4"/>
        <v>0</v>
      </c>
      <c r="AX16" s="329">
        <f>AL16*2</f>
        <v>0</v>
      </c>
      <c r="AY16" s="329">
        <f>AM16*50</f>
        <v>0</v>
      </c>
      <c r="AZ16" s="329">
        <f>AN16*25</f>
        <v>0</v>
      </c>
      <c r="BA16" s="329">
        <f>AO16*40</f>
        <v>0</v>
      </c>
      <c r="BB16" s="329">
        <f>AP16*60</f>
        <v>0</v>
      </c>
      <c r="BC16" s="331">
        <f>AQ16*4</f>
        <v>0</v>
      </c>
      <c r="BD16" s="329">
        <f>AR16*0.5</f>
        <v>0</v>
      </c>
      <c r="BE16" s="329">
        <f t="shared" si="23"/>
        <v>0</v>
      </c>
      <c r="BF16" s="329">
        <f t="shared" si="23"/>
        <v>0</v>
      </c>
    </row>
    <row r="17" spans="1:62" s="197" customFormat="1" ht="72" customHeight="1" thickBot="1">
      <c r="B17" s="322" t="s">
        <v>914</v>
      </c>
      <c r="C17" s="283">
        <f t="shared" si="0"/>
        <v>0</v>
      </c>
      <c r="D17" s="323"/>
      <c r="E17" s="323"/>
      <c r="F17" s="323"/>
      <c r="G17" s="323"/>
      <c r="H17" s="323"/>
      <c r="I17" s="323"/>
      <c r="J17" s="285">
        <f>AF17</f>
        <v>0</v>
      </c>
      <c r="K17" s="323"/>
      <c r="L17" s="323"/>
      <c r="M17" s="323"/>
      <c r="N17" s="323"/>
      <c r="O17" s="323"/>
      <c r="P17" s="323"/>
      <c r="Q17" s="323"/>
      <c r="R17" s="323"/>
      <c r="S17" s="323"/>
      <c r="T17" s="323"/>
      <c r="U17" s="323"/>
      <c r="V17" s="323"/>
      <c r="W17" s="323"/>
      <c r="X17" s="323"/>
      <c r="Y17" s="323"/>
      <c r="Z17" s="323"/>
      <c r="AA17" s="323"/>
      <c r="AB17" s="323"/>
      <c r="AC17" s="324"/>
      <c r="AD17" s="325"/>
      <c r="AE17" s="326"/>
      <c r="AF17" s="327">
        <f>SUM(AG17:AJ17)</f>
        <v>0</v>
      </c>
      <c r="AG17" s="328"/>
      <c r="AH17" s="328"/>
      <c r="AI17" s="288"/>
      <c r="AJ17" s="288"/>
      <c r="AK17" s="269"/>
      <c r="AL17" s="329"/>
      <c r="AM17" s="329"/>
      <c r="AN17" s="329"/>
      <c r="AO17" s="329"/>
      <c r="AP17" s="329"/>
      <c r="AQ17" s="329"/>
      <c r="AR17" s="329"/>
      <c r="AS17" s="329"/>
      <c r="AT17" s="329"/>
      <c r="AU17" s="330"/>
      <c r="AV17" s="290">
        <f t="shared" si="10"/>
        <v>0</v>
      </c>
      <c r="AW17" s="316">
        <f t="shared" si="4"/>
        <v>0</v>
      </c>
      <c r="AX17" s="329">
        <f>AL17*2</f>
        <v>0</v>
      </c>
      <c r="AY17" s="329">
        <f>AM17*50</f>
        <v>0</v>
      </c>
      <c r="AZ17" s="329">
        <f>AN17*25</f>
        <v>0</v>
      </c>
      <c r="BA17" s="329">
        <f>AO17*40</f>
        <v>0</v>
      </c>
      <c r="BB17" s="329">
        <f>AP17*60</f>
        <v>0</v>
      </c>
      <c r="BC17" s="331">
        <f>AQ17*4</f>
        <v>0</v>
      </c>
      <c r="BD17" s="329">
        <f>AR17*0.5</f>
        <v>0</v>
      </c>
      <c r="BE17" s="329">
        <f t="shared" si="23"/>
        <v>0</v>
      </c>
      <c r="BF17" s="329">
        <f t="shared" si="23"/>
        <v>0</v>
      </c>
    </row>
    <row r="18" spans="1:62" s="197" customFormat="1" ht="72" customHeight="1" thickBot="1">
      <c r="B18" s="332" t="s">
        <v>915</v>
      </c>
      <c r="C18" s="294">
        <f t="shared" si="0"/>
        <v>0</v>
      </c>
      <c r="D18" s="333"/>
      <c r="E18" s="333"/>
      <c r="F18" s="333"/>
      <c r="G18" s="333"/>
      <c r="H18" s="333"/>
      <c r="I18" s="333"/>
      <c r="J18" s="379">
        <f t="shared" si="7"/>
        <v>0</v>
      </c>
      <c r="K18" s="333"/>
      <c r="L18" s="333"/>
      <c r="M18" s="333"/>
      <c r="N18" s="333"/>
      <c r="O18" s="333"/>
      <c r="P18" s="333"/>
      <c r="Q18" s="333"/>
      <c r="R18" s="333"/>
      <c r="S18" s="333"/>
      <c r="T18" s="333"/>
      <c r="U18" s="333"/>
      <c r="V18" s="333"/>
      <c r="W18" s="333"/>
      <c r="X18" s="333"/>
      <c r="Y18" s="333"/>
      <c r="Z18" s="333"/>
      <c r="AA18" s="333"/>
      <c r="AB18" s="334"/>
      <c r="AC18" s="335"/>
      <c r="AD18" s="336"/>
      <c r="AE18" s="269"/>
      <c r="AF18" s="270">
        <f t="shared" si="22"/>
        <v>0</v>
      </c>
      <c r="AG18" s="288"/>
      <c r="AH18" s="288"/>
      <c r="AI18" s="288"/>
      <c r="AJ18" s="288"/>
      <c r="AK18" s="269"/>
      <c r="AL18" s="329"/>
      <c r="AM18" s="329"/>
      <c r="AN18" s="329"/>
      <c r="AO18" s="329"/>
      <c r="AP18" s="329"/>
      <c r="AQ18" s="329"/>
      <c r="AR18" s="329"/>
      <c r="AS18" s="329"/>
      <c r="AT18" s="329"/>
      <c r="AU18" s="330"/>
      <c r="AV18" s="290">
        <f t="shared" si="10"/>
        <v>0</v>
      </c>
      <c r="AW18" s="302">
        <f t="shared" si="4"/>
        <v>0</v>
      </c>
      <c r="AX18" s="329">
        <f>AL18*2</f>
        <v>0</v>
      </c>
      <c r="AY18" s="329">
        <f>AM18*50</f>
        <v>0</v>
      </c>
      <c r="AZ18" s="329">
        <f>AN18*25</f>
        <v>0</v>
      </c>
      <c r="BA18" s="329">
        <f>AO18*40</f>
        <v>0</v>
      </c>
      <c r="BB18" s="329">
        <f>AP18*60</f>
        <v>0</v>
      </c>
      <c r="BC18" s="331">
        <f>AQ18*4</f>
        <v>0</v>
      </c>
      <c r="BD18" s="329">
        <f>AR18*0.5</f>
        <v>0</v>
      </c>
      <c r="BE18" s="329">
        <f t="shared" si="23"/>
        <v>0</v>
      </c>
      <c r="BF18" s="329">
        <f t="shared" si="23"/>
        <v>0</v>
      </c>
    </row>
    <row r="19" spans="1:62" s="197" customFormat="1" ht="72" customHeight="1" thickBot="1">
      <c r="B19" s="337" t="s">
        <v>916</v>
      </c>
      <c r="C19" s="338">
        <f t="shared" si="0"/>
        <v>0</v>
      </c>
      <c r="D19" s="338">
        <f t="shared" ref="D19:AD19" si="24">SUM(D20:D22)</f>
        <v>0</v>
      </c>
      <c r="E19" s="338">
        <f t="shared" si="24"/>
        <v>0</v>
      </c>
      <c r="F19" s="338">
        <f t="shared" si="24"/>
        <v>0</v>
      </c>
      <c r="G19" s="338">
        <f t="shared" si="24"/>
        <v>0</v>
      </c>
      <c r="H19" s="338">
        <f t="shared" si="24"/>
        <v>0</v>
      </c>
      <c r="I19" s="338">
        <f t="shared" si="24"/>
        <v>0</v>
      </c>
      <c r="J19" s="361">
        <f t="shared" si="7"/>
        <v>0</v>
      </c>
      <c r="K19" s="338">
        <f t="shared" si="24"/>
        <v>0</v>
      </c>
      <c r="L19" s="338">
        <f t="shared" si="24"/>
        <v>0</v>
      </c>
      <c r="M19" s="338">
        <f t="shared" si="24"/>
        <v>0</v>
      </c>
      <c r="N19" s="338">
        <f t="shared" si="24"/>
        <v>0</v>
      </c>
      <c r="O19" s="338">
        <f t="shared" si="24"/>
        <v>0</v>
      </c>
      <c r="P19" s="338">
        <f t="shared" si="24"/>
        <v>0</v>
      </c>
      <c r="Q19" s="338">
        <f t="shared" si="24"/>
        <v>0</v>
      </c>
      <c r="R19" s="338">
        <f t="shared" si="24"/>
        <v>0</v>
      </c>
      <c r="S19" s="338">
        <f t="shared" si="24"/>
        <v>0</v>
      </c>
      <c r="T19" s="338">
        <f t="shared" si="24"/>
        <v>0</v>
      </c>
      <c r="U19" s="338">
        <f t="shared" si="24"/>
        <v>0</v>
      </c>
      <c r="V19" s="338">
        <f t="shared" si="24"/>
        <v>0</v>
      </c>
      <c r="W19" s="338">
        <f t="shared" si="24"/>
        <v>0</v>
      </c>
      <c r="X19" s="338">
        <f t="shared" si="24"/>
        <v>0</v>
      </c>
      <c r="Y19" s="338">
        <f t="shared" si="24"/>
        <v>0</v>
      </c>
      <c r="Z19" s="338">
        <f t="shared" si="24"/>
        <v>0</v>
      </c>
      <c r="AA19" s="338">
        <f t="shared" si="24"/>
        <v>0</v>
      </c>
      <c r="AB19" s="339">
        <f t="shared" si="24"/>
        <v>0</v>
      </c>
      <c r="AC19" s="339">
        <f t="shared" si="24"/>
        <v>0</v>
      </c>
      <c r="AD19" s="340">
        <f t="shared" si="24"/>
        <v>0</v>
      </c>
      <c r="AE19" s="269"/>
      <c r="AF19" s="270">
        <f>SUM(AF20:AF22)</f>
        <v>0</v>
      </c>
      <c r="AG19" s="271">
        <f>SUM(AG20:AG22)</f>
        <v>0</v>
      </c>
      <c r="AH19" s="271">
        <f t="shared" ref="AH19:AJ19" si="25">SUM(AH20:AH22)</f>
        <v>0</v>
      </c>
      <c r="AI19" s="271">
        <f t="shared" si="25"/>
        <v>0</v>
      </c>
      <c r="AJ19" s="271">
        <f t="shared" si="25"/>
        <v>0</v>
      </c>
      <c r="AK19" s="272"/>
      <c r="AL19" s="271">
        <f t="shared" ref="AL19:AT19" si="26">SUM(AL20:AL22)</f>
        <v>0</v>
      </c>
      <c r="AM19" s="271">
        <f t="shared" si="26"/>
        <v>0</v>
      </c>
      <c r="AN19" s="271">
        <f t="shared" si="26"/>
        <v>0</v>
      </c>
      <c r="AO19" s="271">
        <f t="shared" si="26"/>
        <v>0</v>
      </c>
      <c r="AP19" s="271">
        <f t="shared" si="26"/>
        <v>0</v>
      </c>
      <c r="AQ19" s="271">
        <f>SUM(AQ20:AQ22)</f>
        <v>0</v>
      </c>
      <c r="AR19" s="271">
        <f t="shared" si="26"/>
        <v>0</v>
      </c>
      <c r="AS19" s="271">
        <f t="shared" si="26"/>
        <v>0</v>
      </c>
      <c r="AT19" s="271">
        <f t="shared" si="26"/>
        <v>0</v>
      </c>
      <c r="AU19" s="273"/>
      <c r="AV19" s="280">
        <f t="shared" si="10"/>
        <v>0</v>
      </c>
      <c r="AW19" s="281">
        <f t="shared" si="4"/>
        <v>0</v>
      </c>
      <c r="AX19" s="271">
        <f t="shared" ref="AX19:BF19" si="27">SUM(AX20:AX22)</f>
        <v>0</v>
      </c>
      <c r="AY19" s="271">
        <f t="shared" si="27"/>
        <v>0</v>
      </c>
      <c r="AZ19" s="271">
        <f t="shared" si="27"/>
        <v>0</v>
      </c>
      <c r="BA19" s="271">
        <f t="shared" si="27"/>
        <v>0</v>
      </c>
      <c r="BB19" s="271">
        <f t="shared" si="27"/>
        <v>0</v>
      </c>
      <c r="BC19" s="276">
        <f>SUM(BC20:BC22)</f>
        <v>0</v>
      </c>
      <c r="BD19" s="271">
        <f t="shared" si="27"/>
        <v>0</v>
      </c>
      <c r="BE19" s="271">
        <f t="shared" si="27"/>
        <v>0</v>
      </c>
      <c r="BF19" s="271">
        <f t="shared" si="27"/>
        <v>0</v>
      </c>
    </row>
    <row r="20" spans="1:62" s="197" customFormat="1" ht="72" customHeight="1" thickBot="1">
      <c r="B20" s="303" t="s">
        <v>917</v>
      </c>
      <c r="C20" s="283">
        <f t="shared" si="0"/>
        <v>0</v>
      </c>
      <c r="D20" s="323"/>
      <c r="E20" s="323"/>
      <c r="F20" s="323"/>
      <c r="G20" s="323"/>
      <c r="H20" s="323"/>
      <c r="I20" s="323"/>
      <c r="J20" s="372">
        <f t="shared" si="7"/>
        <v>0</v>
      </c>
      <c r="K20" s="323"/>
      <c r="L20" s="323"/>
      <c r="M20" s="323"/>
      <c r="N20" s="323"/>
      <c r="O20" s="323"/>
      <c r="P20" s="323"/>
      <c r="Q20" s="323"/>
      <c r="R20" s="323"/>
      <c r="S20" s="323"/>
      <c r="T20" s="323"/>
      <c r="U20" s="323"/>
      <c r="V20" s="323"/>
      <c r="W20" s="323"/>
      <c r="X20" s="341"/>
      <c r="Y20" s="323"/>
      <c r="Z20" s="323"/>
      <c r="AA20" s="323"/>
      <c r="AB20" s="342"/>
      <c r="AC20" s="343"/>
      <c r="AD20" s="344"/>
      <c r="AE20" s="269"/>
      <c r="AF20" s="270">
        <f t="shared" ref="AF20:AF22" si="28">SUM(AG20:AJ20)</f>
        <v>0</v>
      </c>
      <c r="AG20" s="288"/>
      <c r="AH20" s="288"/>
      <c r="AI20" s="288"/>
      <c r="AJ20" s="288"/>
      <c r="AK20" s="269"/>
      <c r="AL20" s="329"/>
      <c r="AM20" s="329"/>
      <c r="AN20" s="329"/>
      <c r="AO20" s="329"/>
      <c r="AP20" s="329"/>
      <c r="AQ20" s="329"/>
      <c r="AR20" s="329"/>
      <c r="AS20" s="329"/>
      <c r="AT20" s="329"/>
      <c r="AU20" s="330"/>
      <c r="AV20" s="290">
        <f t="shared" si="10"/>
        <v>0</v>
      </c>
      <c r="AW20" s="291">
        <f t="shared" si="4"/>
        <v>0</v>
      </c>
      <c r="AX20" s="329">
        <f>AL20*2</f>
        <v>0</v>
      </c>
      <c r="AY20" s="329">
        <f>AM20*50</f>
        <v>0</v>
      </c>
      <c r="AZ20" s="329">
        <f>AN20*25</f>
        <v>0</v>
      </c>
      <c r="BA20" s="329">
        <f>AO20*40</f>
        <v>0</v>
      </c>
      <c r="BB20" s="329">
        <f>AP20*60</f>
        <v>0</v>
      </c>
      <c r="BC20" s="331">
        <f>AQ20*4</f>
        <v>0</v>
      </c>
      <c r="BD20" s="329">
        <f>AR20*0.5</f>
        <v>0</v>
      </c>
      <c r="BE20" s="329">
        <f>AS20*12</f>
        <v>0</v>
      </c>
      <c r="BF20" s="329">
        <f>AT20*12</f>
        <v>0</v>
      </c>
    </row>
    <row r="21" spans="1:62" s="197" customFormat="1" ht="72" customHeight="1" thickBot="1">
      <c r="B21" s="322"/>
      <c r="C21" s="283">
        <f t="shared" si="0"/>
        <v>0</v>
      </c>
      <c r="D21" s="323"/>
      <c r="E21" s="323"/>
      <c r="F21" s="323"/>
      <c r="G21" s="323"/>
      <c r="H21" s="323"/>
      <c r="I21" s="323"/>
      <c r="J21" s="372">
        <f t="shared" si="7"/>
        <v>0</v>
      </c>
      <c r="K21" s="323"/>
      <c r="L21" s="323"/>
      <c r="M21" s="323"/>
      <c r="N21" s="323"/>
      <c r="O21" s="323"/>
      <c r="P21" s="323"/>
      <c r="Q21" s="323"/>
      <c r="R21" s="323"/>
      <c r="S21" s="323"/>
      <c r="T21" s="323"/>
      <c r="U21" s="323"/>
      <c r="V21" s="323"/>
      <c r="W21" s="323"/>
      <c r="X21" s="323"/>
      <c r="Y21" s="323"/>
      <c r="Z21" s="323"/>
      <c r="AA21" s="323"/>
      <c r="AB21" s="345"/>
      <c r="AC21" s="346"/>
      <c r="AD21" s="347"/>
      <c r="AE21" s="269"/>
      <c r="AF21" s="270">
        <f t="shared" si="28"/>
        <v>0</v>
      </c>
      <c r="AG21" s="288"/>
      <c r="AH21" s="288"/>
      <c r="AI21" s="288"/>
      <c r="AJ21" s="288"/>
      <c r="AK21" s="269"/>
      <c r="AL21" s="329"/>
      <c r="AM21" s="329"/>
      <c r="AN21" s="329"/>
      <c r="AO21" s="329"/>
      <c r="AP21" s="329"/>
      <c r="AQ21" s="329"/>
      <c r="AR21" s="329"/>
      <c r="AS21" s="329"/>
      <c r="AT21" s="329"/>
      <c r="AU21" s="330"/>
      <c r="AV21" s="290">
        <f t="shared" si="10"/>
        <v>0</v>
      </c>
      <c r="AW21" s="316">
        <f t="shared" si="4"/>
        <v>0</v>
      </c>
      <c r="AX21" s="329">
        <f>AL21*2</f>
        <v>0</v>
      </c>
      <c r="AY21" s="329">
        <f>AM21*50</f>
        <v>0</v>
      </c>
      <c r="AZ21" s="329">
        <f>AN21*25</f>
        <v>0</v>
      </c>
      <c r="BA21" s="329">
        <f>AO21*40</f>
        <v>0</v>
      </c>
      <c r="BB21" s="329">
        <f>AP21*60</f>
        <v>0</v>
      </c>
      <c r="BC21" s="331">
        <f>AQ21*4</f>
        <v>0</v>
      </c>
      <c r="BD21" s="329">
        <f t="shared" ref="BD21:BD22" si="29">AR21*0.5</f>
        <v>0</v>
      </c>
      <c r="BE21" s="329">
        <f t="shared" ref="BE21:BF22" si="30">AS21*12</f>
        <v>0</v>
      </c>
      <c r="BF21" s="329">
        <f t="shared" si="30"/>
        <v>0</v>
      </c>
    </row>
    <row r="22" spans="1:62" s="197" customFormat="1" ht="72" customHeight="1" thickBot="1">
      <c r="B22" s="380"/>
      <c r="C22" s="294">
        <f t="shared" si="0"/>
        <v>0</v>
      </c>
      <c r="D22" s="334"/>
      <c r="E22" s="334"/>
      <c r="F22" s="334"/>
      <c r="G22" s="334"/>
      <c r="H22" s="334"/>
      <c r="I22" s="334"/>
      <c r="J22" s="379">
        <f t="shared" si="7"/>
        <v>0</v>
      </c>
      <c r="K22" s="334"/>
      <c r="L22" s="334"/>
      <c r="M22" s="334"/>
      <c r="N22" s="334"/>
      <c r="O22" s="334"/>
      <c r="P22" s="334"/>
      <c r="Q22" s="334"/>
      <c r="R22" s="334"/>
      <c r="S22" s="334"/>
      <c r="T22" s="334"/>
      <c r="U22" s="334"/>
      <c r="V22" s="334"/>
      <c r="W22" s="334"/>
      <c r="X22" s="334"/>
      <c r="Y22" s="334"/>
      <c r="Z22" s="334"/>
      <c r="AA22" s="334"/>
      <c r="AB22" s="334"/>
      <c r="AC22" s="335"/>
      <c r="AD22" s="336"/>
      <c r="AE22" s="269"/>
      <c r="AF22" s="349">
        <f t="shared" si="28"/>
        <v>0</v>
      </c>
      <c r="AG22" s="301"/>
      <c r="AH22" s="301"/>
      <c r="AI22" s="301"/>
      <c r="AJ22" s="301"/>
      <c r="AK22" s="269"/>
      <c r="AL22" s="329"/>
      <c r="AM22" s="329"/>
      <c r="AN22" s="329"/>
      <c r="AO22" s="329"/>
      <c r="AP22" s="329"/>
      <c r="AQ22" s="329"/>
      <c r="AR22" s="329"/>
      <c r="AS22" s="329"/>
      <c r="AT22" s="329"/>
      <c r="AU22" s="330"/>
      <c r="AV22" s="290">
        <f t="shared" si="10"/>
        <v>0</v>
      </c>
      <c r="AW22" s="350">
        <f t="shared" si="4"/>
        <v>0</v>
      </c>
      <c r="AX22" s="329">
        <f>AL22*2</f>
        <v>0</v>
      </c>
      <c r="AY22" s="329">
        <f>AM22*50</f>
        <v>0</v>
      </c>
      <c r="AZ22" s="329">
        <f>AN22*25</f>
        <v>0</v>
      </c>
      <c r="BA22" s="329">
        <f>AO22*40</f>
        <v>0</v>
      </c>
      <c r="BB22" s="329">
        <f>AP22*60</f>
        <v>0</v>
      </c>
      <c r="BC22" s="331">
        <f>AQ22*4</f>
        <v>0</v>
      </c>
      <c r="BD22" s="329">
        <f t="shared" si="29"/>
        <v>0</v>
      </c>
      <c r="BE22" s="329">
        <f t="shared" si="30"/>
        <v>0</v>
      </c>
      <c r="BF22" s="329">
        <f t="shared" si="30"/>
        <v>0</v>
      </c>
    </row>
    <row r="23" spans="1:62" s="351" customFormat="1" ht="191.4" customHeight="1">
      <c r="A23" s="1649" t="s">
        <v>918</v>
      </c>
      <c r="B23" s="1650"/>
      <c r="C23" s="1650"/>
      <c r="D23" s="1650"/>
      <c r="E23" s="1650"/>
      <c r="F23" s="1650"/>
      <c r="G23" s="1650"/>
      <c r="H23" s="1650"/>
      <c r="I23" s="1650"/>
      <c r="J23" s="1650"/>
      <c r="K23" s="1650"/>
      <c r="L23" s="1650"/>
      <c r="M23" s="1650"/>
      <c r="N23" s="1650"/>
      <c r="O23" s="1650"/>
      <c r="P23" s="1650"/>
      <c r="Q23" s="1650"/>
      <c r="R23" s="1650"/>
      <c r="S23" s="1650"/>
      <c r="T23" s="1650"/>
      <c r="U23" s="1650"/>
      <c r="V23" s="1650"/>
      <c r="W23" s="1650"/>
      <c r="X23" s="1650"/>
      <c r="Y23" s="1650"/>
      <c r="Z23" s="1651"/>
      <c r="AA23" s="1651"/>
      <c r="AB23" s="1651"/>
      <c r="AC23" s="1651"/>
      <c r="AD23" s="1651"/>
      <c r="AF23" s="352"/>
      <c r="AG23" s="352"/>
      <c r="AH23" s="249"/>
      <c r="AI23" s="249"/>
      <c r="AJ23" s="249"/>
      <c r="AK23" s="249"/>
      <c r="AL23" s="353"/>
      <c r="AM23" s="352"/>
      <c r="AN23" s="352"/>
    </row>
    <row r="24" spans="1:62" s="249" customFormat="1" ht="21" customHeight="1">
      <c r="B24" s="352"/>
      <c r="C24" s="681"/>
      <c r="D24" s="682"/>
      <c r="E24" s="683"/>
      <c r="F24" s="683"/>
      <c r="G24" s="248"/>
      <c r="H24" s="248"/>
      <c r="I24" s="248"/>
      <c r="J24" s="248"/>
      <c r="K24" s="248"/>
      <c r="AV24" s="248"/>
      <c r="AW24" s="248"/>
    </row>
    <row r="25" spans="1:62" s="249" customFormat="1" ht="22.2">
      <c r="B25" s="352"/>
      <c r="C25" s="352"/>
      <c r="D25" s="1652"/>
      <c r="E25" s="1652"/>
      <c r="G25" s="353"/>
      <c r="H25" s="353"/>
      <c r="J25" s="352"/>
      <c r="K25" s="354"/>
      <c r="M25" s="353"/>
      <c r="O25" s="352"/>
      <c r="P25" s="352"/>
      <c r="W25" s="1653" t="s">
        <v>1514</v>
      </c>
      <c r="X25" s="1653"/>
      <c r="Y25" s="1653"/>
      <c r="Z25" s="1653"/>
      <c r="AA25" s="1653"/>
      <c r="AB25" s="1653"/>
      <c r="AC25" s="1653"/>
      <c r="AD25" s="1653"/>
      <c r="AE25" s="353"/>
      <c r="AF25" s="244"/>
      <c r="AG25" s="244"/>
      <c r="AH25" s="244"/>
      <c r="AI25" s="244"/>
      <c r="AK25" s="353"/>
      <c r="AL25" s="353"/>
      <c r="AO25" s="352"/>
      <c r="AP25" s="352"/>
      <c r="AQ25" s="354"/>
      <c r="AS25" s="353"/>
      <c r="AV25" s="248"/>
      <c r="AW25" s="355"/>
      <c r="AX25" s="353"/>
      <c r="BA25" s="352"/>
      <c r="BB25" s="352"/>
      <c r="BC25" s="354"/>
      <c r="BE25" s="353"/>
      <c r="BG25" s="352"/>
      <c r="BH25" s="352"/>
    </row>
    <row r="26" spans="1:62" s="244" customFormat="1" ht="19.8">
      <c r="B26" s="356"/>
      <c r="C26" s="356"/>
      <c r="D26" s="357"/>
      <c r="E26" s="357"/>
      <c r="F26" s="356"/>
      <c r="G26" s="358"/>
      <c r="H26" s="358"/>
      <c r="I26" s="357"/>
      <c r="J26" s="359"/>
      <c r="K26" s="359"/>
      <c r="L26" s="357"/>
      <c r="M26" s="357"/>
      <c r="N26" s="357"/>
      <c r="O26" s="357"/>
      <c r="P26" s="357"/>
      <c r="Q26" s="357"/>
      <c r="R26" s="357"/>
      <c r="W26" s="1644" t="s">
        <v>920</v>
      </c>
      <c r="X26" s="1644"/>
      <c r="Y26" s="1644"/>
      <c r="Z26" s="1644"/>
      <c r="AA26" s="1644"/>
      <c r="AB26" s="1644"/>
      <c r="AC26"/>
      <c r="AO26" s="358"/>
      <c r="AP26" s="358"/>
      <c r="AT26" s="358"/>
      <c r="AU26" s="358"/>
      <c r="AV26" s="360"/>
      <c r="AW26" s="245"/>
      <c r="BA26" s="358"/>
      <c r="BB26" s="358"/>
      <c r="BF26" s="358"/>
    </row>
    <row r="27" spans="1:62" s="244" customFormat="1" ht="72" customHeight="1">
      <c r="AF27"/>
      <c r="AG27"/>
      <c r="AH27"/>
      <c r="AI27"/>
      <c r="AV27" s="245"/>
      <c r="AW27" s="245"/>
      <c r="BI27" s="249"/>
      <c r="BJ27" s="249"/>
    </row>
    <row r="28" spans="1:62" ht="72" customHeight="1">
      <c r="AL28" s="244"/>
      <c r="AM28" s="244"/>
      <c r="AN28" s="244"/>
      <c r="AO28" s="244"/>
      <c r="AP28" s="244"/>
      <c r="AQ28" s="244"/>
      <c r="AR28" s="244"/>
      <c r="AS28" s="244"/>
      <c r="AT28" s="244"/>
      <c r="AU28" s="244"/>
      <c r="AV28" s="245"/>
      <c r="AW28" s="245"/>
      <c r="AX28" s="244"/>
      <c r="AY28" s="244"/>
      <c r="AZ28" s="244"/>
      <c r="BA28" s="244"/>
      <c r="BB28" s="244"/>
      <c r="BC28" s="244"/>
      <c r="BD28" s="244"/>
      <c r="BE28" s="244"/>
      <c r="BF28" s="244"/>
    </row>
    <row r="29" spans="1:62" ht="72" customHeight="1">
      <c r="AL29" s="244"/>
      <c r="AM29" s="244"/>
      <c r="AN29" s="244"/>
      <c r="AO29" s="244"/>
      <c r="AP29" s="244"/>
      <c r="AQ29" s="244"/>
      <c r="AR29" s="244"/>
      <c r="AS29" s="244"/>
      <c r="AT29" s="244"/>
      <c r="AU29" s="244"/>
      <c r="AV29" s="245"/>
      <c r="AW29" s="245"/>
      <c r="AX29" s="244"/>
      <c r="AY29" s="244"/>
      <c r="AZ29" s="244"/>
      <c r="BA29" s="244"/>
      <c r="BB29" s="244"/>
      <c r="BC29" s="244"/>
      <c r="BD29" s="244"/>
      <c r="BE29" s="244"/>
      <c r="BF29" s="244"/>
    </row>
    <row r="30" spans="1:62" ht="72" customHeight="1">
      <c r="AL30" s="244"/>
      <c r="AM30" s="244"/>
      <c r="AN30" s="244"/>
      <c r="AO30" s="244"/>
      <c r="AP30" s="244"/>
      <c r="AQ30" s="244"/>
      <c r="AR30" s="244"/>
      <c r="AS30" s="244"/>
      <c r="AT30" s="244"/>
      <c r="AU30" s="244"/>
      <c r="AV30" s="245"/>
      <c r="AW30" s="245"/>
      <c r="AX30" s="244"/>
      <c r="AY30" s="244"/>
      <c r="AZ30" s="244"/>
      <c r="BA30" s="244"/>
      <c r="BB30" s="244"/>
      <c r="BC30" s="244"/>
      <c r="BD30" s="244"/>
      <c r="BE30" s="244"/>
      <c r="BF30" s="244"/>
    </row>
  </sheetData>
  <mergeCells count="9">
    <mergeCell ref="W26:AB26"/>
    <mergeCell ref="BG1:BH1"/>
    <mergeCell ref="B1:AD1"/>
    <mergeCell ref="C2:T2"/>
    <mergeCell ref="AC2:AD2"/>
    <mergeCell ref="AK2:BF2"/>
    <mergeCell ref="A23:AD23"/>
    <mergeCell ref="D25:E25"/>
    <mergeCell ref="W25:AD25"/>
  </mergeCells>
  <phoneticPr fontId="18" type="noConversion"/>
  <hyperlinks>
    <hyperlink ref="BG1" location="預告統計資料發布時間表!A1" display="回發布時間表" xr:uid="{00000000-0004-0000-2B00-000000000000}"/>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B0A78-0734-4E4B-811B-B299AF32FA25}">
  <dimension ref="A1:BJ29"/>
  <sheetViews>
    <sheetView workbookViewId="0">
      <selection activeCell="BG1" sqref="BG1:BH1"/>
    </sheetView>
  </sheetViews>
  <sheetFormatPr defaultRowHeight="16.2"/>
  <cols>
    <col min="1" max="1" width="4.88671875" customWidth="1"/>
    <col min="2" max="2" width="21.88671875" customWidth="1"/>
    <col min="3" max="3" width="15.21875" customWidth="1"/>
    <col min="4" max="4" width="14.21875" bestFit="1" customWidth="1"/>
    <col min="5" max="5" width="13.109375" customWidth="1"/>
    <col min="6" max="8" width="14.21875" bestFit="1" customWidth="1"/>
    <col min="9" max="9" width="13.21875" customWidth="1"/>
    <col min="10" max="10" width="14.33203125" bestFit="1" customWidth="1"/>
    <col min="11" max="11" width="9.109375" customWidth="1"/>
    <col min="12" max="12" width="12.6640625" customWidth="1"/>
    <col min="13" max="13" width="8.21875" customWidth="1"/>
    <col min="14" max="14" width="12.44140625" bestFit="1" customWidth="1"/>
    <col min="15" max="15" width="12.33203125" customWidth="1"/>
    <col min="16" max="16" width="12.21875" bestFit="1" customWidth="1"/>
    <col min="17" max="17" width="12.77734375" customWidth="1"/>
    <col min="18" max="18" width="11.21875" customWidth="1"/>
    <col min="19" max="22" width="8.109375" customWidth="1"/>
    <col min="23" max="25" width="7.6640625" customWidth="1"/>
    <col min="26" max="26" width="8.6640625" customWidth="1"/>
    <col min="27" max="28" width="6.6640625" customWidth="1"/>
    <col min="29" max="29" width="7.44140625" customWidth="1"/>
    <col min="30" max="30" width="6.6640625" customWidth="1"/>
    <col min="32" max="36" width="12.6640625" customWidth="1"/>
    <col min="48" max="49" width="8.88671875" style="102"/>
    <col min="50" max="58" width="10.6640625" customWidth="1"/>
  </cols>
  <sheetData>
    <row r="1" spans="1:60" s="246" customFormat="1" ht="45">
      <c r="B1" s="1645" t="s">
        <v>855</v>
      </c>
      <c r="C1" s="1645"/>
      <c r="D1" s="1645"/>
      <c r="E1" s="1645"/>
      <c r="F1" s="1645"/>
      <c r="G1" s="1645"/>
      <c r="H1" s="1645"/>
      <c r="I1" s="1645"/>
      <c r="J1" s="1645"/>
      <c r="K1" s="1645"/>
      <c r="L1" s="1645"/>
      <c r="M1" s="1645"/>
      <c r="N1" s="1645"/>
      <c r="O1" s="1645"/>
      <c r="P1" s="1645"/>
      <c r="Q1" s="1645"/>
      <c r="R1" s="1645"/>
      <c r="S1" s="1645"/>
      <c r="T1" s="1645"/>
      <c r="U1" s="1645"/>
      <c r="V1" s="1645"/>
      <c r="W1" s="1645"/>
      <c r="X1" s="1645"/>
      <c r="Y1" s="1645"/>
      <c r="Z1" s="1645"/>
      <c r="AA1" s="1645"/>
      <c r="AB1" s="1645"/>
      <c r="AC1" s="1645"/>
      <c r="AD1" s="1645"/>
      <c r="AE1" s="243"/>
      <c r="AF1" s="243"/>
      <c r="AG1" s="243"/>
      <c r="AH1" s="243"/>
      <c r="AI1" s="243"/>
      <c r="AJ1" s="243"/>
      <c r="AK1" s="243"/>
      <c r="AL1" s="244"/>
      <c r="AM1" s="244"/>
      <c r="AN1" s="244"/>
      <c r="AO1" s="244"/>
      <c r="AP1" s="244"/>
      <c r="AQ1" s="244"/>
      <c r="AR1" s="244"/>
      <c r="AS1" s="244"/>
      <c r="AT1" s="244"/>
      <c r="AU1" s="244"/>
      <c r="AV1" s="245"/>
      <c r="AW1" s="245"/>
      <c r="AX1" s="244"/>
      <c r="AY1" s="244"/>
      <c r="AZ1" s="244"/>
      <c r="BA1" s="244"/>
      <c r="BB1" s="244"/>
      <c r="BC1" s="244"/>
      <c r="BD1" s="244"/>
      <c r="BE1" s="244"/>
      <c r="BF1" s="244"/>
      <c r="BG1" s="1543" t="s">
        <v>86</v>
      </c>
      <c r="BH1" s="1543"/>
    </row>
    <row r="2" spans="1:60" s="249" customFormat="1" ht="36.75" customHeight="1" thickBot="1">
      <c r="B2" s="247"/>
      <c r="C2" s="1646" t="s">
        <v>1646</v>
      </c>
      <c r="D2" s="1646"/>
      <c r="E2" s="1646"/>
      <c r="F2" s="1646"/>
      <c r="G2" s="1646"/>
      <c r="H2" s="1646"/>
      <c r="I2" s="1646"/>
      <c r="J2" s="1646"/>
      <c r="K2" s="1646"/>
      <c r="L2" s="1646"/>
      <c r="M2" s="1646"/>
      <c r="N2" s="1646"/>
      <c r="O2" s="1646"/>
      <c r="P2" s="1646"/>
      <c r="Q2" s="1646"/>
      <c r="R2" s="1646"/>
      <c r="S2" s="1646"/>
      <c r="T2" s="1646"/>
      <c r="U2" s="248"/>
      <c r="V2" s="248" t="s">
        <v>857</v>
      </c>
      <c r="W2" s="248"/>
      <c r="X2" s="248"/>
      <c r="Y2" s="248"/>
      <c r="Z2" s="248"/>
      <c r="AA2" s="248"/>
      <c r="AC2" s="1647" t="s">
        <v>858</v>
      </c>
      <c r="AD2" s="1647"/>
      <c r="AK2" s="1648"/>
      <c r="AL2" s="1648"/>
      <c r="AM2" s="1648"/>
      <c r="AN2" s="1648"/>
      <c r="AO2" s="1648"/>
      <c r="AP2" s="1648"/>
      <c r="AQ2" s="1648"/>
      <c r="AR2" s="1648"/>
      <c r="AS2" s="1648"/>
      <c r="AT2" s="1648"/>
      <c r="AU2" s="1648"/>
      <c r="AV2" s="1648"/>
      <c r="AW2" s="1648"/>
      <c r="AX2" s="1648"/>
      <c r="AY2" s="1648"/>
      <c r="AZ2" s="1648"/>
      <c r="BA2" s="1648"/>
      <c r="BB2" s="1648"/>
      <c r="BC2" s="1648"/>
      <c r="BD2" s="1648"/>
      <c r="BE2" s="1648"/>
      <c r="BF2" s="1648"/>
    </row>
    <row r="3" spans="1:60" s="197" customFormat="1" ht="93.75" customHeight="1" thickBot="1">
      <c r="B3" s="250" t="s">
        <v>859</v>
      </c>
      <c r="C3" s="251" t="s">
        <v>860</v>
      </c>
      <c r="D3" s="252" t="s">
        <v>861</v>
      </c>
      <c r="E3" s="252" t="s">
        <v>862</v>
      </c>
      <c r="F3" s="252" t="s">
        <v>863</v>
      </c>
      <c r="G3" s="252" t="s">
        <v>864</v>
      </c>
      <c r="H3" s="252" t="s">
        <v>865</v>
      </c>
      <c r="I3" s="252" t="s">
        <v>866</v>
      </c>
      <c r="J3" s="253" t="s">
        <v>867</v>
      </c>
      <c r="K3" s="252" t="s">
        <v>868</v>
      </c>
      <c r="L3" s="252" t="s">
        <v>869</v>
      </c>
      <c r="M3" s="252" t="s">
        <v>870</v>
      </c>
      <c r="N3" s="252" t="s">
        <v>871</v>
      </c>
      <c r="O3" s="252" t="s">
        <v>872</v>
      </c>
      <c r="P3" s="252" t="s">
        <v>873</v>
      </c>
      <c r="Q3" s="252" t="s">
        <v>874</v>
      </c>
      <c r="R3" s="252" t="s">
        <v>875</v>
      </c>
      <c r="S3" s="252" t="s">
        <v>876</v>
      </c>
      <c r="T3" s="252" t="s">
        <v>877</v>
      </c>
      <c r="U3" s="252" t="s">
        <v>878</v>
      </c>
      <c r="V3" s="252" t="s">
        <v>879</v>
      </c>
      <c r="W3" s="252" t="s">
        <v>880</v>
      </c>
      <c r="X3" s="252" t="s">
        <v>881</v>
      </c>
      <c r="Y3" s="252" t="s">
        <v>882</v>
      </c>
      <c r="Z3" s="252" t="s">
        <v>883</v>
      </c>
      <c r="AA3" s="252" t="s">
        <v>884</v>
      </c>
      <c r="AB3" s="252" t="s">
        <v>885</v>
      </c>
      <c r="AC3" s="254" t="s">
        <v>886</v>
      </c>
      <c r="AD3" s="255" t="s">
        <v>887</v>
      </c>
      <c r="AE3" s="256"/>
      <c r="AF3" s="257" t="s">
        <v>888</v>
      </c>
      <c r="AG3" s="258" t="s">
        <v>889</v>
      </c>
      <c r="AH3" s="259" t="s">
        <v>890</v>
      </c>
      <c r="AI3" s="259" t="s">
        <v>891</v>
      </c>
      <c r="AJ3" s="259" t="s">
        <v>892</v>
      </c>
      <c r="AK3" s="260"/>
      <c r="AL3" s="261" t="s">
        <v>893</v>
      </c>
      <c r="AM3" s="259" t="s">
        <v>894</v>
      </c>
      <c r="AN3" s="259" t="s">
        <v>895</v>
      </c>
      <c r="AO3" s="259" t="s">
        <v>896</v>
      </c>
      <c r="AP3" s="259" t="s">
        <v>897</v>
      </c>
      <c r="AQ3" s="261" t="s">
        <v>898</v>
      </c>
      <c r="AR3" s="259" t="s">
        <v>899</v>
      </c>
      <c r="AS3" s="259" t="s">
        <v>900</v>
      </c>
      <c r="AT3" s="259" t="s">
        <v>901</v>
      </c>
      <c r="AU3" s="260"/>
      <c r="AV3" s="262" t="s">
        <v>879</v>
      </c>
      <c r="AW3" s="263" t="s">
        <v>902</v>
      </c>
      <c r="AX3" s="259" t="s">
        <v>893</v>
      </c>
      <c r="AY3" s="259" t="s">
        <v>894</v>
      </c>
      <c r="AZ3" s="259" t="s">
        <v>895</v>
      </c>
      <c r="BA3" s="259" t="s">
        <v>896</v>
      </c>
      <c r="BB3" s="259" t="s">
        <v>897</v>
      </c>
      <c r="BC3" s="264" t="s">
        <v>898</v>
      </c>
      <c r="BD3" s="259" t="s">
        <v>899</v>
      </c>
      <c r="BE3" s="259" t="s">
        <v>900</v>
      </c>
      <c r="BF3" s="259" t="s">
        <v>901</v>
      </c>
    </row>
    <row r="4" spans="1:60" s="197" customFormat="1" ht="35.1" customHeight="1" thickBot="1">
      <c r="B4" s="265" t="s">
        <v>903</v>
      </c>
      <c r="C4" s="266">
        <f t="shared" ref="C4:C22" si="0">SUM(D4:AD4)</f>
        <v>46303</v>
      </c>
      <c r="D4" s="266">
        <f>D5+D8+D14+D19</f>
        <v>8515</v>
      </c>
      <c r="E4" s="266">
        <f t="shared" ref="E4:AD4" si="1">E5+E8+E14+E19</f>
        <v>6470</v>
      </c>
      <c r="F4" s="266">
        <f t="shared" si="1"/>
        <v>2550</v>
      </c>
      <c r="G4" s="266">
        <f t="shared" si="1"/>
        <v>2381</v>
      </c>
      <c r="H4" s="266">
        <f t="shared" si="1"/>
        <v>3421</v>
      </c>
      <c r="I4" s="266">
        <f t="shared" si="1"/>
        <v>5450</v>
      </c>
      <c r="J4" s="267">
        <f>AF4</f>
        <v>4260</v>
      </c>
      <c r="K4" s="266">
        <f t="shared" si="1"/>
        <v>0</v>
      </c>
      <c r="L4" s="266">
        <f t="shared" si="1"/>
        <v>76</v>
      </c>
      <c r="M4" s="266">
        <f t="shared" si="1"/>
        <v>0</v>
      </c>
      <c r="N4" s="266">
        <f t="shared" si="1"/>
        <v>6058</v>
      </c>
      <c r="O4" s="266">
        <f t="shared" si="1"/>
        <v>7122</v>
      </c>
      <c r="P4" s="266">
        <f t="shared" si="1"/>
        <v>0</v>
      </c>
      <c r="Q4" s="266">
        <f t="shared" si="1"/>
        <v>0</v>
      </c>
      <c r="R4" s="266">
        <f t="shared" si="1"/>
        <v>0</v>
      </c>
      <c r="S4" s="266">
        <f t="shared" si="1"/>
        <v>0</v>
      </c>
      <c r="T4" s="266">
        <f t="shared" si="1"/>
        <v>0</v>
      </c>
      <c r="U4" s="266">
        <f t="shared" si="1"/>
        <v>0</v>
      </c>
      <c r="V4" s="266">
        <f t="shared" si="1"/>
        <v>0</v>
      </c>
      <c r="W4" s="266">
        <f t="shared" si="1"/>
        <v>0</v>
      </c>
      <c r="X4" s="266">
        <f t="shared" si="1"/>
        <v>0</v>
      </c>
      <c r="Y4" s="266">
        <f t="shared" si="1"/>
        <v>0</v>
      </c>
      <c r="Z4" s="266">
        <f t="shared" si="1"/>
        <v>0</v>
      </c>
      <c r="AA4" s="266">
        <f t="shared" si="1"/>
        <v>0</v>
      </c>
      <c r="AB4" s="266">
        <f t="shared" si="1"/>
        <v>0</v>
      </c>
      <c r="AC4" s="266">
        <f t="shared" si="1"/>
        <v>0</v>
      </c>
      <c r="AD4" s="268">
        <f t="shared" si="1"/>
        <v>0</v>
      </c>
      <c r="AE4" s="269"/>
      <c r="AF4" s="270">
        <f>AF5+AF8+AF14+AF19</f>
        <v>4260</v>
      </c>
      <c r="AG4" s="271">
        <f t="shared" ref="AG4" si="2">AG5+AG8+AG14+AG19</f>
        <v>2230</v>
      </c>
      <c r="AH4" s="271">
        <f>AH5+AH8+AH14+AH19</f>
        <v>2030</v>
      </c>
      <c r="AI4" s="271">
        <f>AI5+AI8+AI14+AI19</f>
        <v>0</v>
      </c>
      <c r="AJ4" s="271">
        <f>AJ5+AJ8+AJ14+AJ19</f>
        <v>0</v>
      </c>
      <c r="AK4" s="272"/>
      <c r="AL4" s="271">
        <f t="shared" ref="AL4:AT4" si="3">AL5+AL8+AL14+AL19</f>
        <v>0</v>
      </c>
      <c r="AM4" s="271">
        <f t="shared" si="3"/>
        <v>0</v>
      </c>
      <c r="AN4" s="271">
        <f t="shared" si="3"/>
        <v>0</v>
      </c>
      <c r="AO4" s="271">
        <f t="shared" si="3"/>
        <v>0</v>
      </c>
      <c r="AP4" s="271">
        <f t="shared" si="3"/>
        <v>0</v>
      </c>
      <c r="AQ4" s="271">
        <f>AQ5+AQ8+AQ14+AQ19</f>
        <v>0</v>
      </c>
      <c r="AR4" s="271">
        <f t="shared" si="3"/>
        <v>0</v>
      </c>
      <c r="AS4" s="271">
        <f t="shared" si="3"/>
        <v>0</v>
      </c>
      <c r="AT4" s="271">
        <f t="shared" si="3"/>
        <v>0</v>
      </c>
      <c r="AU4" s="273"/>
      <c r="AV4" s="274">
        <f>SUM(AX4:BB4)</f>
        <v>0</v>
      </c>
      <c r="AW4" s="275">
        <f t="shared" ref="AW4:AW22" si="4">BC4+BD4+BE4+BF4</f>
        <v>0</v>
      </c>
      <c r="AX4" s="271">
        <f t="shared" ref="AX4:BF4" si="5">AX5+AX8+AX14+AX19</f>
        <v>0</v>
      </c>
      <c r="AY4" s="271">
        <f t="shared" si="5"/>
        <v>0</v>
      </c>
      <c r="AZ4" s="271">
        <f t="shared" si="5"/>
        <v>0</v>
      </c>
      <c r="BA4" s="271">
        <f t="shared" si="5"/>
        <v>0</v>
      </c>
      <c r="BB4" s="271">
        <f t="shared" si="5"/>
        <v>0</v>
      </c>
      <c r="BC4" s="276">
        <f>BC5+BC8+BC14+BC19</f>
        <v>0</v>
      </c>
      <c r="BD4" s="271">
        <f t="shared" si="5"/>
        <v>0</v>
      </c>
      <c r="BE4" s="271">
        <f t="shared" si="5"/>
        <v>0</v>
      </c>
      <c r="BF4" s="271">
        <f t="shared" si="5"/>
        <v>0</v>
      </c>
    </row>
    <row r="5" spans="1:60" s="197" customFormat="1" ht="35.1" customHeight="1" thickBot="1">
      <c r="B5" s="277" t="s">
        <v>904</v>
      </c>
      <c r="C5" s="278">
        <f t="shared" si="0"/>
        <v>46183</v>
      </c>
      <c r="D5" s="278">
        <f>SUM(D6:D7)</f>
        <v>8455</v>
      </c>
      <c r="E5" s="278">
        <f t="shared" ref="E5:AD5" si="6">SUM(E6:E7)</f>
        <v>6470</v>
      </c>
      <c r="F5" s="278">
        <f t="shared" si="6"/>
        <v>2550</v>
      </c>
      <c r="G5" s="278">
        <f t="shared" si="6"/>
        <v>2361</v>
      </c>
      <c r="H5" s="278">
        <f t="shared" si="6"/>
        <v>3421</v>
      </c>
      <c r="I5" s="278">
        <f t="shared" si="6"/>
        <v>5450</v>
      </c>
      <c r="J5" s="361">
        <f t="shared" ref="J5:J22" si="7">AF5</f>
        <v>4220</v>
      </c>
      <c r="K5" s="278">
        <f t="shared" si="6"/>
        <v>0</v>
      </c>
      <c r="L5" s="278">
        <f t="shared" si="6"/>
        <v>76</v>
      </c>
      <c r="M5" s="278">
        <f t="shared" si="6"/>
        <v>0</v>
      </c>
      <c r="N5" s="278">
        <f t="shared" si="6"/>
        <v>6058</v>
      </c>
      <c r="O5" s="278">
        <f t="shared" si="6"/>
        <v>7122</v>
      </c>
      <c r="P5" s="278">
        <f t="shared" si="6"/>
        <v>0</v>
      </c>
      <c r="Q5" s="278">
        <f t="shared" si="6"/>
        <v>0</v>
      </c>
      <c r="R5" s="278">
        <f>SUM(R6:R7)</f>
        <v>0</v>
      </c>
      <c r="S5" s="278">
        <f t="shared" si="6"/>
        <v>0</v>
      </c>
      <c r="T5" s="278">
        <f t="shared" si="6"/>
        <v>0</v>
      </c>
      <c r="U5" s="278">
        <f t="shared" si="6"/>
        <v>0</v>
      </c>
      <c r="V5" s="278">
        <f t="shared" si="6"/>
        <v>0</v>
      </c>
      <c r="W5" s="278">
        <f t="shared" si="6"/>
        <v>0</v>
      </c>
      <c r="X5" s="278">
        <f t="shared" si="6"/>
        <v>0</v>
      </c>
      <c r="Y5" s="278">
        <f t="shared" si="6"/>
        <v>0</v>
      </c>
      <c r="Z5" s="278">
        <f t="shared" si="6"/>
        <v>0</v>
      </c>
      <c r="AA5" s="278">
        <f t="shared" si="6"/>
        <v>0</v>
      </c>
      <c r="AB5" s="278">
        <f t="shared" si="6"/>
        <v>0</v>
      </c>
      <c r="AC5" s="278">
        <f t="shared" si="6"/>
        <v>0</v>
      </c>
      <c r="AD5" s="279">
        <f t="shared" si="6"/>
        <v>0</v>
      </c>
      <c r="AE5" s="269"/>
      <c r="AF5" s="270">
        <f>SUM(AF6:AF7)</f>
        <v>4220</v>
      </c>
      <c r="AG5" s="271">
        <f t="shared" ref="AG5" si="8">SUM(AG6:AG7)</f>
        <v>2210</v>
      </c>
      <c r="AH5" s="271">
        <f>SUM(AH6:AH7)</f>
        <v>2010</v>
      </c>
      <c r="AI5" s="271">
        <f>SUM(AI6:AI7)</f>
        <v>0</v>
      </c>
      <c r="AJ5" s="271">
        <f>SUM(AJ6:AJ7)</f>
        <v>0</v>
      </c>
      <c r="AK5" s="272"/>
      <c r="AL5" s="271">
        <f t="shared" ref="AL5:AT5" si="9">SUM(AL6:AL7)</f>
        <v>0</v>
      </c>
      <c r="AM5" s="271">
        <f t="shared" si="9"/>
        <v>0</v>
      </c>
      <c r="AN5" s="271">
        <f t="shared" si="9"/>
        <v>0</v>
      </c>
      <c r="AO5" s="271">
        <f t="shared" si="9"/>
        <v>0</v>
      </c>
      <c r="AP5" s="271">
        <f t="shared" si="9"/>
        <v>0</v>
      </c>
      <c r="AQ5" s="271">
        <f>SUM(AQ6:AQ7)</f>
        <v>0</v>
      </c>
      <c r="AR5" s="271">
        <f t="shared" si="9"/>
        <v>0</v>
      </c>
      <c r="AS5" s="271">
        <f t="shared" si="9"/>
        <v>0</v>
      </c>
      <c r="AT5" s="271">
        <f t="shared" si="9"/>
        <v>0</v>
      </c>
      <c r="AU5" s="273"/>
      <c r="AV5" s="280">
        <f t="shared" ref="AV5:AV22" si="10">SUM(AX5:BB5)</f>
        <v>0</v>
      </c>
      <c r="AW5" s="281">
        <f t="shared" si="4"/>
        <v>0</v>
      </c>
      <c r="AX5" s="271">
        <f t="shared" ref="AX5:BF5" si="11">SUM(AX6:AX7)</f>
        <v>0</v>
      </c>
      <c r="AY5" s="271">
        <f t="shared" si="11"/>
        <v>0</v>
      </c>
      <c r="AZ5" s="271">
        <f t="shared" si="11"/>
        <v>0</v>
      </c>
      <c r="BA5" s="271">
        <f t="shared" si="11"/>
        <v>0</v>
      </c>
      <c r="BB5" s="271">
        <f t="shared" si="11"/>
        <v>0</v>
      </c>
      <c r="BC5" s="276">
        <f>SUM(BC6:BC7)</f>
        <v>0</v>
      </c>
      <c r="BD5" s="271">
        <f t="shared" si="11"/>
        <v>0</v>
      </c>
      <c r="BE5" s="271">
        <f t="shared" si="11"/>
        <v>0</v>
      </c>
      <c r="BF5" s="271">
        <f t="shared" si="11"/>
        <v>0</v>
      </c>
    </row>
    <row r="6" spans="1:60" s="197" customFormat="1" ht="35.1" customHeight="1" thickBot="1">
      <c r="B6" s="282" t="s">
        <v>905</v>
      </c>
      <c r="C6" s="283">
        <f t="shared" si="0"/>
        <v>44300</v>
      </c>
      <c r="D6" s="284">
        <v>7780</v>
      </c>
      <c r="E6" s="284">
        <v>6470</v>
      </c>
      <c r="F6" s="284">
        <v>2550</v>
      </c>
      <c r="G6" s="284">
        <v>1880</v>
      </c>
      <c r="H6" s="284">
        <v>2860</v>
      </c>
      <c r="I6" s="284">
        <v>5450</v>
      </c>
      <c r="J6" s="285">
        <f>AF6</f>
        <v>4220</v>
      </c>
      <c r="K6" s="284"/>
      <c r="L6" s="284"/>
      <c r="M6" s="284"/>
      <c r="N6" s="284">
        <v>6000</v>
      </c>
      <c r="O6" s="284">
        <v>7090</v>
      </c>
      <c r="P6" s="284"/>
      <c r="Q6" s="284"/>
      <c r="R6" s="284"/>
      <c r="S6" s="284"/>
      <c r="T6" s="284"/>
      <c r="U6" s="284"/>
      <c r="V6" s="284"/>
      <c r="W6" s="284"/>
      <c r="X6" s="284"/>
      <c r="Y6" s="284"/>
      <c r="Z6" s="284"/>
      <c r="AA6" s="284"/>
      <c r="AB6" s="284"/>
      <c r="AC6" s="286"/>
      <c r="AD6" s="287"/>
      <c r="AE6" s="269"/>
      <c r="AF6" s="270">
        <f>SUM(AG6:AJ6)</f>
        <v>4220</v>
      </c>
      <c r="AG6" s="288">
        <v>2210</v>
      </c>
      <c r="AH6" s="288">
        <v>2010</v>
      </c>
      <c r="AI6" s="288"/>
      <c r="AJ6" s="288"/>
      <c r="AK6" s="269"/>
      <c r="AL6" s="289"/>
      <c r="AM6" s="289"/>
      <c r="AN6" s="289"/>
      <c r="AO6" s="289"/>
      <c r="AP6" s="289"/>
      <c r="AQ6" s="289"/>
      <c r="AR6" s="289"/>
      <c r="AS6" s="289"/>
      <c r="AT6" s="289"/>
      <c r="AU6" s="273"/>
      <c r="AV6" s="290">
        <f t="shared" si="10"/>
        <v>0</v>
      </c>
      <c r="AW6" s="291">
        <f t="shared" si="4"/>
        <v>0</v>
      </c>
      <c r="AX6" s="289">
        <f>AL6*2</f>
        <v>0</v>
      </c>
      <c r="AY6" s="289">
        <f>AM6*50</f>
        <v>0</v>
      </c>
      <c r="AZ6" s="289">
        <f>AN6*25</f>
        <v>0</v>
      </c>
      <c r="BA6" s="289">
        <f>AO6*40</f>
        <v>0</v>
      </c>
      <c r="BB6" s="289">
        <f>AP6*60</f>
        <v>0</v>
      </c>
      <c r="BC6" s="292">
        <f>AQ6*4</f>
        <v>0</v>
      </c>
      <c r="BD6" s="289">
        <f>AR6*0.5</f>
        <v>0</v>
      </c>
      <c r="BE6" s="289">
        <f>AS6*12</f>
        <v>0</v>
      </c>
      <c r="BF6" s="289">
        <f>AT6*12</f>
        <v>0</v>
      </c>
    </row>
    <row r="7" spans="1:60" s="197" customFormat="1" ht="35.1" customHeight="1" thickBot="1">
      <c r="B7" s="293" t="s">
        <v>906</v>
      </c>
      <c r="C7" s="294">
        <f t="shared" si="0"/>
        <v>1883</v>
      </c>
      <c r="D7" s="295">
        <v>675</v>
      </c>
      <c r="E7" s="295"/>
      <c r="F7" s="295"/>
      <c r="G7" s="295">
        <v>481</v>
      </c>
      <c r="H7" s="295">
        <v>561</v>
      </c>
      <c r="I7" s="295"/>
      <c r="J7" s="285">
        <f>AF7</f>
        <v>0</v>
      </c>
      <c r="K7" s="296"/>
      <c r="L7" s="296">
        <v>76</v>
      </c>
      <c r="M7" s="296"/>
      <c r="N7" s="296">
        <v>58</v>
      </c>
      <c r="O7" s="297">
        <v>32</v>
      </c>
      <c r="P7" s="284"/>
      <c r="Q7" s="284"/>
      <c r="R7" s="284"/>
      <c r="S7" s="284"/>
      <c r="T7" s="296"/>
      <c r="U7" s="296"/>
      <c r="V7" s="296"/>
      <c r="W7" s="296"/>
      <c r="X7" s="296"/>
      <c r="Y7" s="296"/>
      <c r="Z7" s="296"/>
      <c r="AA7" s="296"/>
      <c r="AB7" s="296"/>
      <c r="AC7" s="298"/>
      <c r="AD7" s="299"/>
      <c r="AE7" s="269"/>
      <c r="AF7" s="270">
        <f>SUM(AG7:AJ7)</f>
        <v>0</v>
      </c>
      <c r="AG7" s="300"/>
      <c r="AH7" s="301"/>
      <c r="AI7" s="288"/>
      <c r="AJ7" s="288"/>
      <c r="AK7" s="269"/>
      <c r="AL7" s="289"/>
      <c r="AM7" s="289"/>
      <c r="AN7" s="289"/>
      <c r="AO7" s="289"/>
      <c r="AP7" s="289"/>
      <c r="AQ7" s="289"/>
      <c r="AR7" s="289"/>
      <c r="AS7" s="289"/>
      <c r="AT7" s="289"/>
      <c r="AU7" s="273"/>
      <c r="AV7" s="290">
        <f t="shared" si="10"/>
        <v>0</v>
      </c>
      <c r="AW7" s="302">
        <f t="shared" si="4"/>
        <v>0</v>
      </c>
      <c r="AX7" s="289">
        <f>AL7*2</f>
        <v>0</v>
      </c>
      <c r="AY7" s="289">
        <f>AM7*50</f>
        <v>0</v>
      </c>
      <c r="AZ7" s="289">
        <f>AN7*25</f>
        <v>0</v>
      </c>
      <c r="BA7" s="289">
        <f>AO7*40</f>
        <v>0</v>
      </c>
      <c r="BB7" s="289">
        <f>AP7*60</f>
        <v>0</v>
      </c>
      <c r="BC7" s="292">
        <f>AQ7*4</f>
        <v>0</v>
      </c>
      <c r="BD7" s="289">
        <f>AR7*0.5</f>
        <v>0</v>
      </c>
      <c r="BE7" s="289">
        <f>AS7*12</f>
        <v>0</v>
      </c>
      <c r="BF7" s="289">
        <f>AT7*12</f>
        <v>0</v>
      </c>
    </row>
    <row r="8" spans="1:60" s="197" customFormat="1" ht="35.1" customHeight="1" thickBot="1">
      <c r="B8" s="277" t="s">
        <v>907</v>
      </c>
      <c r="C8" s="278">
        <f t="shared" si="0"/>
        <v>120</v>
      </c>
      <c r="D8" s="278">
        <f t="shared" ref="D8:Z8" si="12">SUM(D9:D13)</f>
        <v>60</v>
      </c>
      <c r="E8" s="278">
        <f t="shared" si="12"/>
        <v>0</v>
      </c>
      <c r="F8" s="278">
        <f t="shared" si="12"/>
        <v>0</v>
      </c>
      <c r="G8" s="278">
        <f t="shared" si="12"/>
        <v>20</v>
      </c>
      <c r="H8" s="278">
        <f t="shared" si="12"/>
        <v>0</v>
      </c>
      <c r="I8" s="278">
        <f t="shared" si="12"/>
        <v>0</v>
      </c>
      <c r="J8" s="361">
        <f t="shared" si="7"/>
        <v>40</v>
      </c>
      <c r="K8" s="362">
        <f t="shared" si="12"/>
        <v>0</v>
      </c>
      <c r="L8" s="362">
        <f t="shared" si="12"/>
        <v>0</v>
      </c>
      <c r="M8" s="362">
        <f t="shared" si="12"/>
        <v>0</v>
      </c>
      <c r="N8" s="362">
        <f t="shared" si="12"/>
        <v>0</v>
      </c>
      <c r="O8" s="362">
        <f t="shared" si="12"/>
        <v>0</v>
      </c>
      <c r="P8" s="362">
        <f t="shared" si="12"/>
        <v>0</v>
      </c>
      <c r="Q8" s="362">
        <f t="shared" si="12"/>
        <v>0</v>
      </c>
      <c r="R8" s="362">
        <f t="shared" si="12"/>
        <v>0</v>
      </c>
      <c r="S8" s="362">
        <f t="shared" si="12"/>
        <v>0</v>
      </c>
      <c r="T8" s="362">
        <f t="shared" si="12"/>
        <v>0</v>
      </c>
      <c r="U8" s="362">
        <f t="shared" si="12"/>
        <v>0</v>
      </c>
      <c r="V8" s="362">
        <f t="shared" si="12"/>
        <v>0</v>
      </c>
      <c r="W8" s="362">
        <f t="shared" si="12"/>
        <v>0</v>
      </c>
      <c r="X8" s="362">
        <f t="shared" si="12"/>
        <v>0</v>
      </c>
      <c r="Y8" s="362">
        <f t="shared" si="12"/>
        <v>0</v>
      </c>
      <c r="Z8" s="362">
        <f t="shared" si="12"/>
        <v>0</v>
      </c>
      <c r="AA8" s="362">
        <f>AA9+AA10+AA11+AA12+AA13</f>
        <v>0</v>
      </c>
      <c r="AB8" s="362">
        <f>SUM(AB9:AB13)</f>
        <v>0</v>
      </c>
      <c r="AC8" s="362">
        <f>SUM(AC9:AC13)</f>
        <v>0</v>
      </c>
      <c r="AD8" s="363">
        <f>SUM(AD9:AD13)</f>
        <v>0</v>
      </c>
      <c r="AE8" s="269"/>
      <c r="AF8" s="270">
        <f>SUM(AF9:AF13)</f>
        <v>40</v>
      </c>
      <c r="AG8" s="271">
        <f>SUM(AG9:AG13)</f>
        <v>20</v>
      </c>
      <c r="AH8" s="271">
        <f>SUM(AH9:AH13)</f>
        <v>20</v>
      </c>
      <c r="AI8" s="271">
        <f>SUM(AI9:AI13)</f>
        <v>0</v>
      </c>
      <c r="AJ8" s="271">
        <f>SUM(AJ9:AJ13)</f>
        <v>0</v>
      </c>
      <c r="AK8" s="272"/>
      <c r="AL8" s="271">
        <f t="shared" ref="AL8:AT8" si="13">SUM(AL9:AL13)</f>
        <v>0</v>
      </c>
      <c r="AM8" s="271">
        <f t="shared" si="13"/>
        <v>0</v>
      </c>
      <c r="AN8" s="271">
        <f t="shared" si="13"/>
        <v>0</v>
      </c>
      <c r="AO8" s="271">
        <f t="shared" si="13"/>
        <v>0</v>
      </c>
      <c r="AP8" s="271">
        <f t="shared" si="13"/>
        <v>0</v>
      </c>
      <c r="AQ8" s="271">
        <f>SUM(AQ9:AQ13)</f>
        <v>0</v>
      </c>
      <c r="AR8" s="271">
        <f t="shared" si="13"/>
        <v>0</v>
      </c>
      <c r="AS8" s="271">
        <f t="shared" si="13"/>
        <v>0</v>
      </c>
      <c r="AT8" s="271">
        <f t="shared" si="13"/>
        <v>0</v>
      </c>
      <c r="AU8" s="273"/>
      <c r="AV8" s="280">
        <f t="shared" si="10"/>
        <v>0</v>
      </c>
      <c r="AW8" s="281">
        <f t="shared" si="4"/>
        <v>0</v>
      </c>
      <c r="AX8" s="271">
        <f t="shared" ref="AX8:BF8" si="14">SUM(AX9:AX13)</f>
        <v>0</v>
      </c>
      <c r="AY8" s="271">
        <f t="shared" si="14"/>
        <v>0</v>
      </c>
      <c r="AZ8" s="271">
        <f t="shared" si="14"/>
        <v>0</v>
      </c>
      <c r="BA8" s="271">
        <f t="shared" si="14"/>
        <v>0</v>
      </c>
      <c r="BB8" s="271">
        <f t="shared" si="14"/>
        <v>0</v>
      </c>
      <c r="BC8" s="276">
        <f>SUM(BC9:BC13)</f>
        <v>0</v>
      </c>
      <c r="BD8" s="271">
        <f t="shared" si="14"/>
        <v>0</v>
      </c>
      <c r="BE8" s="271">
        <f t="shared" si="14"/>
        <v>0</v>
      </c>
      <c r="BF8" s="271">
        <f t="shared" si="14"/>
        <v>0</v>
      </c>
    </row>
    <row r="9" spans="1:60" s="197" customFormat="1" ht="35.1" customHeight="1" thickBot="1">
      <c r="B9" s="303" t="s">
        <v>908</v>
      </c>
      <c r="C9" s="283">
        <f t="shared" si="0"/>
        <v>0</v>
      </c>
      <c r="D9" s="304"/>
      <c r="E9" s="304"/>
      <c r="F9" s="304"/>
      <c r="G9" s="304"/>
      <c r="H9" s="304"/>
      <c r="I9" s="304"/>
      <c r="J9" s="364">
        <f>AF9</f>
        <v>0</v>
      </c>
      <c r="K9" s="365"/>
      <c r="L9" s="365"/>
      <c r="M9" s="365"/>
      <c r="N9" s="365"/>
      <c r="O9" s="365"/>
      <c r="P9" s="365"/>
      <c r="Q9" s="366"/>
      <c r="R9" s="365"/>
      <c r="S9" s="365"/>
      <c r="T9" s="365"/>
      <c r="U9" s="365"/>
      <c r="V9" s="365"/>
      <c r="W9" s="365"/>
      <c r="X9" s="365"/>
      <c r="Y9" s="365"/>
      <c r="Z9" s="365"/>
      <c r="AA9" s="365"/>
      <c r="AB9" s="365"/>
      <c r="AC9" s="367"/>
      <c r="AD9" s="310"/>
      <c r="AE9" s="269"/>
      <c r="AF9" s="270">
        <f>SUM(AG9:AJ9)</f>
        <v>0</v>
      </c>
      <c r="AG9" s="288"/>
      <c r="AH9" s="288"/>
      <c r="AI9" s="288"/>
      <c r="AJ9" s="288"/>
      <c r="AK9" s="269"/>
      <c r="AL9" s="311"/>
      <c r="AM9" s="311"/>
      <c r="AN9" s="311"/>
      <c r="AO9" s="311"/>
      <c r="AP9" s="311"/>
      <c r="AQ9" s="311"/>
      <c r="AR9" s="311"/>
      <c r="AS9" s="311"/>
      <c r="AT9" s="311"/>
      <c r="AU9" s="312"/>
      <c r="AV9" s="290">
        <f t="shared" si="10"/>
        <v>0</v>
      </c>
      <c r="AW9" s="291">
        <f t="shared" si="4"/>
        <v>0</v>
      </c>
      <c r="AX9" s="311">
        <f>AL9*2</f>
        <v>0</v>
      </c>
      <c r="AY9" s="311">
        <f>AM9*50</f>
        <v>0</v>
      </c>
      <c r="AZ9" s="311">
        <f>AN9*25</f>
        <v>0</v>
      </c>
      <c r="BA9" s="311">
        <f>AO9*40</f>
        <v>0</v>
      </c>
      <c r="BB9" s="311">
        <f>AP9*60</f>
        <v>0</v>
      </c>
      <c r="BC9" s="313">
        <f>AQ9*4</f>
        <v>0</v>
      </c>
      <c r="BD9" s="311">
        <f>AR9*0.5</f>
        <v>0</v>
      </c>
      <c r="BE9" s="311">
        <f t="shared" ref="BE9:BF13" si="15">AS9*12</f>
        <v>0</v>
      </c>
      <c r="BF9" s="311">
        <f t="shared" si="15"/>
        <v>0</v>
      </c>
    </row>
    <row r="10" spans="1:60" s="197" customFormat="1" ht="35.1" customHeight="1" thickBot="1">
      <c r="B10" s="303" t="s">
        <v>909</v>
      </c>
      <c r="C10" s="283">
        <f t="shared" si="0"/>
        <v>0</v>
      </c>
      <c r="D10" s="314"/>
      <c r="E10" s="314"/>
      <c r="F10" s="314"/>
      <c r="G10" s="314"/>
      <c r="H10" s="314"/>
      <c r="I10" s="314"/>
      <c r="J10" s="368">
        <f t="shared" si="7"/>
        <v>0</v>
      </c>
      <c r="K10" s="369"/>
      <c r="L10" s="369"/>
      <c r="M10" s="369"/>
      <c r="N10" s="369"/>
      <c r="O10" s="369"/>
      <c r="P10" s="369"/>
      <c r="Q10" s="369"/>
      <c r="R10" s="369"/>
      <c r="S10" s="369"/>
      <c r="T10" s="369"/>
      <c r="U10" s="369"/>
      <c r="V10" s="369"/>
      <c r="W10" s="369"/>
      <c r="X10" s="369"/>
      <c r="Y10" s="369"/>
      <c r="Z10" s="369"/>
      <c r="AA10" s="369"/>
      <c r="AB10" s="369"/>
      <c r="AC10" s="370"/>
      <c r="AD10" s="371"/>
      <c r="AE10" s="269"/>
      <c r="AF10" s="270">
        <f>SUM(AG10:AJ10)</f>
        <v>0</v>
      </c>
      <c r="AG10" s="288"/>
      <c r="AH10" s="288"/>
      <c r="AI10" s="288"/>
      <c r="AJ10" s="288"/>
      <c r="AK10" s="269"/>
      <c r="AL10" s="311"/>
      <c r="AM10" s="311"/>
      <c r="AN10" s="311"/>
      <c r="AO10" s="311"/>
      <c r="AP10" s="311"/>
      <c r="AQ10" s="311"/>
      <c r="AR10" s="311"/>
      <c r="AS10" s="311"/>
      <c r="AT10" s="311"/>
      <c r="AU10" s="312"/>
      <c r="AV10" s="290">
        <f t="shared" si="10"/>
        <v>0</v>
      </c>
      <c r="AW10" s="316">
        <f t="shared" si="4"/>
        <v>0</v>
      </c>
      <c r="AX10" s="311">
        <f>AL10*2</f>
        <v>0</v>
      </c>
      <c r="AY10" s="311">
        <f>AM10*50</f>
        <v>0</v>
      </c>
      <c r="AZ10" s="311">
        <f>AN10*25</f>
        <v>0</v>
      </c>
      <c r="BA10" s="311">
        <f>AO10*40</f>
        <v>0</v>
      </c>
      <c r="BB10" s="311">
        <f>AP10*60</f>
        <v>0</v>
      </c>
      <c r="BC10" s="313">
        <f>AQ10*4</f>
        <v>0</v>
      </c>
      <c r="BD10" s="311">
        <f>AR10*0.5</f>
        <v>0</v>
      </c>
      <c r="BE10" s="311">
        <f t="shared" si="15"/>
        <v>0</v>
      </c>
      <c r="BF10" s="311">
        <f t="shared" si="15"/>
        <v>0</v>
      </c>
    </row>
    <row r="11" spans="1:60" s="197" customFormat="1" ht="35.1" customHeight="1" thickBot="1">
      <c r="B11" s="303" t="s">
        <v>910</v>
      </c>
      <c r="C11" s="283">
        <f t="shared" si="0"/>
        <v>0</v>
      </c>
      <c r="D11" s="314"/>
      <c r="E11" s="314"/>
      <c r="F11" s="314"/>
      <c r="G11" s="314"/>
      <c r="H11" s="314"/>
      <c r="I11" s="314"/>
      <c r="J11" s="372">
        <f t="shared" si="7"/>
        <v>0</v>
      </c>
      <c r="K11" s="314"/>
      <c r="L11" s="314"/>
      <c r="M11" s="314"/>
      <c r="N11" s="314"/>
      <c r="O11" s="314"/>
      <c r="P11" s="314"/>
      <c r="Q11" s="314"/>
      <c r="R11" s="314"/>
      <c r="S11" s="314"/>
      <c r="T11" s="314"/>
      <c r="U11" s="314"/>
      <c r="V11" s="314"/>
      <c r="W11" s="314"/>
      <c r="X11" s="314"/>
      <c r="Y11" s="314"/>
      <c r="Z11" s="314"/>
      <c r="AA11" s="314"/>
      <c r="AB11" s="314"/>
      <c r="AC11" s="315"/>
      <c r="AD11" s="310"/>
      <c r="AE11" s="269"/>
      <c r="AF11" s="270">
        <f t="shared" ref="AF11" si="16">SUM(AG11:AJ11)</f>
        <v>0</v>
      </c>
      <c r="AG11" s="288"/>
      <c r="AH11" s="288"/>
      <c r="AI11" s="288"/>
      <c r="AJ11" s="288"/>
      <c r="AK11" s="269"/>
      <c r="AL11" s="311"/>
      <c r="AM11" s="311"/>
      <c r="AN11" s="311"/>
      <c r="AO11" s="311"/>
      <c r="AP11" s="311"/>
      <c r="AQ11" s="311"/>
      <c r="AR11" s="311"/>
      <c r="AS11" s="311"/>
      <c r="AT11" s="311"/>
      <c r="AU11" s="312"/>
      <c r="AV11" s="290">
        <f t="shared" si="10"/>
        <v>0</v>
      </c>
      <c r="AW11" s="316">
        <f t="shared" si="4"/>
        <v>0</v>
      </c>
      <c r="AX11" s="311">
        <f>AL11*2</f>
        <v>0</v>
      </c>
      <c r="AY11" s="311">
        <f>AM11*50</f>
        <v>0</v>
      </c>
      <c r="AZ11" s="311">
        <f>AN11*25</f>
        <v>0</v>
      </c>
      <c r="BA11" s="311">
        <f>AO11*40</f>
        <v>0</v>
      </c>
      <c r="BB11" s="311">
        <f>AP11*60</f>
        <v>0</v>
      </c>
      <c r="BC11" s="313">
        <f>AQ11*4</f>
        <v>0</v>
      </c>
      <c r="BD11" s="311">
        <f>AR11*0.5</f>
        <v>0</v>
      </c>
      <c r="BE11" s="311">
        <f t="shared" si="15"/>
        <v>0</v>
      </c>
      <c r="BF11" s="311">
        <f t="shared" si="15"/>
        <v>0</v>
      </c>
    </row>
    <row r="12" spans="1:60" s="197" customFormat="1" ht="35.1" customHeight="1" thickBot="1">
      <c r="B12" s="303" t="s">
        <v>911</v>
      </c>
      <c r="C12" s="283">
        <f t="shared" si="0"/>
        <v>120</v>
      </c>
      <c r="D12" s="314">
        <v>60</v>
      </c>
      <c r="E12" s="314"/>
      <c r="F12" s="314"/>
      <c r="G12" s="314">
        <v>20</v>
      </c>
      <c r="H12" s="314"/>
      <c r="I12" s="314"/>
      <c r="J12" s="373">
        <f>AF12</f>
        <v>40</v>
      </c>
      <c r="K12" s="314"/>
      <c r="L12" s="314"/>
      <c r="M12" s="314"/>
      <c r="N12" s="314"/>
      <c r="O12" s="314"/>
      <c r="P12" s="314"/>
      <c r="Q12" s="314"/>
      <c r="R12" s="314"/>
      <c r="S12" s="314"/>
      <c r="T12" s="314"/>
      <c r="U12" s="314"/>
      <c r="V12" s="314"/>
      <c r="W12" s="314"/>
      <c r="X12" s="314"/>
      <c r="Y12" s="314"/>
      <c r="Z12" s="314"/>
      <c r="AA12" s="314"/>
      <c r="AB12" s="314"/>
      <c r="AC12" s="315"/>
      <c r="AD12" s="310"/>
      <c r="AE12" s="269"/>
      <c r="AF12" s="270">
        <f>SUM(AG12:AJ12)</f>
        <v>40</v>
      </c>
      <c r="AG12" s="288">
        <v>20</v>
      </c>
      <c r="AH12" s="288">
        <v>20</v>
      </c>
      <c r="AI12" s="288"/>
      <c r="AJ12" s="288"/>
      <c r="AK12" s="269"/>
      <c r="AL12" s="311"/>
      <c r="AM12" s="311"/>
      <c r="AN12" s="311"/>
      <c r="AO12" s="311"/>
      <c r="AP12" s="311"/>
      <c r="AQ12" s="311"/>
      <c r="AR12" s="311"/>
      <c r="AS12" s="311"/>
      <c r="AT12" s="311"/>
      <c r="AU12" s="312"/>
      <c r="AV12" s="290">
        <f t="shared" si="10"/>
        <v>0</v>
      </c>
      <c r="AW12" s="316">
        <f t="shared" si="4"/>
        <v>0</v>
      </c>
      <c r="AX12" s="311">
        <f>AL12*2</f>
        <v>0</v>
      </c>
      <c r="AY12" s="311">
        <f>AM12*50</f>
        <v>0</v>
      </c>
      <c r="AZ12" s="311">
        <f>AN12*25</f>
        <v>0</v>
      </c>
      <c r="BA12" s="311">
        <f>AO12*40</f>
        <v>0</v>
      </c>
      <c r="BB12" s="311">
        <f>AP12*60</f>
        <v>0</v>
      </c>
      <c r="BC12" s="313">
        <f>AQ12*4</f>
        <v>0</v>
      </c>
      <c r="BD12" s="311">
        <f>AR12*0.5</f>
        <v>0</v>
      </c>
      <c r="BE12" s="311">
        <f t="shared" si="15"/>
        <v>0</v>
      </c>
      <c r="BF12" s="311">
        <f t="shared" si="15"/>
        <v>0</v>
      </c>
    </row>
    <row r="13" spans="1:60" s="197" customFormat="1" ht="35.1" customHeight="1" thickBot="1">
      <c r="B13" s="317"/>
      <c r="C13" s="294">
        <f t="shared" si="0"/>
        <v>0</v>
      </c>
      <c r="D13" s="304"/>
      <c r="E13" s="304"/>
      <c r="F13" s="304"/>
      <c r="G13" s="304"/>
      <c r="H13" s="304"/>
      <c r="I13" s="304"/>
      <c r="J13" s="374">
        <f>AF13</f>
        <v>0</v>
      </c>
      <c r="K13" s="375"/>
      <c r="L13" s="375"/>
      <c r="M13" s="375"/>
      <c r="N13" s="375"/>
      <c r="O13" s="375"/>
      <c r="P13" s="375"/>
      <c r="Q13" s="375"/>
      <c r="R13" s="375"/>
      <c r="S13" s="375"/>
      <c r="T13" s="375"/>
      <c r="U13" s="375"/>
      <c r="V13" s="375"/>
      <c r="W13" s="375"/>
      <c r="X13" s="375"/>
      <c r="Y13" s="375"/>
      <c r="Z13" s="375"/>
      <c r="AA13" s="375"/>
      <c r="AB13" s="375"/>
      <c r="AC13" s="376"/>
      <c r="AD13" s="377"/>
      <c r="AE13" s="269"/>
      <c r="AF13" s="270">
        <f t="shared" ref="AF13" si="17">SUM(AG13:AJ13)</f>
        <v>0</v>
      </c>
      <c r="AG13" s="288"/>
      <c r="AH13" s="288"/>
      <c r="AI13" s="288"/>
      <c r="AJ13" s="288"/>
      <c r="AK13" s="269"/>
      <c r="AL13" s="288"/>
      <c r="AM13" s="288"/>
      <c r="AN13" s="288"/>
      <c r="AO13" s="288"/>
      <c r="AP13" s="288"/>
      <c r="AQ13" s="288"/>
      <c r="AR13" s="288"/>
      <c r="AS13" s="288"/>
      <c r="AT13" s="288"/>
      <c r="AU13" s="273"/>
      <c r="AV13" s="290">
        <f t="shared" si="10"/>
        <v>0</v>
      </c>
      <c r="AW13" s="302">
        <f t="shared" si="4"/>
        <v>0</v>
      </c>
      <c r="AX13" s="311">
        <f>AL13*2</f>
        <v>0</v>
      </c>
      <c r="AY13" s="311">
        <f>AM13*50</f>
        <v>0</v>
      </c>
      <c r="AZ13" s="311">
        <f>AN13*25</f>
        <v>0</v>
      </c>
      <c r="BA13" s="311">
        <f>AO13*40</f>
        <v>0</v>
      </c>
      <c r="BB13" s="311">
        <f>AP13*60</f>
        <v>0</v>
      </c>
      <c r="BC13" s="313">
        <f>AQ13*4</f>
        <v>0</v>
      </c>
      <c r="BD13" s="311">
        <f>AR13*0.5</f>
        <v>0</v>
      </c>
      <c r="BE13" s="311">
        <f t="shared" si="15"/>
        <v>0</v>
      </c>
      <c r="BF13" s="311">
        <f t="shared" si="15"/>
        <v>0</v>
      </c>
    </row>
    <row r="14" spans="1:60" s="197" customFormat="1" ht="35.1" customHeight="1" thickBot="1">
      <c r="B14" s="277" t="s">
        <v>912</v>
      </c>
      <c r="C14" s="278">
        <f t="shared" si="0"/>
        <v>0</v>
      </c>
      <c r="D14" s="278">
        <f>SUM(D15:D17)</f>
        <v>0</v>
      </c>
      <c r="E14" s="278">
        <f t="shared" ref="E14:AD14" si="18">SUM(E15:E17)</f>
        <v>0</v>
      </c>
      <c r="F14" s="278">
        <f t="shared" si="18"/>
        <v>0</v>
      </c>
      <c r="G14" s="278">
        <f t="shared" si="18"/>
        <v>0</v>
      </c>
      <c r="H14" s="278">
        <f t="shared" si="18"/>
        <v>0</v>
      </c>
      <c r="I14" s="278">
        <f t="shared" si="18"/>
        <v>0</v>
      </c>
      <c r="J14" s="361">
        <f t="shared" si="7"/>
        <v>0</v>
      </c>
      <c r="K14" s="278">
        <f t="shared" si="18"/>
        <v>0</v>
      </c>
      <c r="L14" s="278">
        <f t="shared" si="18"/>
        <v>0</v>
      </c>
      <c r="M14" s="278">
        <f t="shared" si="18"/>
        <v>0</v>
      </c>
      <c r="N14" s="278">
        <f t="shared" si="18"/>
        <v>0</v>
      </c>
      <c r="O14" s="278">
        <f t="shared" si="18"/>
        <v>0</v>
      </c>
      <c r="P14" s="278">
        <f t="shared" si="18"/>
        <v>0</v>
      </c>
      <c r="Q14" s="278">
        <f t="shared" si="18"/>
        <v>0</v>
      </c>
      <c r="R14" s="278">
        <f t="shared" si="18"/>
        <v>0</v>
      </c>
      <c r="S14" s="278">
        <f t="shared" si="18"/>
        <v>0</v>
      </c>
      <c r="T14" s="278">
        <f t="shared" si="18"/>
        <v>0</v>
      </c>
      <c r="U14" s="278">
        <f t="shared" si="18"/>
        <v>0</v>
      </c>
      <c r="V14" s="278">
        <f t="shared" si="18"/>
        <v>0</v>
      </c>
      <c r="W14" s="278">
        <f t="shared" si="18"/>
        <v>0</v>
      </c>
      <c r="X14" s="278">
        <f t="shared" si="18"/>
        <v>0</v>
      </c>
      <c r="Y14" s="278">
        <f t="shared" si="18"/>
        <v>0</v>
      </c>
      <c r="Z14" s="278">
        <f t="shared" si="18"/>
        <v>0</v>
      </c>
      <c r="AA14" s="278">
        <f t="shared" si="18"/>
        <v>0</v>
      </c>
      <c r="AB14" s="278">
        <f t="shared" si="18"/>
        <v>0</v>
      </c>
      <c r="AC14" s="278">
        <f t="shared" si="18"/>
        <v>0</v>
      </c>
      <c r="AD14" s="279">
        <f t="shared" si="18"/>
        <v>0</v>
      </c>
      <c r="AE14" s="269"/>
      <c r="AF14" s="270">
        <f>SUM(AF15:AF17)</f>
        <v>0</v>
      </c>
      <c r="AG14" s="271">
        <f t="shared" ref="AG14" si="19">SUM(AG15:AG17)</f>
        <v>0</v>
      </c>
      <c r="AH14" s="271">
        <f>SUM(AH15:AH17)</f>
        <v>0</v>
      </c>
      <c r="AI14" s="271">
        <f>SUM(AI15:AI17)</f>
        <v>0</v>
      </c>
      <c r="AJ14" s="271">
        <f>SUM(AJ15:AJ17)</f>
        <v>0</v>
      </c>
      <c r="AK14" s="272"/>
      <c r="AL14" s="271">
        <f t="shared" ref="AL14:AT14" si="20">SUM(AL15:AL17)</f>
        <v>0</v>
      </c>
      <c r="AM14" s="271">
        <f t="shared" si="20"/>
        <v>0</v>
      </c>
      <c r="AN14" s="271">
        <f t="shared" si="20"/>
        <v>0</v>
      </c>
      <c r="AO14" s="271">
        <f t="shared" si="20"/>
        <v>0</v>
      </c>
      <c r="AP14" s="271">
        <f t="shared" si="20"/>
        <v>0</v>
      </c>
      <c r="AQ14" s="271">
        <f>SUM(AQ15:AQ17)</f>
        <v>0</v>
      </c>
      <c r="AR14" s="271">
        <f t="shared" si="20"/>
        <v>0</v>
      </c>
      <c r="AS14" s="271">
        <f t="shared" si="20"/>
        <v>0</v>
      </c>
      <c r="AT14" s="271">
        <f t="shared" si="20"/>
        <v>0</v>
      </c>
      <c r="AU14" s="273"/>
      <c r="AV14" s="280">
        <f t="shared" si="10"/>
        <v>0</v>
      </c>
      <c r="AW14" s="281">
        <f t="shared" si="4"/>
        <v>0</v>
      </c>
      <c r="AX14" s="271">
        <f t="shared" ref="AX14:BF14" si="21">SUM(AX15:AX17)</f>
        <v>0</v>
      </c>
      <c r="AY14" s="271">
        <f t="shared" si="21"/>
        <v>0</v>
      </c>
      <c r="AZ14" s="271">
        <f t="shared" si="21"/>
        <v>0</v>
      </c>
      <c r="BA14" s="271">
        <f t="shared" si="21"/>
        <v>0</v>
      </c>
      <c r="BB14" s="271">
        <f t="shared" si="21"/>
        <v>0</v>
      </c>
      <c r="BC14" s="276">
        <f>SUM(BC15:BC17)</f>
        <v>0</v>
      </c>
      <c r="BD14" s="271">
        <f t="shared" si="21"/>
        <v>0</v>
      </c>
      <c r="BE14" s="271">
        <f t="shared" si="21"/>
        <v>0</v>
      </c>
      <c r="BF14" s="271">
        <f t="shared" si="21"/>
        <v>0</v>
      </c>
    </row>
    <row r="15" spans="1:60" s="197" customFormat="1" ht="35.1" customHeight="1" thickBot="1">
      <c r="B15" s="322"/>
      <c r="C15" s="283">
        <f t="shared" si="0"/>
        <v>0</v>
      </c>
      <c r="D15" s="323"/>
      <c r="E15" s="323"/>
      <c r="F15" s="323"/>
      <c r="G15" s="323"/>
      <c r="H15" s="323"/>
      <c r="I15" s="323"/>
      <c r="J15" s="372">
        <f t="shared" si="7"/>
        <v>0</v>
      </c>
      <c r="K15" s="323"/>
      <c r="L15" s="323"/>
      <c r="M15" s="323"/>
      <c r="N15" s="323"/>
      <c r="O15" s="323"/>
      <c r="P15" s="323"/>
      <c r="Q15" s="323"/>
      <c r="R15" s="323"/>
      <c r="S15" s="323"/>
      <c r="T15" s="323"/>
      <c r="U15" s="323"/>
      <c r="V15" s="323"/>
      <c r="W15" s="323"/>
      <c r="X15" s="323"/>
      <c r="Y15" s="323"/>
      <c r="Z15" s="323"/>
      <c r="AA15" s="323"/>
      <c r="AB15" s="323"/>
      <c r="AC15" s="324"/>
      <c r="AD15" s="325"/>
      <c r="AE15" s="326"/>
      <c r="AF15" s="327">
        <f t="shared" ref="AF15:AF18" si="22">SUM(AG15:AJ15)</f>
        <v>0</v>
      </c>
      <c r="AG15" s="328"/>
      <c r="AH15" s="328"/>
      <c r="AI15" s="328"/>
      <c r="AJ15" s="328"/>
      <c r="AK15" s="326"/>
      <c r="AL15" s="329"/>
      <c r="AM15" s="329"/>
      <c r="AN15" s="329"/>
      <c r="AO15" s="329"/>
      <c r="AP15" s="329"/>
      <c r="AQ15" s="329"/>
      <c r="AR15" s="329"/>
      <c r="AS15" s="329"/>
      <c r="AT15" s="329"/>
      <c r="AU15" s="330"/>
      <c r="AV15" s="290">
        <f t="shared" si="10"/>
        <v>0</v>
      </c>
      <c r="AW15" s="291">
        <f t="shared" si="4"/>
        <v>0</v>
      </c>
      <c r="AX15" s="329">
        <f>AL15*2</f>
        <v>0</v>
      </c>
      <c r="AY15" s="329">
        <f>AM15*50</f>
        <v>0</v>
      </c>
      <c r="AZ15" s="329">
        <f>AN15*25</f>
        <v>0</v>
      </c>
      <c r="BA15" s="329">
        <f>AO15*40</f>
        <v>0</v>
      </c>
      <c r="BB15" s="329">
        <f>AP15*60</f>
        <v>0</v>
      </c>
      <c r="BC15" s="331">
        <f>AQ15*4</f>
        <v>0</v>
      </c>
      <c r="BD15" s="329">
        <f>AR15*0.5</f>
        <v>0</v>
      </c>
      <c r="BE15" s="329">
        <f t="shared" ref="BE15:BF18" si="23">AS15*12</f>
        <v>0</v>
      </c>
      <c r="BF15" s="329">
        <f t="shared" si="23"/>
        <v>0</v>
      </c>
    </row>
    <row r="16" spans="1:60" s="197" customFormat="1" ht="35.1" customHeight="1" thickBot="1">
      <c r="A16" s="378"/>
      <c r="B16" s="322" t="s">
        <v>913</v>
      </c>
      <c r="C16" s="283">
        <f t="shared" si="0"/>
        <v>0</v>
      </c>
      <c r="D16" s="323"/>
      <c r="E16" s="323"/>
      <c r="F16" s="323"/>
      <c r="G16" s="323"/>
      <c r="H16" s="323"/>
      <c r="I16" s="323"/>
      <c r="J16" s="372">
        <f t="shared" si="7"/>
        <v>0</v>
      </c>
      <c r="K16" s="323"/>
      <c r="L16" s="323"/>
      <c r="M16" s="323"/>
      <c r="N16" s="323"/>
      <c r="O16" s="323"/>
      <c r="P16" s="323"/>
      <c r="Q16" s="323"/>
      <c r="R16" s="323"/>
      <c r="S16" s="323"/>
      <c r="T16" s="323"/>
      <c r="U16" s="323"/>
      <c r="V16" s="323"/>
      <c r="W16" s="323"/>
      <c r="X16" s="323"/>
      <c r="Y16" s="323"/>
      <c r="Z16" s="323"/>
      <c r="AA16" s="323"/>
      <c r="AB16" s="323"/>
      <c r="AC16" s="324"/>
      <c r="AD16" s="325"/>
      <c r="AE16" s="326"/>
      <c r="AF16" s="327">
        <f t="shared" si="22"/>
        <v>0</v>
      </c>
      <c r="AG16" s="328"/>
      <c r="AH16" s="328"/>
      <c r="AI16" s="328"/>
      <c r="AJ16" s="328"/>
      <c r="AK16" s="326"/>
      <c r="AL16" s="329"/>
      <c r="AM16" s="329"/>
      <c r="AN16" s="329"/>
      <c r="AO16" s="329"/>
      <c r="AP16" s="329"/>
      <c r="AQ16" s="329"/>
      <c r="AR16" s="329"/>
      <c r="AS16" s="329"/>
      <c r="AT16" s="329"/>
      <c r="AU16" s="330"/>
      <c r="AV16" s="290">
        <f t="shared" si="10"/>
        <v>0</v>
      </c>
      <c r="AW16" s="316">
        <f t="shared" si="4"/>
        <v>0</v>
      </c>
      <c r="AX16" s="329">
        <f>AL16*2</f>
        <v>0</v>
      </c>
      <c r="AY16" s="329">
        <f>AM16*50</f>
        <v>0</v>
      </c>
      <c r="AZ16" s="329">
        <f>AN16*25</f>
        <v>0</v>
      </c>
      <c r="BA16" s="329">
        <f>AO16*40</f>
        <v>0</v>
      </c>
      <c r="BB16" s="329">
        <f>AP16*60</f>
        <v>0</v>
      </c>
      <c r="BC16" s="331">
        <f>AQ16*4</f>
        <v>0</v>
      </c>
      <c r="BD16" s="329">
        <f>AR16*0.5</f>
        <v>0</v>
      </c>
      <c r="BE16" s="329">
        <f t="shared" si="23"/>
        <v>0</v>
      </c>
      <c r="BF16" s="329">
        <f t="shared" si="23"/>
        <v>0</v>
      </c>
    </row>
    <row r="17" spans="1:62" s="197" customFormat="1" ht="35.1" customHeight="1" thickBot="1">
      <c r="B17" s="322" t="s">
        <v>914</v>
      </c>
      <c r="C17" s="283">
        <f t="shared" si="0"/>
        <v>0</v>
      </c>
      <c r="D17" s="323"/>
      <c r="E17" s="323"/>
      <c r="F17" s="323"/>
      <c r="G17" s="323"/>
      <c r="H17" s="323"/>
      <c r="I17" s="323"/>
      <c r="J17" s="285">
        <f>AF17</f>
        <v>0</v>
      </c>
      <c r="K17" s="323"/>
      <c r="L17" s="323"/>
      <c r="M17" s="323"/>
      <c r="N17" s="323"/>
      <c r="O17" s="323"/>
      <c r="P17" s="323"/>
      <c r="Q17" s="323"/>
      <c r="R17" s="323"/>
      <c r="S17" s="323"/>
      <c r="T17" s="323"/>
      <c r="U17" s="323"/>
      <c r="V17" s="323"/>
      <c r="W17" s="323"/>
      <c r="X17" s="323"/>
      <c r="Y17" s="323"/>
      <c r="Z17" s="323"/>
      <c r="AA17" s="323"/>
      <c r="AB17" s="323"/>
      <c r="AC17" s="324"/>
      <c r="AD17" s="325"/>
      <c r="AE17" s="326"/>
      <c r="AF17" s="327">
        <f>SUM(AG17:AJ17)</f>
        <v>0</v>
      </c>
      <c r="AG17" s="328"/>
      <c r="AH17" s="328"/>
      <c r="AI17" s="288"/>
      <c r="AJ17" s="288"/>
      <c r="AK17" s="269"/>
      <c r="AL17" s="329"/>
      <c r="AM17" s="329"/>
      <c r="AN17" s="329"/>
      <c r="AO17" s="329"/>
      <c r="AP17" s="329"/>
      <c r="AQ17" s="329"/>
      <c r="AR17" s="329"/>
      <c r="AS17" s="329"/>
      <c r="AT17" s="329"/>
      <c r="AU17" s="330"/>
      <c r="AV17" s="290">
        <f t="shared" si="10"/>
        <v>0</v>
      </c>
      <c r="AW17" s="316">
        <f t="shared" si="4"/>
        <v>0</v>
      </c>
      <c r="AX17" s="329">
        <f>AL17*2</f>
        <v>0</v>
      </c>
      <c r="AY17" s="329">
        <f>AM17*50</f>
        <v>0</v>
      </c>
      <c r="AZ17" s="329">
        <f>AN17*25</f>
        <v>0</v>
      </c>
      <c r="BA17" s="329">
        <f>AO17*40</f>
        <v>0</v>
      </c>
      <c r="BB17" s="329">
        <f>AP17*60</f>
        <v>0</v>
      </c>
      <c r="BC17" s="331">
        <f>AQ17*4</f>
        <v>0</v>
      </c>
      <c r="BD17" s="329">
        <f>AR17*0.5</f>
        <v>0</v>
      </c>
      <c r="BE17" s="329">
        <f t="shared" si="23"/>
        <v>0</v>
      </c>
      <c r="BF17" s="329">
        <f t="shared" si="23"/>
        <v>0</v>
      </c>
    </row>
    <row r="18" spans="1:62" s="197" customFormat="1" ht="35.1" customHeight="1" thickBot="1">
      <c r="B18" s="332" t="s">
        <v>915</v>
      </c>
      <c r="C18" s="294">
        <f t="shared" si="0"/>
        <v>0</v>
      </c>
      <c r="D18" s="333"/>
      <c r="E18" s="333"/>
      <c r="F18" s="333"/>
      <c r="G18" s="333"/>
      <c r="H18" s="333"/>
      <c r="I18" s="333"/>
      <c r="J18" s="379">
        <f t="shared" si="7"/>
        <v>0</v>
      </c>
      <c r="K18" s="333"/>
      <c r="L18" s="333"/>
      <c r="M18" s="333"/>
      <c r="N18" s="333"/>
      <c r="O18" s="333"/>
      <c r="P18" s="333"/>
      <c r="Q18" s="333"/>
      <c r="R18" s="333"/>
      <c r="S18" s="333"/>
      <c r="T18" s="333"/>
      <c r="U18" s="333"/>
      <c r="V18" s="333"/>
      <c r="W18" s="333"/>
      <c r="X18" s="333"/>
      <c r="Y18" s="333"/>
      <c r="Z18" s="333"/>
      <c r="AA18" s="333"/>
      <c r="AB18" s="334"/>
      <c r="AC18" s="335"/>
      <c r="AD18" s="336"/>
      <c r="AE18" s="269"/>
      <c r="AF18" s="270">
        <f t="shared" si="22"/>
        <v>0</v>
      </c>
      <c r="AG18" s="288"/>
      <c r="AH18" s="288"/>
      <c r="AI18" s="288"/>
      <c r="AJ18" s="288"/>
      <c r="AK18" s="269"/>
      <c r="AL18" s="329"/>
      <c r="AM18" s="329"/>
      <c r="AN18" s="329"/>
      <c r="AO18" s="329"/>
      <c r="AP18" s="329"/>
      <c r="AQ18" s="329"/>
      <c r="AR18" s="329"/>
      <c r="AS18" s="329"/>
      <c r="AT18" s="329"/>
      <c r="AU18" s="330"/>
      <c r="AV18" s="290">
        <f t="shared" si="10"/>
        <v>0</v>
      </c>
      <c r="AW18" s="302">
        <f t="shared" si="4"/>
        <v>0</v>
      </c>
      <c r="AX18" s="329">
        <f>AL18*2</f>
        <v>0</v>
      </c>
      <c r="AY18" s="329">
        <f>AM18*50</f>
        <v>0</v>
      </c>
      <c r="AZ18" s="329">
        <f>AN18*25</f>
        <v>0</v>
      </c>
      <c r="BA18" s="329">
        <f>AO18*40</f>
        <v>0</v>
      </c>
      <c r="BB18" s="329">
        <f>AP18*60</f>
        <v>0</v>
      </c>
      <c r="BC18" s="331">
        <f>AQ18*4</f>
        <v>0</v>
      </c>
      <c r="BD18" s="329">
        <f>AR18*0.5</f>
        <v>0</v>
      </c>
      <c r="BE18" s="329">
        <f t="shared" si="23"/>
        <v>0</v>
      </c>
      <c r="BF18" s="329">
        <f t="shared" si="23"/>
        <v>0</v>
      </c>
    </row>
    <row r="19" spans="1:62" s="197" customFormat="1" ht="35.1" customHeight="1" thickBot="1">
      <c r="B19" s="337" t="s">
        <v>916</v>
      </c>
      <c r="C19" s="338">
        <f t="shared" si="0"/>
        <v>0</v>
      </c>
      <c r="D19" s="338">
        <f t="shared" ref="D19:AD19" si="24">SUM(D20:D22)</f>
        <v>0</v>
      </c>
      <c r="E19" s="338">
        <f t="shared" si="24"/>
        <v>0</v>
      </c>
      <c r="F19" s="338">
        <f t="shared" si="24"/>
        <v>0</v>
      </c>
      <c r="G19" s="338">
        <f t="shared" si="24"/>
        <v>0</v>
      </c>
      <c r="H19" s="338">
        <f t="shared" si="24"/>
        <v>0</v>
      </c>
      <c r="I19" s="338">
        <f t="shared" si="24"/>
        <v>0</v>
      </c>
      <c r="J19" s="361">
        <f t="shared" si="7"/>
        <v>0</v>
      </c>
      <c r="K19" s="338">
        <f t="shared" si="24"/>
        <v>0</v>
      </c>
      <c r="L19" s="338">
        <f t="shared" si="24"/>
        <v>0</v>
      </c>
      <c r="M19" s="338">
        <f t="shared" si="24"/>
        <v>0</v>
      </c>
      <c r="N19" s="338">
        <f t="shared" si="24"/>
        <v>0</v>
      </c>
      <c r="O19" s="338">
        <f t="shared" si="24"/>
        <v>0</v>
      </c>
      <c r="P19" s="338">
        <f t="shared" si="24"/>
        <v>0</v>
      </c>
      <c r="Q19" s="338">
        <f t="shared" si="24"/>
        <v>0</v>
      </c>
      <c r="R19" s="338">
        <f t="shared" si="24"/>
        <v>0</v>
      </c>
      <c r="S19" s="338">
        <f t="shared" si="24"/>
        <v>0</v>
      </c>
      <c r="T19" s="338">
        <f t="shared" si="24"/>
        <v>0</v>
      </c>
      <c r="U19" s="338">
        <f t="shared" si="24"/>
        <v>0</v>
      </c>
      <c r="V19" s="338">
        <f t="shared" si="24"/>
        <v>0</v>
      </c>
      <c r="W19" s="338">
        <f t="shared" si="24"/>
        <v>0</v>
      </c>
      <c r="X19" s="338">
        <f t="shared" si="24"/>
        <v>0</v>
      </c>
      <c r="Y19" s="338">
        <f t="shared" si="24"/>
        <v>0</v>
      </c>
      <c r="Z19" s="338">
        <f t="shared" si="24"/>
        <v>0</v>
      </c>
      <c r="AA19" s="338">
        <f t="shared" si="24"/>
        <v>0</v>
      </c>
      <c r="AB19" s="339">
        <f t="shared" si="24"/>
        <v>0</v>
      </c>
      <c r="AC19" s="339">
        <f t="shared" si="24"/>
        <v>0</v>
      </c>
      <c r="AD19" s="340">
        <f t="shared" si="24"/>
        <v>0</v>
      </c>
      <c r="AE19" s="269"/>
      <c r="AF19" s="270">
        <f>SUM(AF20:AF22)</f>
        <v>0</v>
      </c>
      <c r="AG19" s="271">
        <f>SUM(AG20:AG22)</f>
        <v>0</v>
      </c>
      <c r="AH19" s="271">
        <f t="shared" ref="AH19:AJ19" si="25">SUM(AH20:AH22)</f>
        <v>0</v>
      </c>
      <c r="AI19" s="271">
        <f t="shared" si="25"/>
        <v>0</v>
      </c>
      <c r="AJ19" s="271">
        <f t="shared" si="25"/>
        <v>0</v>
      </c>
      <c r="AK19" s="272"/>
      <c r="AL19" s="271">
        <f t="shared" ref="AL19:AT19" si="26">SUM(AL20:AL22)</f>
        <v>0</v>
      </c>
      <c r="AM19" s="271">
        <f t="shared" si="26"/>
        <v>0</v>
      </c>
      <c r="AN19" s="271">
        <f t="shared" si="26"/>
        <v>0</v>
      </c>
      <c r="AO19" s="271">
        <f t="shared" si="26"/>
        <v>0</v>
      </c>
      <c r="AP19" s="271">
        <f t="shared" si="26"/>
        <v>0</v>
      </c>
      <c r="AQ19" s="271">
        <f>SUM(AQ20:AQ22)</f>
        <v>0</v>
      </c>
      <c r="AR19" s="271">
        <f t="shared" si="26"/>
        <v>0</v>
      </c>
      <c r="AS19" s="271">
        <f t="shared" si="26"/>
        <v>0</v>
      </c>
      <c r="AT19" s="271">
        <f t="shared" si="26"/>
        <v>0</v>
      </c>
      <c r="AU19" s="273"/>
      <c r="AV19" s="280">
        <f t="shared" si="10"/>
        <v>0</v>
      </c>
      <c r="AW19" s="281">
        <f t="shared" si="4"/>
        <v>0</v>
      </c>
      <c r="AX19" s="271">
        <f t="shared" ref="AX19:BF19" si="27">SUM(AX20:AX22)</f>
        <v>0</v>
      </c>
      <c r="AY19" s="271">
        <f t="shared" si="27"/>
        <v>0</v>
      </c>
      <c r="AZ19" s="271">
        <f t="shared" si="27"/>
        <v>0</v>
      </c>
      <c r="BA19" s="271">
        <f t="shared" si="27"/>
        <v>0</v>
      </c>
      <c r="BB19" s="271">
        <f t="shared" si="27"/>
        <v>0</v>
      </c>
      <c r="BC19" s="276">
        <f>SUM(BC20:BC22)</f>
        <v>0</v>
      </c>
      <c r="BD19" s="271">
        <f t="shared" si="27"/>
        <v>0</v>
      </c>
      <c r="BE19" s="271">
        <f t="shared" si="27"/>
        <v>0</v>
      </c>
      <c r="BF19" s="271">
        <f t="shared" si="27"/>
        <v>0</v>
      </c>
    </row>
    <row r="20" spans="1:62" s="197" customFormat="1" ht="35.1" customHeight="1" thickBot="1">
      <c r="B20" s="303" t="s">
        <v>917</v>
      </c>
      <c r="C20" s="283">
        <f t="shared" si="0"/>
        <v>0</v>
      </c>
      <c r="D20" s="323"/>
      <c r="E20" s="323"/>
      <c r="F20" s="323"/>
      <c r="G20" s="323"/>
      <c r="H20" s="323"/>
      <c r="I20" s="323"/>
      <c r="J20" s="372">
        <f t="shared" si="7"/>
        <v>0</v>
      </c>
      <c r="K20" s="323"/>
      <c r="L20" s="323"/>
      <c r="M20" s="323"/>
      <c r="N20" s="323"/>
      <c r="O20" s="323"/>
      <c r="P20" s="323"/>
      <c r="Q20" s="323"/>
      <c r="R20" s="323"/>
      <c r="S20" s="323"/>
      <c r="T20" s="323"/>
      <c r="U20" s="323"/>
      <c r="V20" s="323"/>
      <c r="W20" s="323"/>
      <c r="X20" s="341"/>
      <c r="Y20" s="323"/>
      <c r="Z20" s="323"/>
      <c r="AA20" s="323"/>
      <c r="AB20" s="342"/>
      <c r="AC20" s="343"/>
      <c r="AD20" s="344"/>
      <c r="AE20" s="269"/>
      <c r="AF20" s="270">
        <f t="shared" ref="AF20:AF22" si="28">SUM(AG20:AJ20)</f>
        <v>0</v>
      </c>
      <c r="AG20" s="288"/>
      <c r="AH20" s="288"/>
      <c r="AI20" s="288"/>
      <c r="AJ20" s="288"/>
      <c r="AK20" s="269"/>
      <c r="AL20" s="329"/>
      <c r="AM20" s="329"/>
      <c r="AN20" s="329"/>
      <c r="AO20" s="329"/>
      <c r="AP20" s="329"/>
      <c r="AQ20" s="329"/>
      <c r="AR20" s="329"/>
      <c r="AS20" s="329"/>
      <c r="AT20" s="329"/>
      <c r="AU20" s="330"/>
      <c r="AV20" s="290">
        <f t="shared" si="10"/>
        <v>0</v>
      </c>
      <c r="AW20" s="291">
        <f t="shared" si="4"/>
        <v>0</v>
      </c>
      <c r="AX20" s="329">
        <f>AL20*2</f>
        <v>0</v>
      </c>
      <c r="AY20" s="329">
        <f>AM20*50</f>
        <v>0</v>
      </c>
      <c r="AZ20" s="329">
        <f>AN20*25</f>
        <v>0</v>
      </c>
      <c r="BA20" s="329">
        <f>AO20*40</f>
        <v>0</v>
      </c>
      <c r="BB20" s="329">
        <f>AP20*60</f>
        <v>0</v>
      </c>
      <c r="BC20" s="331">
        <f>AQ20*4</f>
        <v>0</v>
      </c>
      <c r="BD20" s="329">
        <f>AR20*0.5</f>
        <v>0</v>
      </c>
      <c r="BE20" s="329">
        <f>AS20*12</f>
        <v>0</v>
      </c>
      <c r="BF20" s="329">
        <f>AT20*12</f>
        <v>0</v>
      </c>
    </row>
    <row r="21" spans="1:62" s="197" customFormat="1" ht="35.1" customHeight="1" thickBot="1">
      <c r="B21" s="322"/>
      <c r="C21" s="283">
        <f t="shared" si="0"/>
        <v>0</v>
      </c>
      <c r="D21" s="323"/>
      <c r="E21" s="323"/>
      <c r="F21" s="323"/>
      <c r="G21" s="323"/>
      <c r="H21" s="323"/>
      <c r="I21" s="323"/>
      <c r="J21" s="372">
        <f t="shared" si="7"/>
        <v>0</v>
      </c>
      <c r="K21" s="323"/>
      <c r="L21" s="323"/>
      <c r="M21" s="323"/>
      <c r="N21" s="323"/>
      <c r="O21" s="323"/>
      <c r="P21" s="323"/>
      <c r="Q21" s="323"/>
      <c r="R21" s="323"/>
      <c r="S21" s="323"/>
      <c r="T21" s="323"/>
      <c r="U21" s="323"/>
      <c r="V21" s="323"/>
      <c r="W21" s="323"/>
      <c r="X21" s="323"/>
      <c r="Y21" s="323"/>
      <c r="Z21" s="323"/>
      <c r="AA21" s="323"/>
      <c r="AB21" s="345"/>
      <c r="AC21" s="346"/>
      <c r="AD21" s="347"/>
      <c r="AE21" s="269"/>
      <c r="AF21" s="270">
        <f t="shared" si="28"/>
        <v>0</v>
      </c>
      <c r="AG21" s="288"/>
      <c r="AH21" s="288"/>
      <c r="AI21" s="288"/>
      <c r="AJ21" s="288"/>
      <c r="AK21" s="269"/>
      <c r="AL21" s="329"/>
      <c r="AM21" s="329"/>
      <c r="AN21" s="329"/>
      <c r="AO21" s="329"/>
      <c r="AP21" s="329"/>
      <c r="AQ21" s="329"/>
      <c r="AR21" s="329"/>
      <c r="AS21" s="329"/>
      <c r="AT21" s="329"/>
      <c r="AU21" s="330"/>
      <c r="AV21" s="290">
        <f t="shared" si="10"/>
        <v>0</v>
      </c>
      <c r="AW21" s="316">
        <f t="shared" si="4"/>
        <v>0</v>
      </c>
      <c r="AX21" s="329">
        <f>AL21*2</f>
        <v>0</v>
      </c>
      <c r="AY21" s="329">
        <f>AM21*50</f>
        <v>0</v>
      </c>
      <c r="AZ21" s="329">
        <f>AN21*25</f>
        <v>0</v>
      </c>
      <c r="BA21" s="329">
        <f>AO21*40</f>
        <v>0</v>
      </c>
      <c r="BB21" s="329">
        <f>AP21*60</f>
        <v>0</v>
      </c>
      <c r="BC21" s="331">
        <f>AQ21*4</f>
        <v>0</v>
      </c>
      <c r="BD21" s="329">
        <f t="shared" ref="BD21:BD22" si="29">AR21*0.5</f>
        <v>0</v>
      </c>
      <c r="BE21" s="329">
        <f t="shared" ref="BE21:BF22" si="30">AS21*12</f>
        <v>0</v>
      </c>
      <c r="BF21" s="329">
        <f t="shared" si="30"/>
        <v>0</v>
      </c>
    </row>
    <row r="22" spans="1:62" s="197" customFormat="1" ht="35.1" customHeight="1" thickBot="1">
      <c r="B22" s="380"/>
      <c r="C22" s="294">
        <f t="shared" si="0"/>
        <v>0</v>
      </c>
      <c r="D22" s="334"/>
      <c r="E22" s="334"/>
      <c r="F22" s="334"/>
      <c r="G22" s="334"/>
      <c r="H22" s="334"/>
      <c r="I22" s="334"/>
      <c r="J22" s="379">
        <f t="shared" si="7"/>
        <v>0</v>
      </c>
      <c r="K22" s="334"/>
      <c r="L22" s="334"/>
      <c r="M22" s="334"/>
      <c r="N22" s="334"/>
      <c r="O22" s="334"/>
      <c r="P22" s="334"/>
      <c r="Q22" s="334"/>
      <c r="R22" s="334"/>
      <c r="S22" s="334"/>
      <c r="T22" s="334"/>
      <c r="U22" s="334"/>
      <c r="V22" s="334"/>
      <c r="W22" s="334"/>
      <c r="X22" s="334"/>
      <c r="Y22" s="334"/>
      <c r="Z22" s="334"/>
      <c r="AA22" s="334"/>
      <c r="AB22" s="334"/>
      <c r="AC22" s="335"/>
      <c r="AD22" s="336"/>
      <c r="AE22" s="269"/>
      <c r="AF22" s="349">
        <f t="shared" si="28"/>
        <v>0</v>
      </c>
      <c r="AG22" s="301"/>
      <c r="AH22" s="301"/>
      <c r="AI22" s="301"/>
      <c r="AJ22" s="301"/>
      <c r="AK22" s="269"/>
      <c r="AL22" s="329"/>
      <c r="AM22" s="329"/>
      <c r="AN22" s="329"/>
      <c r="AO22" s="329"/>
      <c r="AP22" s="329"/>
      <c r="AQ22" s="329"/>
      <c r="AR22" s="329"/>
      <c r="AS22" s="329"/>
      <c r="AT22" s="329"/>
      <c r="AU22" s="330"/>
      <c r="AV22" s="290">
        <f t="shared" si="10"/>
        <v>0</v>
      </c>
      <c r="AW22" s="350">
        <f t="shared" si="4"/>
        <v>0</v>
      </c>
      <c r="AX22" s="329">
        <f>AL22*2</f>
        <v>0</v>
      </c>
      <c r="AY22" s="329">
        <f>AM22*50</f>
        <v>0</v>
      </c>
      <c r="AZ22" s="329">
        <f>AN22*25</f>
        <v>0</v>
      </c>
      <c r="BA22" s="329">
        <f>AO22*40</f>
        <v>0</v>
      </c>
      <c r="BB22" s="329">
        <f>AP22*60</f>
        <v>0</v>
      </c>
      <c r="BC22" s="331">
        <f>AQ22*4</f>
        <v>0</v>
      </c>
      <c r="BD22" s="329">
        <f t="shared" si="29"/>
        <v>0</v>
      </c>
      <c r="BE22" s="329">
        <f t="shared" si="30"/>
        <v>0</v>
      </c>
      <c r="BF22" s="329">
        <f t="shared" si="30"/>
        <v>0</v>
      </c>
    </row>
    <row r="23" spans="1:62" s="351" customFormat="1" ht="199.5" customHeight="1">
      <c r="A23" s="1649" t="s">
        <v>918</v>
      </c>
      <c r="B23" s="1650"/>
      <c r="C23" s="1650"/>
      <c r="D23" s="1650"/>
      <c r="E23" s="1650"/>
      <c r="F23" s="1650"/>
      <c r="G23" s="1650"/>
      <c r="H23" s="1650"/>
      <c r="I23" s="1650"/>
      <c r="J23" s="1650"/>
      <c r="K23" s="1650"/>
      <c r="L23" s="1650"/>
      <c r="M23" s="1650"/>
      <c r="N23" s="1650"/>
      <c r="O23" s="1650"/>
      <c r="P23" s="1650"/>
      <c r="Q23" s="1650"/>
      <c r="R23" s="1650"/>
      <c r="S23" s="1650"/>
      <c r="T23" s="1650"/>
      <c r="U23" s="1650"/>
      <c r="V23" s="1650"/>
      <c r="W23" s="1650"/>
      <c r="X23" s="1650"/>
      <c r="Y23" s="1650"/>
      <c r="Z23" s="1651"/>
      <c r="AA23" s="1651"/>
      <c r="AB23" s="1651"/>
      <c r="AC23" s="1651"/>
      <c r="AD23" s="1651"/>
      <c r="AF23" s="352"/>
      <c r="AG23" s="352"/>
      <c r="AH23" s="249"/>
      <c r="AI23" s="249"/>
      <c r="AJ23" s="249"/>
      <c r="AK23" s="249"/>
      <c r="AL23" s="353"/>
      <c r="AM23" s="352"/>
      <c r="AN23" s="352"/>
    </row>
    <row r="24" spans="1:62" s="249" customFormat="1" ht="30" customHeight="1">
      <c r="B24" s="352"/>
      <c r="C24" s="352"/>
      <c r="D24" s="1652"/>
      <c r="E24" s="1652"/>
      <c r="G24" s="353"/>
      <c r="H24" s="353"/>
      <c r="J24" s="352"/>
      <c r="K24" s="354"/>
      <c r="M24" s="353"/>
      <c r="O24" s="352"/>
      <c r="P24" s="352"/>
      <c r="W24" s="1653" t="s">
        <v>1647</v>
      </c>
      <c r="X24" s="1653"/>
      <c r="Y24" s="1653"/>
      <c r="Z24" s="1653"/>
      <c r="AA24" s="1653"/>
      <c r="AB24" s="1653"/>
      <c r="AC24" s="1653"/>
      <c r="AD24" s="1653"/>
      <c r="AE24" s="353"/>
      <c r="AF24" s="244"/>
      <c r="AG24" s="244"/>
      <c r="AH24" s="244"/>
      <c r="AI24" s="244"/>
      <c r="AK24" s="353"/>
      <c r="AL24" s="353"/>
      <c r="AO24" s="352"/>
      <c r="AP24" s="352"/>
      <c r="AQ24" s="354"/>
      <c r="AS24" s="353"/>
      <c r="AV24" s="248"/>
      <c r="AW24" s="355"/>
      <c r="AX24" s="353"/>
      <c r="BA24" s="352"/>
      <c r="BB24" s="352"/>
      <c r="BC24" s="354"/>
      <c r="BE24" s="353"/>
      <c r="BG24" s="352"/>
      <c r="BH24" s="352"/>
    </row>
    <row r="25" spans="1:62" s="244" customFormat="1" ht="30" customHeight="1">
      <c r="B25" s="356"/>
      <c r="C25" s="356"/>
      <c r="D25" s="357"/>
      <c r="E25" s="357"/>
      <c r="F25" s="356"/>
      <c r="G25" s="358"/>
      <c r="H25" s="358"/>
      <c r="I25" s="357"/>
      <c r="J25" s="359"/>
      <c r="K25" s="359"/>
      <c r="L25" s="357"/>
      <c r="M25" s="357"/>
      <c r="N25" s="357"/>
      <c r="O25" s="357"/>
      <c r="P25" s="357"/>
      <c r="Q25" s="357"/>
      <c r="R25" s="357"/>
      <c r="W25" s="1644" t="s">
        <v>920</v>
      </c>
      <c r="X25" s="1644"/>
      <c r="Y25" s="1644"/>
      <c r="Z25" s="1644"/>
      <c r="AA25" s="1644"/>
      <c r="AB25" s="1644"/>
      <c r="AC25"/>
      <c r="AO25" s="358"/>
      <c r="AP25" s="358"/>
      <c r="AT25" s="358"/>
      <c r="AU25" s="358"/>
      <c r="AV25" s="360"/>
      <c r="AW25" s="245"/>
      <c r="BA25" s="358"/>
      <c r="BB25" s="358"/>
      <c r="BF25" s="358"/>
    </row>
    <row r="26" spans="1:62" s="244" customFormat="1" ht="30" customHeight="1">
      <c r="AF26"/>
      <c r="AG26"/>
      <c r="AH26"/>
      <c r="AI26"/>
      <c r="AV26" s="245"/>
      <c r="AW26" s="245"/>
      <c r="BI26" s="249"/>
      <c r="BJ26" s="249"/>
    </row>
    <row r="27" spans="1:62" ht="19.8">
      <c r="AL27" s="244"/>
      <c r="AM27" s="244"/>
      <c r="AN27" s="244"/>
      <c r="AO27" s="244"/>
      <c r="AP27" s="244"/>
      <c r="AQ27" s="244"/>
      <c r="AR27" s="244"/>
      <c r="AS27" s="244"/>
      <c r="AT27" s="244"/>
      <c r="AU27" s="244"/>
      <c r="AV27" s="245"/>
      <c r="AW27" s="245"/>
      <c r="AX27" s="244"/>
      <c r="AY27" s="244"/>
      <c r="AZ27" s="244"/>
      <c r="BA27" s="244"/>
      <c r="BB27" s="244"/>
      <c r="BC27" s="244"/>
      <c r="BD27" s="244"/>
      <c r="BE27" s="244"/>
      <c r="BF27" s="244"/>
    </row>
    <row r="28" spans="1:62" ht="19.8">
      <c r="AL28" s="244"/>
      <c r="AM28" s="244"/>
      <c r="AN28" s="244"/>
      <c r="AO28" s="244"/>
      <c r="AP28" s="244"/>
      <c r="AQ28" s="244"/>
      <c r="AR28" s="244"/>
      <c r="AS28" s="244"/>
      <c r="AT28" s="244"/>
      <c r="AU28" s="244"/>
      <c r="AV28" s="245"/>
      <c r="AW28" s="245"/>
      <c r="AX28" s="244"/>
      <c r="AY28" s="244"/>
      <c r="AZ28" s="244"/>
      <c r="BA28" s="244"/>
      <c r="BB28" s="244"/>
      <c r="BC28" s="244"/>
      <c r="BD28" s="244"/>
      <c r="BE28" s="244"/>
      <c r="BF28" s="244"/>
    </row>
    <row r="29" spans="1:62" ht="19.8">
      <c r="AL29" s="244"/>
      <c r="AM29" s="244"/>
      <c r="AN29" s="244"/>
      <c r="AO29" s="244"/>
      <c r="AP29" s="244"/>
      <c r="AQ29" s="244"/>
      <c r="AR29" s="244"/>
      <c r="AS29" s="244"/>
      <c r="AT29" s="244"/>
      <c r="AU29" s="244"/>
      <c r="AV29" s="245"/>
      <c r="AW29" s="245"/>
      <c r="AX29" s="244"/>
      <c r="AY29" s="244"/>
      <c r="AZ29" s="244"/>
      <c r="BA29" s="244"/>
      <c r="BB29" s="244"/>
      <c r="BC29" s="244"/>
      <c r="BD29" s="244"/>
      <c r="BE29" s="244"/>
      <c r="BF29" s="244"/>
    </row>
  </sheetData>
  <mergeCells count="9">
    <mergeCell ref="W25:AB25"/>
    <mergeCell ref="BG1:BH1"/>
    <mergeCell ref="B1:AD1"/>
    <mergeCell ref="C2:T2"/>
    <mergeCell ref="AC2:AD2"/>
    <mergeCell ref="AK2:BF2"/>
    <mergeCell ref="A23:AD23"/>
    <mergeCell ref="D24:E24"/>
    <mergeCell ref="W24:AD24"/>
  </mergeCells>
  <phoneticPr fontId="18" type="noConversion"/>
  <hyperlinks>
    <hyperlink ref="BG1" location="預告統計資料發布時間表!A1" display="回發布時間表" xr:uid="{A2DB8131-0A19-4415-BB7A-6BDC99799D73}"/>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80FE0-6F18-4BEC-B231-C5AF1B9CE159}">
  <dimension ref="A1:BJ30"/>
  <sheetViews>
    <sheetView workbookViewId="0"/>
  </sheetViews>
  <sheetFormatPr defaultRowHeight="16.2"/>
  <cols>
    <col min="1" max="1" width="4.88671875" customWidth="1"/>
    <col min="2" max="2" width="21.88671875" customWidth="1"/>
    <col min="3" max="3" width="15.21875" customWidth="1"/>
    <col min="4" max="4" width="14.21875" bestFit="1" customWidth="1"/>
    <col min="5" max="5" width="13.109375" customWidth="1"/>
    <col min="6" max="8" width="14.21875" bestFit="1" customWidth="1"/>
    <col min="9" max="9" width="13.21875" customWidth="1"/>
    <col min="10" max="10" width="14.33203125" bestFit="1" customWidth="1"/>
    <col min="11" max="11" width="9.109375" customWidth="1"/>
    <col min="12" max="12" width="12.6640625" customWidth="1"/>
    <col min="13" max="13" width="8.21875" customWidth="1"/>
    <col min="14" max="14" width="12.44140625" bestFit="1" customWidth="1"/>
    <col min="15" max="15" width="12.33203125" customWidth="1"/>
    <col min="16" max="16" width="12.21875" bestFit="1" customWidth="1"/>
    <col min="17" max="17" width="12.77734375" customWidth="1"/>
    <col min="18" max="18" width="11.21875" customWidth="1"/>
    <col min="19" max="22" width="8.109375" customWidth="1"/>
    <col min="23" max="25" width="7.6640625" customWidth="1"/>
    <col min="26" max="26" width="8.6640625" customWidth="1"/>
    <col min="27" max="28" width="6.6640625" customWidth="1"/>
    <col min="29" max="29" width="7.44140625" customWidth="1"/>
    <col min="30" max="30" width="6.6640625" customWidth="1"/>
    <col min="32" max="36" width="12.6640625" customWidth="1"/>
    <col min="48" max="49" width="8.88671875" style="102"/>
    <col min="50" max="58" width="10.6640625" customWidth="1"/>
  </cols>
  <sheetData>
    <row r="1" spans="1:60" s="246" customFormat="1" ht="45">
      <c r="B1" s="1645" t="s">
        <v>855</v>
      </c>
      <c r="C1" s="1645"/>
      <c r="D1" s="1645"/>
      <c r="E1" s="1645"/>
      <c r="F1" s="1645"/>
      <c r="G1" s="1645"/>
      <c r="H1" s="1645"/>
      <c r="I1" s="1645"/>
      <c r="J1" s="1645"/>
      <c r="K1" s="1645"/>
      <c r="L1" s="1645"/>
      <c r="M1" s="1645"/>
      <c r="N1" s="1645"/>
      <c r="O1" s="1645"/>
      <c r="P1" s="1645"/>
      <c r="Q1" s="1645"/>
      <c r="R1" s="1645"/>
      <c r="S1" s="1645"/>
      <c r="T1" s="1645"/>
      <c r="U1" s="1645"/>
      <c r="V1" s="1645"/>
      <c r="W1" s="1645"/>
      <c r="X1" s="1645"/>
      <c r="Y1" s="1645"/>
      <c r="Z1" s="1645"/>
      <c r="AA1" s="1645"/>
      <c r="AB1" s="1645"/>
      <c r="AC1" s="1645"/>
      <c r="AD1" s="1645"/>
      <c r="AE1" s="243"/>
      <c r="AF1" s="243"/>
      <c r="AG1" s="243"/>
      <c r="AH1" s="243"/>
      <c r="AI1" s="243"/>
      <c r="AJ1" s="243"/>
      <c r="AK1" s="243"/>
      <c r="AL1" s="244"/>
      <c r="AM1" s="244"/>
      <c r="AN1" s="244"/>
      <c r="AO1" s="244"/>
      <c r="AP1" s="244"/>
      <c r="AQ1" s="244"/>
      <c r="AR1" s="244"/>
      <c r="AS1" s="244"/>
      <c r="AT1" s="244"/>
      <c r="AU1" s="244"/>
      <c r="AV1" s="245"/>
      <c r="AW1" s="245"/>
      <c r="AX1" s="244"/>
      <c r="AY1" s="244"/>
      <c r="AZ1" s="244"/>
      <c r="BA1" s="244"/>
      <c r="BB1" s="244"/>
      <c r="BC1" s="244"/>
      <c r="BD1" s="244"/>
      <c r="BE1" s="244"/>
      <c r="BF1" s="244"/>
      <c r="BG1" s="1543" t="s">
        <v>86</v>
      </c>
      <c r="BH1" s="1543"/>
    </row>
    <row r="2" spans="1:60" s="249" customFormat="1" ht="28.8" thickBot="1">
      <c r="B2" s="247"/>
      <c r="C2" s="1646" t="s">
        <v>1648</v>
      </c>
      <c r="D2" s="1646"/>
      <c r="E2" s="1646"/>
      <c r="F2" s="1646"/>
      <c r="G2" s="1646"/>
      <c r="H2" s="1646"/>
      <c r="I2" s="1646"/>
      <c r="J2" s="1646"/>
      <c r="K2" s="1646"/>
      <c r="L2" s="1646"/>
      <c r="M2" s="1646"/>
      <c r="N2" s="1646"/>
      <c r="O2" s="1646"/>
      <c r="P2" s="1646"/>
      <c r="Q2" s="1646"/>
      <c r="R2" s="1646"/>
      <c r="S2" s="1646"/>
      <c r="T2" s="1646"/>
      <c r="U2" s="248"/>
      <c r="V2" s="248" t="s">
        <v>857</v>
      </c>
      <c r="W2" s="248"/>
      <c r="X2" s="248"/>
      <c r="Y2" s="248"/>
      <c r="Z2" s="248"/>
      <c r="AA2" s="248"/>
      <c r="AC2" s="1647" t="s">
        <v>858</v>
      </c>
      <c r="AD2" s="1647"/>
      <c r="AK2" s="1648"/>
      <c r="AL2" s="1648"/>
      <c r="AM2" s="1648"/>
      <c r="AN2" s="1648"/>
      <c r="AO2" s="1648"/>
      <c r="AP2" s="1648"/>
      <c r="AQ2" s="1648"/>
      <c r="AR2" s="1648"/>
      <c r="AS2" s="1648"/>
      <c r="AT2" s="1648"/>
      <c r="AU2" s="1648"/>
      <c r="AV2" s="1648"/>
      <c r="AW2" s="1648"/>
      <c r="AX2" s="1648"/>
      <c r="AY2" s="1648"/>
      <c r="AZ2" s="1648"/>
      <c r="BA2" s="1648"/>
      <c r="BB2" s="1648"/>
      <c r="BC2" s="1648"/>
      <c r="BD2" s="1648"/>
      <c r="BE2" s="1648"/>
      <c r="BF2" s="1648"/>
    </row>
    <row r="3" spans="1:60" s="197" customFormat="1" ht="139.19999999999999" thickBot="1">
      <c r="B3" s="250" t="s">
        <v>859</v>
      </c>
      <c r="C3" s="251" t="s">
        <v>860</v>
      </c>
      <c r="D3" s="252" t="s">
        <v>861</v>
      </c>
      <c r="E3" s="252" t="s">
        <v>862</v>
      </c>
      <c r="F3" s="252" t="s">
        <v>863</v>
      </c>
      <c r="G3" s="252" t="s">
        <v>864</v>
      </c>
      <c r="H3" s="252" t="s">
        <v>865</v>
      </c>
      <c r="I3" s="252" t="s">
        <v>866</v>
      </c>
      <c r="J3" s="253" t="s">
        <v>867</v>
      </c>
      <c r="K3" s="252" t="s">
        <v>868</v>
      </c>
      <c r="L3" s="252" t="s">
        <v>869</v>
      </c>
      <c r="M3" s="252" t="s">
        <v>870</v>
      </c>
      <c r="N3" s="252" t="s">
        <v>871</v>
      </c>
      <c r="O3" s="252" t="s">
        <v>872</v>
      </c>
      <c r="P3" s="252" t="s">
        <v>873</v>
      </c>
      <c r="Q3" s="252" t="s">
        <v>874</v>
      </c>
      <c r="R3" s="252" t="s">
        <v>875</v>
      </c>
      <c r="S3" s="252" t="s">
        <v>876</v>
      </c>
      <c r="T3" s="252" t="s">
        <v>877</v>
      </c>
      <c r="U3" s="252" t="s">
        <v>878</v>
      </c>
      <c r="V3" s="252" t="s">
        <v>879</v>
      </c>
      <c r="W3" s="252" t="s">
        <v>880</v>
      </c>
      <c r="X3" s="252" t="s">
        <v>881</v>
      </c>
      <c r="Y3" s="252" t="s">
        <v>882</v>
      </c>
      <c r="Z3" s="252" t="s">
        <v>883</v>
      </c>
      <c r="AA3" s="252" t="s">
        <v>884</v>
      </c>
      <c r="AB3" s="252" t="s">
        <v>885</v>
      </c>
      <c r="AC3" s="254" t="s">
        <v>886</v>
      </c>
      <c r="AD3" s="255" t="s">
        <v>887</v>
      </c>
      <c r="AE3" s="256"/>
      <c r="AF3" s="257" t="s">
        <v>888</v>
      </c>
      <c r="AG3" s="258" t="s">
        <v>889</v>
      </c>
      <c r="AH3" s="259" t="s">
        <v>890</v>
      </c>
      <c r="AI3" s="259" t="s">
        <v>891</v>
      </c>
      <c r="AJ3" s="259" t="s">
        <v>892</v>
      </c>
      <c r="AK3" s="260"/>
      <c r="AL3" s="261" t="s">
        <v>893</v>
      </c>
      <c r="AM3" s="259" t="s">
        <v>894</v>
      </c>
      <c r="AN3" s="259" t="s">
        <v>895</v>
      </c>
      <c r="AO3" s="259" t="s">
        <v>896</v>
      </c>
      <c r="AP3" s="259" t="s">
        <v>897</v>
      </c>
      <c r="AQ3" s="261" t="s">
        <v>898</v>
      </c>
      <c r="AR3" s="259" t="s">
        <v>899</v>
      </c>
      <c r="AS3" s="259" t="s">
        <v>900</v>
      </c>
      <c r="AT3" s="259" t="s">
        <v>901</v>
      </c>
      <c r="AU3" s="260"/>
      <c r="AV3" s="262" t="s">
        <v>879</v>
      </c>
      <c r="AW3" s="263" t="s">
        <v>902</v>
      </c>
      <c r="AX3" s="259" t="s">
        <v>893</v>
      </c>
      <c r="AY3" s="259" t="s">
        <v>894</v>
      </c>
      <c r="AZ3" s="259" t="s">
        <v>895</v>
      </c>
      <c r="BA3" s="259" t="s">
        <v>896</v>
      </c>
      <c r="BB3" s="259" t="s">
        <v>897</v>
      </c>
      <c r="BC3" s="264" t="s">
        <v>898</v>
      </c>
      <c r="BD3" s="259" t="s">
        <v>899</v>
      </c>
      <c r="BE3" s="259" t="s">
        <v>900</v>
      </c>
      <c r="BF3" s="259" t="s">
        <v>901</v>
      </c>
    </row>
    <row r="4" spans="1:60" s="197" customFormat="1" ht="28.8" thickBot="1">
      <c r="B4" s="265" t="s">
        <v>903</v>
      </c>
      <c r="C4" s="266">
        <f t="shared" ref="C4:C22" si="0">SUM(D4:AD4)</f>
        <v>52545</v>
      </c>
      <c r="D4" s="266">
        <f>D5+D8+D14+D19</f>
        <v>8600</v>
      </c>
      <c r="E4" s="266">
        <f t="shared" ref="E4:AD4" si="1">E5+E8+E14+E19</f>
        <v>8564</v>
      </c>
      <c r="F4" s="266">
        <f t="shared" si="1"/>
        <v>2100</v>
      </c>
      <c r="G4" s="266">
        <f t="shared" si="1"/>
        <v>3814</v>
      </c>
      <c r="H4" s="266">
        <f t="shared" si="1"/>
        <v>5338</v>
      </c>
      <c r="I4" s="266">
        <f t="shared" si="1"/>
        <v>10450</v>
      </c>
      <c r="J4" s="267">
        <f>AF4</f>
        <v>2165</v>
      </c>
      <c r="K4" s="266">
        <f t="shared" si="1"/>
        <v>0</v>
      </c>
      <c r="L4" s="266">
        <f t="shared" si="1"/>
        <v>383</v>
      </c>
      <c r="M4" s="266">
        <f t="shared" si="1"/>
        <v>0</v>
      </c>
      <c r="N4" s="266">
        <f t="shared" si="1"/>
        <v>3590</v>
      </c>
      <c r="O4" s="266">
        <f t="shared" si="1"/>
        <v>6150</v>
      </c>
      <c r="P4" s="266">
        <f t="shared" si="1"/>
        <v>1386</v>
      </c>
      <c r="Q4" s="266">
        <f t="shared" si="1"/>
        <v>0</v>
      </c>
      <c r="R4" s="266">
        <f t="shared" si="1"/>
        <v>0</v>
      </c>
      <c r="S4" s="266">
        <f t="shared" si="1"/>
        <v>0</v>
      </c>
      <c r="T4" s="266">
        <f t="shared" si="1"/>
        <v>5</v>
      </c>
      <c r="U4" s="266">
        <f t="shared" si="1"/>
        <v>0</v>
      </c>
      <c r="V4" s="266">
        <f t="shared" si="1"/>
        <v>0</v>
      </c>
      <c r="W4" s="266">
        <f t="shared" si="1"/>
        <v>0</v>
      </c>
      <c r="X4" s="266">
        <f t="shared" si="1"/>
        <v>0</v>
      </c>
      <c r="Y4" s="266">
        <f t="shared" si="1"/>
        <v>0</v>
      </c>
      <c r="Z4" s="266">
        <f t="shared" si="1"/>
        <v>0</v>
      </c>
      <c r="AA4" s="266">
        <f t="shared" si="1"/>
        <v>0</v>
      </c>
      <c r="AB4" s="266">
        <f t="shared" si="1"/>
        <v>0</v>
      </c>
      <c r="AC4" s="266">
        <f t="shared" si="1"/>
        <v>0</v>
      </c>
      <c r="AD4" s="268">
        <f t="shared" si="1"/>
        <v>0</v>
      </c>
      <c r="AE4" s="269"/>
      <c r="AF4" s="270">
        <f>AF5+AF8+AF14+AF19</f>
        <v>2165</v>
      </c>
      <c r="AG4" s="271">
        <f t="shared" ref="AG4" si="2">AG5+AG8+AG14+AG19</f>
        <v>2140</v>
      </c>
      <c r="AH4" s="271">
        <f>AH5+AH8+AH14+AH19</f>
        <v>25</v>
      </c>
      <c r="AI4" s="271">
        <f>AI5+AI8+AI14+AI19</f>
        <v>0</v>
      </c>
      <c r="AJ4" s="271">
        <f>AJ5+AJ8+AJ14+AJ19</f>
        <v>0</v>
      </c>
      <c r="AK4" s="272"/>
      <c r="AL4" s="271">
        <f t="shared" ref="AL4:AT4" si="3">AL5+AL8+AL14+AL19</f>
        <v>0</v>
      </c>
      <c r="AM4" s="271">
        <f t="shared" si="3"/>
        <v>0</v>
      </c>
      <c r="AN4" s="271">
        <f t="shared" si="3"/>
        <v>0</v>
      </c>
      <c r="AO4" s="271">
        <f t="shared" si="3"/>
        <v>0</v>
      </c>
      <c r="AP4" s="271">
        <f t="shared" si="3"/>
        <v>0</v>
      </c>
      <c r="AQ4" s="271">
        <f>AQ5+AQ8+AQ14+AQ19</f>
        <v>0</v>
      </c>
      <c r="AR4" s="271">
        <f t="shared" si="3"/>
        <v>0</v>
      </c>
      <c r="AS4" s="271">
        <f t="shared" si="3"/>
        <v>0</v>
      </c>
      <c r="AT4" s="271">
        <f t="shared" si="3"/>
        <v>0</v>
      </c>
      <c r="AU4" s="273"/>
      <c r="AV4" s="274">
        <f>SUM(AX4:BB4)</f>
        <v>0</v>
      </c>
      <c r="AW4" s="275">
        <f t="shared" ref="AW4:AW22" si="4">BC4+BD4+BE4+BF4</f>
        <v>0</v>
      </c>
      <c r="AX4" s="271">
        <f t="shared" ref="AX4:BF4" si="5">AX5+AX8+AX14+AX19</f>
        <v>0</v>
      </c>
      <c r="AY4" s="271">
        <f t="shared" si="5"/>
        <v>0</v>
      </c>
      <c r="AZ4" s="271">
        <f t="shared" si="5"/>
        <v>0</v>
      </c>
      <c r="BA4" s="271">
        <f t="shared" si="5"/>
        <v>0</v>
      </c>
      <c r="BB4" s="271">
        <f t="shared" si="5"/>
        <v>0</v>
      </c>
      <c r="BC4" s="276">
        <f>BC5+BC8+BC14+BC19</f>
        <v>0</v>
      </c>
      <c r="BD4" s="271">
        <f t="shared" si="5"/>
        <v>0</v>
      </c>
      <c r="BE4" s="271">
        <f t="shared" si="5"/>
        <v>0</v>
      </c>
      <c r="BF4" s="271">
        <f t="shared" si="5"/>
        <v>0</v>
      </c>
    </row>
    <row r="5" spans="1:60" s="197" customFormat="1" ht="25.2" thickBot="1">
      <c r="B5" s="277" t="s">
        <v>904</v>
      </c>
      <c r="C5" s="278">
        <f t="shared" si="0"/>
        <v>52440</v>
      </c>
      <c r="D5" s="278">
        <f>SUM(D6:D7)</f>
        <v>8560</v>
      </c>
      <c r="E5" s="278">
        <f t="shared" ref="E5:AD5" si="6">SUM(E6:E7)</f>
        <v>8564</v>
      </c>
      <c r="F5" s="278">
        <f t="shared" si="6"/>
        <v>2100</v>
      </c>
      <c r="G5" s="278">
        <f t="shared" si="6"/>
        <v>3804</v>
      </c>
      <c r="H5" s="278">
        <f t="shared" si="6"/>
        <v>5338</v>
      </c>
      <c r="I5" s="278">
        <f t="shared" si="6"/>
        <v>10450</v>
      </c>
      <c r="J5" s="361">
        <f t="shared" ref="J5:J22" si="7">AF5</f>
        <v>2110</v>
      </c>
      <c r="K5" s="278">
        <f t="shared" si="6"/>
        <v>0</v>
      </c>
      <c r="L5" s="278">
        <f t="shared" si="6"/>
        <v>383</v>
      </c>
      <c r="M5" s="278">
        <f t="shared" si="6"/>
        <v>0</v>
      </c>
      <c r="N5" s="278">
        <f t="shared" si="6"/>
        <v>3590</v>
      </c>
      <c r="O5" s="278">
        <f t="shared" si="6"/>
        <v>6150</v>
      </c>
      <c r="P5" s="278">
        <f t="shared" si="6"/>
        <v>1386</v>
      </c>
      <c r="Q5" s="278">
        <f t="shared" si="6"/>
        <v>0</v>
      </c>
      <c r="R5" s="278">
        <f>SUM(R6:R7)</f>
        <v>0</v>
      </c>
      <c r="S5" s="278">
        <f t="shared" si="6"/>
        <v>0</v>
      </c>
      <c r="T5" s="278">
        <f t="shared" si="6"/>
        <v>5</v>
      </c>
      <c r="U5" s="278">
        <f t="shared" si="6"/>
        <v>0</v>
      </c>
      <c r="V5" s="278">
        <f t="shared" si="6"/>
        <v>0</v>
      </c>
      <c r="W5" s="278">
        <f t="shared" si="6"/>
        <v>0</v>
      </c>
      <c r="X5" s="278">
        <f t="shared" si="6"/>
        <v>0</v>
      </c>
      <c r="Y5" s="278">
        <f t="shared" si="6"/>
        <v>0</v>
      </c>
      <c r="Z5" s="278">
        <f t="shared" si="6"/>
        <v>0</v>
      </c>
      <c r="AA5" s="278">
        <f t="shared" si="6"/>
        <v>0</v>
      </c>
      <c r="AB5" s="278">
        <f t="shared" si="6"/>
        <v>0</v>
      </c>
      <c r="AC5" s="278">
        <f t="shared" si="6"/>
        <v>0</v>
      </c>
      <c r="AD5" s="279">
        <f t="shared" si="6"/>
        <v>0</v>
      </c>
      <c r="AE5" s="269"/>
      <c r="AF5" s="270">
        <f>SUM(AF6:AF7)</f>
        <v>2110</v>
      </c>
      <c r="AG5" s="271">
        <f t="shared" ref="AG5" si="8">SUM(AG6:AG7)</f>
        <v>2110</v>
      </c>
      <c r="AH5" s="271">
        <f>SUM(AH6:AH7)</f>
        <v>0</v>
      </c>
      <c r="AI5" s="271">
        <f>SUM(AI6:AI7)</f>
        <v>0</v>
      </c>
      <c r="AJ5" s="271">
        <f>SUM(AJ6:AJ7)</f>
        <v>0</v>
      </c>
      <c r="AK5" s="272"/>
      <c r="AL5" s="271">
        <f t="shared" ref="AL5:AT5" si="9">SUM(AL6:AL7)</f>
        <v>0</v>
      </c>
      <c r="AM5" s="271">
        <f t="shared" si="9"/>
        <v>0</v>
      </c>
      <c r="AN5" s="271">
        <f t="shared" si="9"/>
        <v>0</v>
      </c>
      <c r="AO5" s="271">
        <f t="shared" si="9"/>
        <v>0</v>
      </c>
      <c r="AP5" s="271">
        <f t="shared" si="9"/>
        <v>0</v>
      </c>
      <c r="AQ5" s="271">
        <f>SUM(AQ6:AQ7)</f>
        <v>0</v>
      </c>
      <c r="AR5" s="271">
        <f t="shared" si="9"/>
        <v>0</v>
      </c>
      <c r="AS5" s="271">
        <f t="shared" si="9"/>
        <v>0</v>
      </c>
      <c r="AT5" s="271">
        <f t="shared" si="9"/>
        <v>0</v>
      </c>
      <c r="AU5" s="273"/>
      <c r="AV5" s="280">
        <f t="shared" ref="AV5:AV22" si="10">SUM(AX5:BB5)</f>
        <v>0</v>
      </c>
      <c r="AW5" s="281">
        <f t="shared" si="4"/>
        <v>0</v>
      </c>
      <c r="AX5" s="271">
        <f t="shared" ref="AX5:BF5" si="11">SUM(AX6:AX7)</f>
        <v>0</v>
      </c>
      <c r="AY5" s="271">
        <f t="shared" si="11"/>
        <v>0</v>
      </c>
      <c r="AZ5" s="271">
        <f t="shared" si="11"/>
        <v>0</v>
      </c>
      <c r="BA5" s="271">
        <f t="shared" si="11"/>
        <v>0</v>
      </c>
      <c r="BB5" s="271">
        <f t="shared" si="11"/>
        <v>0</v>
      </c>
      <c r="BC5" s="276">
        <f>SUM(BC6:BC7)</f>
        <v>0</v>
      </c>
      <c r="BD5" s="271">
        <f t="shared" si="11"/>
        <v>0</v>
      </c>
      <c r="BE5" s="271">
        <f t="shared" si="11"/>
        <v>0</v>
      </c>
      <c r="BF5" s="271">
        <f t="shared" si="11"/>
        <v>0</v>
      </c>
    </row>
    <row r="6" spans="1:60" s="197" customFormat="1" ht="25.2" thickBot="1">
      <c r="B6" s="282" t="s">
        <v>905</v>
      </c>
      <c r="C6" s="283">
        <f t="shared" si="0"/>
        <v>50700</v>
      </c>
      <c r="D6" s="284">
        <v>8560</v>
      </c>
      <c r="E6" s="284">
        <v>7870</v>
      </c>
      <c r="F6" s="284">
        <v>2100</v>
      </c>
      <c r="G6" s="284">
        <v>3420</v>
      </c>
      <c r="H6" s="284">
        <v>4880</v>
      </c>
      <c r="I6" s="284">
        <v>10450</v>
      </c>
      <c r="J6" s="285">
        <f>AF6</f>
        <v>2110</v>
      </c>
      <c r="K6" s="284"/>
      <c r="L6" s="284">
        <v>250</v>
      </c>
      <c r="M6" s="284"/>
      <c r="N6" s="284">
        <v>3550</v>
      </c>
      <c r="O6" s="284">
        <v>6150</v>
      </c>
      <c r="P6" s="284">
        <v>1355</v>
      </c>
      <c r="Q6" s="284"/>
      <c r="R6" s="284"/>
      <c r="S6" s="284"/>
      <c r="T6" s="284">
        <v>5</v>
      </c>
      <c r="U6" s="284"/>
      <c r="V6" s="284"/>
      <c r="W6" s="284"/>
      <c r="X6" s="284"/>
      <c r="Y6" s="284"/>
      <c r="Z6" s="284"/>
      <c r="AA6" s="284"/>
      <c r="AB6" s="284"/>
      <c r="AC6" s="286"/>
      <c r="AD6" s="287"/>
      <c r="AE6" s="269"/>
      <c r="AF6" s="270">
        <f>SUM(AG6:AJ6)</f>
        <v>2110</v>
      </c>
      <c r="AG6" s="288">
        <v>2110</v>
      </c>
      <c r="AH6" s="288"/>
      <c r="AI6" s="288"/>
      <c r="AJ6" s="288"/>
      <c r="AK6" s="269"/>
      <c r="AL6" s="289"/>
      <c r="AM6" s="289"/>
      <c r="AN6" s="289"/>
      <c r="AO6" s="289"/>
      <c r="AP6" s="289"/>
      <c r="AQ6" s="289"/>
      <c r="AR6" s="289"/>
      <c r="AS6" s="289"/>
      <c r="AT6" s="289"/>
      <c r="AU6" s="273"/>
      <c r="AV6" s="290">
        <f t="shared" si="10"/>
        <v>0</v>
      </c>
      <c r="AW6" s="291">
        <f t="shared" si="4"/>
        <v>0</v>
      </c>
      <c r="AX6" s="289">
        <f>AL6*2</f>
        <v>0</v>
      </c>
      <c r="AY6" s="289">
        <f>AM6*50</f>
        <v>0</v>
      </c>
      <c r="AZ6" s="289">
        <f>AN6*25</f>
        <v>0</v>
      </c>
      <c r="BA6" s="289">
        <f>AO6*40</f>
        <v>0</v>
      </c>
      <c r="BB6" s="289">
        <f>AP6*60</f>
        <v>0</v>
      </c>
      <c r="BC6" s="292">
        <f>AQ6*4</f>
        <v>0</v>
      </c>
      <c r="BD6" s="289">
        <f>AR6*0.5</f>
        <v>0</v>
      </c>
      <c r="BE6" s="289">
        <f>AS6*12</f>
        <v>0</v>
      </c>
      <c r="BF6" s="289">
        <f>AT6*12</f>
        <v>0</v>
      </c>
    </row>
    <row r="7" spans="1:60" s="197" customFormat="1" ht="25.2" thickBot="1">
      <c r="B7" s="293" t="s">
        <v>906</v>
      </c>
      <c r="C7" s="294">
        <f t="shared" si="0"/>
        <v>1740</v>
      </c>
      <c r="D7" s="295"/>
      <c r="E7" s="295">
        <v>694</v>
      </c>
      <c r="F7" s="295"/>
      <c r="G7" s="295">
        <v>384</v>
      </c>
      <c r="H7" s="295">
        <v>458</v>
      </c>
      <c r="I7" s="295"/>
      <c r="J7" s="285">
        <f>AF7</f>
        <v>0</v>
      </c>
      <c r="K7" s="296"/>
      <c r="L7" s="296">
        <v>133</v>
      </c>
      <c r="M7" s="296"/>
      <c r="N7" s="296">
        <v>40</v>
      </c>
      <c r="O7" s="297"/>
      <c r="P7" s="284">
        <v>31</v>
      </c>
      <c r="Q7" s="284"/>
      <c r="R7" s="284"/>
      <c r="S7" s="284"/>
      <c r="T7" s="296"/>
      <c r="U7" s="296"/>
      <c r="V7" s="296"/>
      <c r="W7" s="296"/>
      <c r="X7" s="296"/>
      <c r="Y7" s="296"/>
      <c r="Z7" s="296"/>
      <c r="AA7" s="296"/>
      <c r="AB7" s="296"/>
      <c r="AC7" s="298"/>
      <c r="AD7" s="299"/>
      <c r="AE7" s="269"/>
      <c r="AF7" s="270">
        <f>SUM(AG7:AJ7)</f>
        <v>0</v>
      </c>
      <c r="AG7" s="300"/>
      <c r="AH7" s="301"/>
      <c r="AI7" s="288"/>
      <c r="AJ7" s="288"/>
      <c r="AK7" s="269"/>
      <c r="AL7" s="289"/>
      <c r="AM7" s="289"/>
      <c r="AN7" s="289"/>
      <c r="AO7" s="289"/>
      <c r="AP7" s="289"/>
      <c r="AQ7" s="289"/>
      <c r="AR7" s="289"/>
      <c r="AS7" s="289"/>
      <c r="AT7" s="289"/>
      <c r="AU7" s="273"/>
      <c r="AV7" s="290">
        <f t="shared" si="10"/>
        <v>0</v>
      </c>
      <c r="AW7" s="302">
        <f t="shared" si="4"/>
        <v>0</v>
      </c>
      <c r="AX7" s="289">
        <f>AL7*2</f>
        <v>0</v>
      </c>
      <c r="AY7" s="289">
        <f>AM7*50</f>
        <v>0</v>
      </c>
      <c r="AZ7" s="289">
        <f>AN7*25</f>
        <v>0</v>
      </c>
      <c r="BA7" s="289">
        <f>AO7*40</f>
        <v>0</v>
      </c>
      <c r="BB7" s="289">
        <f>AP7*60</f>
        <v>0</v>
      </c>
      <c r="BC7" s="292">
        <f>AQ7*4</f>
        <v>0</v>
      </c>
      <c r="BD7" s="289">
        <f>AR7*0.5</f>
        <v>0</v>
      </c>
      <c r="BE7" s="289">
        <f>AS7*12</f>
        <v>0</v>
      </c>
      <c r="BF7" s="289">
        <f>AT7*12</f>
        <v>0</v>
      </c>
    </row>
    <row r="8" spans="1:60" s="197" customFormat="1" ht="25.2" thickBot="1">
      <c r="B8" s="277" t="s">
        <v>907</v>
      </c>
      <c r="C8" s="278">
        <f t="shared" si="0"/>
        <v>105</v>
      </c>
      <c r="D8" s="278">
        <f t="shared" ref="D8:Z8" si="12">SUM(D9:D13)</f>
        <v>40</v>
      </c>
      <c r="E8" s="278">
        <f t="shared" si="12"/>
        <v>0</v>
      </c>
      <c r="F8" s="278">
        <f t="shared" si="12"/>
        <v>0</v>
      </c>
      <c r="G8" s="278">
        <f t="shared" si="12"/>
        <v>10</v>
      </c>
      <c r="H8" s="278">
        <f t="shared" si="12"/>
        <v>0</v>
      </c>
      <c r="I8" s="278">
        <f t="shared" si="12"/>
        <v>0</v>
      </c>
      <c r="J8" s="361">
        <f t="shared" si="7"/>
        <v>55</v>
      </c>
      <c r="K8" s="362">
        <f t="shared" si="12"/>
        <v>0</v>
      </c>
      <c r="L8" s="362">
        <f t="shared" si="12"/>
        <v>0</v>
      </c>
      <c r="M8" s="362">
        <f t="shared" si="12"/>
        <v>0</v>
      </c>
      <c r="N8" s="362">
        <f t="shared" si="12"/>
        <v>0</v>
      </c>
      <c r="O8" s="362">
        <f t="shared" si="12"/>
        <v>0</v>
      </c>
      <c r="P8" s="362">
        <f t="shared" si="12"/>
        <v>0</v>
      </c>
      <c r="Q8" s="362">
        <f t="shared" si="12"/>
        <v>0</v>
      </c>
      <c r="R8" s="362">
        <f t="shared" si="12"/>
        <v>0</v>
      </c>
      <c r="S8" s="362">
        <f t="shared" si="12"/>
        <v>0</v>
      </c>
      <c r="T8" s="362">
        <f t="shared" si="12"/>
        <v>0</v>
      </c>
      <c r="U8" s="362">
        <f t="shared" si="12"/>
        <v>0</v>
      </c>
      <c r="V8" s="362">
        <f t="shared" si="12"/>
        <v>0</v>
      </c>
      <c r="W8" s="362">
        <f t="shared" si="12"/>
        <v>0</v>
      </c>
      <c r="X8" s="362">
        <f t="shared" si="12"/>
        <v>0</v>
      </c>
      <c r="Y8" s="362">
        <f t="shared" si="12"/>
        <v>0</v>
      </c>
      <c r="Z8" s="362">
        <f t="shared" si="12"/>
        <v>0</v>
      </c>
      <c r="AA8" s="362">
        <f>AA9+AA10+AA11+AA12+AA13</f>
        <v>0</v>
      </c>
      <c r="AB8" s="362">
        <f>SUM(AB9:AB13)</f>
        <v>0</v>
      </c>
      <c r="AC8" s="362">
        <f>SUM(AC9:AC13)</f>
        <v>0</v>
      </c>
      <c r="AD8" s="363">
        <f>SUM(AD9:AD13)</f>
        <v>0</v>
      </c>
      <c r="AE8" s="269"/>
      <c r="AF8" s="270">
        <f>SUM(AF9:AF13)</f>
        <v>55</v>
      </c>
      <c r="AG8" s="271">
        <f>SUM(AG9:AG13)</f>
        <v>30</v>
      </c>
      <c r="AH8" s="271">
        <f>SUM(AH9:AH13)</f>
        <v>25</v>
      </c>
      <c r="AI8" s="271">
        <f>SUM(AI9:AI13)</f>
        <v>0</v>
      </c>
      <c r="AJ8" s="271">
        <f>SUM(AJ9:AJ13)</f>
        <v>0</v>
      </c>
      <c r="AK8" s="272"/>
      <c r="AL8" s="271">
        <f t="shared" ref="AL8:AT8" si="13">SUM(AL9:AL13)</f>
        <v>0</v>
      </c>
      <c r="AM8" s="271">
        <f t="shared" si="13"/>
        <v>0</v>
      </c>
      <c r="AN8" s="271">
        <f t="shared" si="13"/>
        <v>0</v>
      </c>
      <c r="AO8" s="271">
        <f t="shared" si="13"/>
        <v>0</v>
      </c>
      <c r="AP8" s="271">
        <f t="shared" si="13"/>
        <v>0</v>
      </c>
      <c r="AQ8" s="271">
        <f>SUM(AQ9:AQ13)</f>
        <v>0</v>
      </c>
      <c r="AR8" s="271">
        <f t="shared" si="13"/>
        <v>0</v>
      </c>
      <c r="AS8" s="271">
        <f t="shared" si="13"/>
        <v>0</v>
      </c>
      <c r="AT8" s="271">
        <f t="shared" si="13"/>
        <v>0</v>
      </c>
      <c r="AU8" s="273"/>
      <c r="AV8" s="280">
        <f t="shared" si="10"/>
        <v>0</v>
      </c>
      <c r="AW8" s="281">
        <f t="shared" si="4"/>
        <v>0</v>
      </c>
      <c r="AX8" s="271">
        <f t="shared" ref="AX8:BF8" si="14">SUM(AX9:AX13)</f>
        <v>0</v>
      </c>
      <c r="AY8" s="271">
        <f t="shared" si="14"/>
        <v>0</v>
      </c>
      <c r="AZ8" s="271">
        <f t="shared" si="14"/>
        <v>0</v>
      </c>
      <c r="BA8" s="271">
        <f t="shared" si="14"/>
        <v>0</v>
      </c>
      <c r="BB8" s="271">
        <f t="shared" si="14"/>
        <v>0</v>
      </c>
      <c r="BC8" s="276">
        <f>SUM(BC9:BC13)</f>
        <v>0</v>
      </c>
      <c r="BD8" s="271">
        <f t="shared" si="14"/>
        <v>0</v>
      </c>
      <c r="BE8" s="271">
        <f t="shared" si="14"/>
        <v>0</v>
      </c>
      <c r="BF8" s="271">
        <f t="shared" si="14"/>
        <v>0</v>
      </c>
    </row>
    <row r="9" spans="1:60" s="197" customFormat="1" ht="25.2" thickBot="1">
      <c r="B9" s="303" t="s">
        <v>908</v>
      </c>
      <c r="C9" s="283">
        <f t="shared" si="0"/>
        <v>0</v>
      </c>
      <c r="D9" s="304"/>
      <c r="E9" s="304"/>
      <c r="F9" s="304"/>
      <c r="G9" s="304"/>
      <c r="H9" s="304"/>
      <c r="I9" s="304"/>
      <c r="J9" s="364">
        <f>AF9</f>
        <v>0</v>
      </c>
      <c r="K9" s="365"/>
      <c r="L9" s="365"/>
      <c r="M9" s="365"/>
      <c r="N9" s="365"/>
      <c r="O9" s="365"/>
      <c r="P9" s="365"/>
      <c r="Q9" s="366"/>
      <c r="R9" s="365"/>
      <c r="S9" s="365"/>
      <c r="T9" s="365"/>
      <c r="U9" s="365"/>
      <c r="V9" s="365"/>
      <c r="W9" s="365"/>
      <c r="X9" s="365"/>
      <c r="Y9" s="365"/>
      <c r="Z9" s="365"/>
      <c r="AA9" s="365"/>
      <c r="AB9" s="365"/>
      <c r="AC9" s="367"/>
      <c r="AD9" s="310"/>
      <c r="AE9" s="269"/>
      <c r="AF9" s="270">
        <f>SUM(AG9:AJ9)</f>
        <v>0</v>
      </c>
      <c r="AG9" s="288"/>
      <c r="AH9" s="288"/>
      <c r="AI9" s="288"/>
      <c r="AJ9" s="288"/>
      <c r="AK9" s="269"/>
      <c r="AL9" s="311"/>
      <c r="AM9" s="311"/>
      <c r="AN9" s="311"/>
      <c r="AO9" s="311"/>
      <c r="AP9" s="311"/>
      <c r="AQ9" s="311"/>
      <c r="AR9" s="311"/>
      <c r="AS9" s="311"/>
      <c r="AT9" s="311"/>
      <c r="AU9" s="312"/>
      <c r="AV9" s="290">
        <f t="shared" si="10"/>
        <v>0</v>
      </c>
      <c r="AW9" s="291">
        <f t="shared" si="4"/>
        <v>0</v>
      </c>
      <c r="AX9" s="311">
        <f>AL9*2</f>
        <v>0</v>
      </c>
      <c r="AY9" s="311">
        <f>AM9*50</f>
        <v>0</v>
      </c>
      <c r="AZ9" s="311">
        <f>AN9*25</f>
        <v>0</v>
      </c>
      <c r="BA9" s="311">
        <f>AO9*40</f>
        <v>0</v>
      </c>
      <c r="BB9" s="311">
        <f>AP9*60</f>
        <v>0</v>
      </c>
      <c r="BC9" s="313">
        <f>AQ9*4</f>
        <v>0</v>
      </c>
      <c r="BD9" s="311">
        <f>AR9*0.5</f>
        <v>0</v>
      </c>
      <c r="BE9" s="311">
        <f t="shared" ref="BE9:BF13" si="15">AS9*12</f>
        <v>0</v>
      </c>
      <c r="BF9" s="311">
        <f t="shared" si="15"/>
        <v>0</v>
      </c>
    </row>
    <row r="10" spans="1:60" s="197" customFormat="1" ht="25.2" thickBot="1">
      <c r="B10" s="303" t="s">
        <v>909</v>
      </c>
      <c r="C10" s="283">
        <f t="shared" si="0"/>
        <v>0</v>
      </c>
      <c r="D10" s="314"/>
      <c r="E10" s="314"/>
      <c r="F10" s="314"/>
      <c r="G10" s="314"/>
      <c r="H10" s="314"/>
      <c r="I10" s="314"/>
      <c r="J10" s="368">
        <f t="shared" si="7"/>
        <v>0</v>
      </c>
      <c r="K10" s="369"/>
      <c r="L10" s="369"/>
      <c r="M10" s="369"/>
      <c r="N10" s="369"/>
      <c r="O10" s="369"/>
      <c r="P10" s="369"/>
      <c r="Q10" s="369"/>
      <c r="R10" s="369"/>
      <c r="S10" s="369"/>
      <c r="T10" s="369"/>
      <c r="U10" s="369"/>
      <c r="V10" s="369"/>
      <c r="W10" s="369"/>
      <c r="X10" s="369"/>
      <c r="Y10" s="369"/>
      <c r="Z10" s="369"/>
      <c r="AA10" s="369"/>
      <c r="AB10" s="369"/>
      <c r="AC10" s="370"/>
      <c r="AD10" s="371"/>
      <c r="AE10" s="269"/>
      <c r="AF10" s="270">
        <f>SUM(AG10:AJ10)</f>
        <v>0</v>
      </c>
      <c r="AG10" s="288"/>
      <c r="AH10" s="288"/>
      <c r="AI10" s="288"/>
      <c r="AJ10" s="288"/>
      <c r="AK10" s="269"/>
      <c r="AL10" s="311"/>
      <c r="AM10" s="311"/>
      <c r="AN10" s="311"/>
      <c r="AO10" s="311"/>
      <c r="AP10" s="311"/>
      <c r="AQ10" s="311"/>
      <c r="AR10" s="311"/>
      <c r="AS10" s="311"/>
      <c r="AT10" s="311"/>
      <c r="AU10" s="312"/>
      <c r="AV10" s="290">
        <f t="shared" si="10"/>
        <v>0</v>
      </c>
      <c r="AW10" s="316">
        <f t="shared" si="4"/>
        <v>0</v>
      </c>
      <c r="AX10" s="311">
        <f>AL10*2</f>
        <v>0</v>
      </c>
      <c r="AY10" s="311">
        <f>AM10*50</f>
        <v>0</v>
      </c>
      <c r="AZ10" s="311">
        <f>AN10*25</f>
        <v>0</v>
      </c>
      <c r="BA10" s="311">
        <f>AO10*40</f>
        <v>0</v>
      </c>
      <c r="BB10" s="311">
        <f>AP10*60</f>
        <v>0</v>
      </c>
      <c r="BC10" s="313">
        <f>AQ10*4</f>
        <v>0</v>
      </c>
      <c r="BD10" s="311">
        <f>AR10*0.5</f>
        <v>0</v>
      </c>
      <c r="BE10" s="311">
        <f t="shared" si="15"/>
        <v>0</v>
      </c>
      <c r="BF10" s="311">
        <f t="shared" si="15"/>
        <v>0</v>
      </c>
    </row>
    <row r="11" spans="1:60" s="197" customFormat="1" ht="25.2" thickBot="1">
      <c r="B11" s="303" t="s">
        <v>910</v>
      </c>
      <c r="C11" s="283">
        <f t="shared" si="0"/>
        <v>0</v>
      </c>
      <c r="D11" s="314"/>
      <c r="E11" s="314"/>
      <c r="F11" s="314"/>
      <c r="G11" s="314"/>
      <c r="H11" s="314"/>
      <c r="I11" s="314"/>
      <c r="J11" s="372">
        <f t="shared" si="7"/>
        <v>0</v>
      </c>
      <c r="K11" s="314"/>
      <c r="L11" s="314"/>
      <c r="M11" s="314"/>
      <c r="N11" s="314"/>
      <c r="O11" s="314"/>
      <c r="P11" s="314"/>
      <c r="Q11" s="314"/>
      <c r="R11" s="314"/>
      <c r="S11" s="314"/>
      <c r="T11" s="314"/>
      <c r="U11" s="314"/>
      <c r="V11" s="314"/>
      <c r="W11" s="314"/>
      <c r="X11" s="314"/>
      <c r="Y11" s="314"/>
      <c r="Z11" s="314"/>
      <c r="AA11" s="314"/>
      <c r="AB11" s="314"/>
      <c r="AC11" s="315"/>
      <c r="AD11" s="310"/>
      <c r="AE11" s="269"/>
      <c r="AF11" s="270">
        <f t="shared" ref="AF11" si="16">SUM(AG11:AJ11)</f>
        <v>0</v>
      </c>
      <c r="AG11" s="288"/>
      <c r="AH11" s="288"/>
      <c r="AI11" s="288"/>
      <c r="AJ11" s="288"/>
      <c r="AK11" s="269"/>
      <c r="AL11" s="311"/>
      <c r="AM11" s="311"/>
      <c r="AN11" s="311"/>
      <c r="AO11" s="311"/>
      <c r="AP11" s="311"/>
      <c r="AQ11" s="311"/>
      <c r="AR11" s="311"/>
      <c r="AS11" s="311"/>
      <c r="AT11" s="311"/>
      <c r="AU11" s="312"/>
      <c r="AV11" s="290">
        <f t="shared" si="10"/>
        <v>0</v>
      </c>
      <c r="AW11" s="316">
        <f t="shared" si="4"/>
        <v>0</v>
      </c>
      <c r="AX11" s="311">
        <f>AL11*2</f>
        <v>0</v>
      </c>
      <c r="AY11" s="311">
        <f>AM11*50</f>
        <v>0</v>
      </c>
      <c r="AZ11" s="311">
        <f>AN11*25</f>
        <v>0</v>
      </c>
      <c r="BA11" s="311">
        <f>AO11*40</f>
        <v>0</v>
      </c>
      <c r="BB11" s="311">
        <f>AP11*60</f>
        <v>0</v>
      </c>
      <c r="BC11" s="313">
        <f>AQ11*4</f>
        <v>0</v>
      </c>
      <c r="BD11" s="311">
        <f>AR11*0.5</f>
        <v>0</v>
      </c>
      <c r="BE11" s="311">
        <f t="shared" si="15"/>
        <v>0</v>
      </c>
      <c r="BF11" s="311">
        <f t="shared" si="15"/>
        <v>0</v>
      </c>
    </row>
    <row r="12" spans="1:60" s="197" customFormat="1" ht="25.2" thickBot="1">
      <c r="B12" s="303" t="s">
        <v>911</v>
      </c>
      <c r="C12" s="283">
        <f t="shared" si="0"/>
        <v>105</v>
      </c>
      <c r="D12" s="314">
        <v>40</v>
      </c>
      <c r="E12" s="314"/>
      <c r="F12" s="314"/>
      <c r="G12" s="314">
        <v>10</v>
      </c>
      <c r="H12" s="314"/>
      <c r="I12" s="314"/>
      <c r="J12" s="373">
        <f>AF12</f>
        <v>55</v>
      </c>
      <c r="K12" s="314"/>
      <c r="L12" s="314"/>
      <c r="M12" s="314"/>
      <c r="N12" s="314"/>
      <c r="O12" s="314"/>
      <c r="P12" s="314"/>
      <c r="Q12" s="314"/>
      <c r="R12" s="314"/>
      <c r="S12" s="314"/>
      <c r="T12" s="314"/>
      <c r="U12" s="314"/>
      <c r="V12" s="314"/>
      <c r="W12" s="314"/>
      <c r="X12" s="314"/>
      <c r="Y12" s="314"/>
      <c r="Z12" s="314"/>
      <c r="AA12" s="314"/>
      <c r="AB12" s="314"/>
      <c r="AC12" s="315"/>
      <c r="AD12" s="310"/>
      <c r="AE12" s="269"/>
      <c r="AF12" s="270">
        <f>SUM(AG12:AJ12)</f>
        <v>55</v>
      </c>
      <c r="AG12" s="288">
        <v>30</v>
      </c>
      <c r="AH12" s="288">
        <v>25</v>
      </c>
      <c r="AI12" s="288"/>
      <c r="AJ12" s="288"/>
      <c r="AK12" s="269"/>
      <c r="AL12" s="311"/>
      <c r="AM12" s="311"/>
      <c r="AN12" s="311"/>
      <c r="AO12" s="311"/>
      <c r="AP12" s="311"/>
      <c r="AQ12" s="311"/>
      <c r="AR12" s="311"/>
      <c r="AS12" s="311"/>
      <c r="AT12" s="311"/>
      <c r="AU12" s="312"/>
      <c r="AV12" s="290">
        <f t="shared" si="10"/>
        <v>0</v>
      </c>
      <c r="AW12" s="316">
        <f t="shared" si="4"/>
        <v>0</v>
      </c>
      <c r="AX12" s="311">
        <f>AL12*2</f>
        <v>0</v>
      </c>
      <c r="AY12" s="311">
        <f>AM12*50</f>
        <v>0</v>
      </c>
      <c r="AZ12" s="311">
        <f>AN12*25</f>
        <v>0</v>
      </c>
      <c r="BA12" s="311">
        <f>AO12*40</f>
        <v>0</v>
      </c>
      <c r="BB12" s="311">
        <f>AP12*60</f>
        <v>0</v>
      </c>
      <c r="BC12" s="313">
        <f>AQ12*4</f>
        <v>0</v>
      </c>
      <c r="BD12" s="311">
        <f>AR12*0.5</f>
        <v>0</v>
      </c>
      <c r="BE12" s="311">
        <f t="shared" si="15"/>
        <v>0</v>
      </c>
      <c r="BF12" s="311">
        <f t="shared" si="15"/>
        <v>0</v>
      </c>
    </row>
    <row r="13" spans="1:60" s="197" customFormat="1" ht="25.2" thickBot="1">
      <c r="B13" s="317"/>
      <c r="C13" s="294">
        <f t="shared" si="0"/>
        <v>0</v>
      </c>
      <c r="D13" s="304"/>
      <c r="E13" s="304"/>
      <c r="F13" s="304"/>
      <c r="G13" s="304"/>
      <c r="H13" s="304"/>
      <c r="I13" s="304"/>
      <c r="J13" s="374">
        <f>AF13</f>
        <v>0</v>
      </c>
      <c r="K13" s="375"/>
      <c r="L13" s="375"/>
      <c r="M13" s="375"/>
      <c r="N13" s="375"/>
      <c r="O13" s="375"/>
      <c r="P13" s="375"/>
      <c r="Q13" s="375"/>
      <c r="R13" s="375"/>
      <c r="S13" s="375"/>
      <c r="T13" s="375"/>
      <c r="U13" s="375"/>
      <c r="V13" s="375"/>
      <c r="W13" s="375"/>
      <c r="X13" s="375"/>
      <c r="Y13" s="375"/>
      <c r="Z13" s="375"/>
      <c r="AA13" s="375"/>
      <c r="AB13" s="375"/>
      <c r="AC13" s="376"/>
      <c r="AD13" s="377"/>
      <c r="AE13" s="269"/>
      <c r="AF13" s="270">
        <f t="shared" ref="AF13" si="17">SUM(AG13:AJ13)</f>
        <v>0</v>
      </c>
      <c r="AG13" s="288"/>
      <c r="AH13" s="288"/>
      <c r="AI13" s="288"/>
      <c r="AJ13" s="288"/>
      <c r="AK13" s="269"/>
      <c r="AL13" s="288"/>
      <c r="AM13" s="288"/>
      <c r="AN13" s="288"/>
      <c r="AO13" s="288"/>
      <c r="AP13" s="288"/>
      <c r="AQ13" s="288"/>
      <c r="AR13" s="288"/>
      <c r="AS13" s="288"/>
      <c r="AT13" s="288"/>
      <c r="AU13" s="273"/>
      <c r="AV13" s="290">
        <f t="shared" si="10"/>
        <v>0</v>
      </c>
      <c r="AW13" s="302">
        <f t="shared" si="4"/>
        <v>0</v>
      </c>
      <c r="AX13" s="311">
        <f>AL13*2</f>
        <v>0</v>
      </c>
      <c r="AY13" s="311">
        <f>AM13*50</f>
        <v>0</v>
      </c>
      <c r="AZ13" s="311">
        <f>AN13*25</f>
        <v>0</v>
      </c>
      <c r="BA13" s="311">
        <f>AO13*40</f>
        <v>0</v>
      </c>
      <c r="BB13" s="311">
        <f>AP13*60</f>
        <v>0</v>
      </c>
      <c r="BC13" s="313">
        <f>AQ13*4</f>
        <v>0</v>
      </c>
      <c r="BD13" s="311">
        <f>AR13*0.5</f>
        <v>0</v>
      </c>
      <c r="BE13" s="311">
        <f t="shared" si="15"/>
        <v>0</v>
      </c>
      <c r="BF13" s="311">
        <f t="shared" si="15"/>
        <v>0</v>
      </c>
    </row>
    <row r="14" spans="1:60" s="197" customFormat="1" ht="25.2" thickBot="1">
      <c r="B14" s="277" t="s">
        <v>912</v>
      </c>
      <c r="C14" s="278">
        <f t="shared" si="0"/>
        <v>0</v>
      </c>
      <c r="D14" s="278">
        <f>SUM(D15:D17)</f>
        <v>0</v>
      </c>
      <c r="E14" s="278">
        <f t="shared" ref="E14:AD14" si="18">SUM(E15:E17)</f>
        <v>0</v>
      </c>
      <c r="F14" s="278">
        <f t="shared" si="18"/>
        <v>0</v>
      </c>
      <c r="G14" s="278">
        <f t="shared" si="18"/>
        <v>0</v>
      </c>
      <c r="H14" s="278">
        <f t="shared" si="18"/>
        <v>0</v>
      </c>
      <c r="I14" s="278">
        <f t="shared" si="18"/>
        <v>0</v>
      </c>
      <c r="J14" s="361">
        <f t="shared" si="7"/>
        <v>0</v>
      </c>
      <c r="K14" s="278">
        <f t="shared" si="18"/>
        <v>0</v>
      </c>
      <c r="L14" s="278">
        <f t="shared" si="18"/>
        <v>0</v>
      </c>
      <c r="M14" s="278">
        <f t="shared" si="18"/>
        <v>0</v>
      </c>
      <c r="N14" s="278">
        <f t="shared" si="18"/>
        <v>0</v>
      </c>
      <c r="O14" s="278">
        <f t="shared" si="18"/>
        <v>0</v>
      </c>
      <c r="P14" s="278">
        <f t="shared" si="18"/>
        <v>0</v>
      </c>
      <c r="Q14" s="278">
        <f t="shared" si="18"/>
        <v>0</v>
      </c>
      <c r="R14" s="278">
        <f t="shared" si="18"/>
        <v>0</v>
      </c>
      <c r="S14" s="278">
        <f t="shared" si="18"/>
        <v>0</v>
      </c>
      <c r="T14" s="278">
        <f t="shared" si="18"/>
        <v>0</v>
      </c>
      <c r="U14" s="278">
        <f t="shared" si="18"/>
        <v>0</v>
      </c>
      <c r="V14" s="278">
        <f t="shared" si="18"/>
        <v>0</v>
      </c>
      <c r="W14" s="278">
        <f t="shared" si="18"/>
        <v>0</v>
      </c>
      <c r="X14" s="278">
        <f t="shared" si="18"/>
        <v>0</v>
      </c>
      <c r="Y14" s="278">
        <f t="shared" si="18"/>
        <v>0</v>
      </c>
      <c r="Z14" s="278">
        <f t="shared" si="18"/>
        <v>0</v>
      </c>
      <c r="AA14" s="278">
        <f t="shared" si="18"/>
        <v>0</v>
      </c>
      <c r="AB14" s="278">
        <f t="shared" si="18"/>
        <v>0</v>
      </c>
      <c r="AC14" s="278">
        <f t="shared" si="18"/>
        <v>0</v>
      </c>
      <c r="AD14" s="279">
        <f t="shared" si="18"/>
        <v>0</v>
      </c>
      <c r="AE14" s="269"/>
      <c r="AF14" s="270">
        <f>SUM(AF15:AF17)</f>
        <v>0</v>
      </c>
      <c r="AG14" s="271">
        <f t="shared" ref="AG14" si="19">SUM(AG15:AG17)</f>
        <v>0</v>
      </c>
      <c r="AH14" s="271">
        <f>SUM(AH15:AH17)</f>
        <v>0</v>
      </c>
      <c r="AI14" s="271">
        <f>SUM(AI15:AI17)</f>
        <v>0</v>
      </c>
      <c r="AJ14" s="271">
        <f>SUM(AJ15:AJ17)</f>
        <v>0</v>
      </c>
      <c r="AK14" s="272"/>
      <c r="AL14" s="271">
        <f t="shared" ref="AL14:AT14" si="20">SUM(AL15:AL17)</f>
        <v>0</v>
      </c>
      <c r="AM14" s="271">
        <f t="shared" si="20"/>
        <v>0</v>
      </c>
      <c r="AN14" s="271">
        <f t="shared" si="20"/>
        <v>0</v>
      </c>
      <c r="AO14" s="271">
        <f t="shared" si="20"/>
        <v>0</v>
      </c>
      <c r="AP14" s="271">
        <f t="shared" si="20"/>
        <v>0</v>
      </c>
      <c r="AQ14" s="271">
        <f>SUM(AQ15:AQ17)</f>
        <v>0</v>
      </c>
      <c r="AR14" s="271">
        <f t="shared" si="20"/>
        <v>0</v>
      </c>
      <c r="AS14" s="271">
        <f t="shared" si="20"/>
        <v>0</v>
      </c>
      <c r="AT14" s="271">
        <f t="shared" si="20"/>
        <v>0</v>
      </c>
      <c r="AU14" s="273"/>
      <c r="AV14" s="280">
        <f t="shared" si="10"/>
        <v>0</v>
      </c>
      <c r="AW14" s="281">
        <f t="shared" si="4"/>
        <v>0</v>
      </c>
      <c r="AX14" s="271">
        <f t="shared" ref="AX14:BF14" si="21">SUM(AX15:AX17)</f>
        <v>0</v>
      </c>
      <c r="AY14" s="271">
        <f t="shared" si="21"/>
        <v>0</v>
      </c>
      <c r="AZ14" s="271">
        <f t="shared" si="21"/>
        <v>0</v>
      </c>
      <c r="BA14" s="271">
        <f t="shared" si="21"/>
        <v>0</v>
      </c>
      <c r="BB14" s="271">
        <f t="shared" si="21"/>
        <v>0</v>
      </c>
      <c r="BC14" s="276">
        <f>SUM(BC15:BC17)</f>
        <v>0</v>
      </c>
      <c r="BD14" s="271">
        <f t="shared" si="21"/>
        <v>0</v>
      </c>
      <c r="BE14" s="271">
        <f t="shared" si="21"/>
        <v>0</v>
      </c>
      <c r="BF14" s="271">
        <f t="shared" si="21"/>
        <v>0</v>
      </c>
    </row>
    <row r="15" spans="1:60" s="197" customFormat="1" ht="25.2" thickBot="1">
      <c r="B15" s="322"/>
      <c r="C15" s="283">
        <f t="shared" si="0"/>
        <v>0</v>
      </c>
      <c r="D15" s="323"/>
      <c r="E15" s="323"/>
      <c r="F15" s="323"/>
      <c r="G15" s="323"/>
      <c r="H15" s="323"/>
      <c r="I15" s="323"/>
      <c r="J15" s="372">
        <f t="shared" si="7"/>
        <v>0</v>
      </c>
      <c r="K15" s="323"/>
      <c r="L15" s="323"/>
      <c r="M15" s="323"/>
      <c r="N15" s="323"/>
      <c r="O15" s="323"/>
      <c r="P15" s="323"/>
      <c r="Q15" s="323"/>
      <c r="R15" s="323"/>
      <c r="S15" s="323"/>
      <c r="T15" s="323"/>
      <c r="U15" s="323"/>
      <c r="V15" s="323"/>
      <c r="W15" s="323"/>
      <c r="X15" s="323"/>
      <c r="Y15" s="323"/>
      <c r="Z15" s="323"/>
      <c r="AA15" s="323"/>
      <c r="AB15" s="323"/>
      <c r="AC15" s="324"/>
      <c r="AD15" s="325"/>
      <c r="AE15" s="326"/>
      <c r="AF15" s="327">
        <f t="shared" ref="AF15:AF18" si="22">SUM(AG15:AJ15)</f>
        <v>0</v>
      </c>
      <c r="AG15" s="328"/>
      <c r="AH15" s="328"/>
      <c r="AI15" s="328"/>
      <c r="AJ15" s="328"/>
      <c r="AK15" s="326"/>
      <c r="AL15" s="329"/>
      <c r="AM15" s="329"/>
      <c r="AN15" s="329"/>
      <c r="AO15" s="329"/>
      <c r="AP15" s="329"/>
      <c r="AQ15" s="329"/>
      <c r="AR15" s="329"/>
      <c r="AS15" s="329"/>
      <c r="AT15" s="329"/>
      <c r="AU15" s="330"/>
      <c r="AV15" s="290">
        <f t="shared" si="10"/>
        <v>0</v>
      </c>
      <c r="AW15" s="291">
        <f t="shared" si="4"/>
        <v>0</v>
      </c>
      <c r="AX15" s="329">
        <f>AL15*2</f>
        <v>0</v>
      </c>
      <c r="AY15" s="329">
        <f>AM15*50</f>
        <v>0</v>
      </c>
      <c r="AZ15" s="329">
        <f>AN15*25</f>
        <v>0</v>
      </c>
      <c r="BA15" s="329">
        <f>AO15*40</f>
        <v>0</v>
      </c>
      <c r="BB15" s="329">
        <f>AP15*60</f>
        <v>0</v>
      </c>
      <c r="BC15" s="331">
        <f>AQ15*4</f>
        <v>0</v>
      </c>
      <c r="BD15" s="329">
        <f>AR15*0.5</f>
        <v>0</v>
      </c>
      <c r="BE15" s="329">
        <f t="shared" ref="BE15:BF18" si="23">AS15*12</f>
        <v>0</v>
      </c>
      <c r="BF15" s="329">
        <f t="shared" si="23"/>
        <v>0</v>
      </c>
    </row>
    <row r="16" spans="1:60" s="197" customFormat="1" ht="25.2" thickBot="1">
      <c r="A16" s="378"/>
      <c r="B16" s="322" t="s">
        <v>913</v>
      </c>
      <c r="C16" s="283">
        <f t="shared" si="0"/>
        <v>0</v>
      </c>
      <c r="D16" s="323"/>
      <c r="E16" s="323"/>
      <c r="F16" s="323"/>
      <c r="G16" s="323"/>
      <c r="H16" s="323"/>
      <c r="I16" s="323"/>
      <c r="J16" s="372">
        <f t="shared" si="7"/>
        <v>0</v>
      </c>
      <c r="K16" s="323"/>
      <c r="L16" s="323"/>
      <c r="M16" s="323"/>
      <c r="N16" s="323"/>
      <c r="O16" s="323"/>
      <c r="P16" s="323"/>
      <c r="Q16" s="323"/>
      <c r="R16" s="323"/>
      <c r="S16" s="323"/>
      <c r="T16" s="323"/>
      <c r="U16" s="323"/>
      <c r="V16" s="323"/>
      <c r="W16" s="323"/>
      <c r="X16" s="323"/>
      <c r="Y16" s="323"/>
      <c r="Z16" s="323"/>
      <c r="AA16" s="323"/>
      <c r="AB16" s="323"/>
      <c r="AC16" s="324"/>
      <c r="AD16" s="325"/>
      <c r="AE16" s="326"/>
      <c r="AF16" s="327">
        <f t="shared" si="22"/>
        <v>0</v>
      </c>
      <c r="AG16" s="328"/>
      <c r="AH16" s="328"/>
      <c r="AI16" s="328"/>
      <c r="AJ16" s="328"/>
      <c r="AK16" s="326"/>
      <c r="AL16" s="329"/>
      <c r="AM16" s="329"/>
      <c r="AN16" s="329"/>
      <c r="AO16" s="329"/>
      <c r="AP16" s="329"/>
      <c r="AQ16" s="329"/>
      <c r="AR16" s="329"/>
      <c r="AS16" s="329"/>
      <c r="AT16" s="329"/>
      <c r="AU16" s="330"/>
      <c r="AV16" s="290">
        <f t="shared" si="10"/>
        <v>0</v>
      </c>
      <c r="AW16" s="316">
        <f t="shared" si="4"/>
        <v>0</v>
      </c>
      <c r="AX16" s="329">
        <f>AL16*2</f>
        <v>0</v>
      </c>
      <c r="AY16" s="329">
        <f>AM16*50</f>
        <v>0</v>
      </c>
      <c r="AZ16" s="329">
        <f>AN16*25</f>
        <v>0</v>
      </c>
      <c r="BA16" s="329">
        <f>AO16*40</f>
        <v>0</v>
      </c>
      <c r="BB16" s="329">
        <f>AP16*60</f>
        <v>0</v>
      </c>
      <c r="BC16" s="331">
        <f>AQ16*4</f>
        <v>0</v>
      </c>
      <c r="BD16" s="329">
        <f>AR16*0.5</f>
        <v>0</v>
      </c>
      <c r="BE16" s="329">
        <f t="shared" si="23"/>
        <v>0</v>
      </c>
      <c r="BF16" s="329">
        <f t="shared" si="23"/>
        <v>0</v>
      </c>
    </row>
    <row r="17" spans="1:62" s="197" customFormat="1" ht="25.2" thickBot="1">
      <c r="B17" s="322" t="s">
        <v>914</v>
      </c>
      <c r="C17" s="283">
        <f t="shared" si="0"/>
        <v>0</v>
      </c>
      <c r="D17" s="323"/>
      <c r="E17" s="323"/>
      <c r="F17" s="323"/>
      <c r="G17" s="323"/>
      <c r="H17" s="323"/>
      <c r="I17" s="323"/>
      <c r="J17" s="285">
        <f>AF17</f>
        <v>0</v>
      </c>
      <c r="K17" s="323"/>
      <c r="L17" s="323"/>
      <c r="M17" s="323"/>
      <c r="N17" s="323"/>
      <c r="O17" s="323"/>
      <c r="P17" s="323"/>
      <c r="Q17" s="323"/>
      <c r="R17" s="323"/>
      <c r="S17" s="323"/>
      <c r="T17" s="323"/>
      <c r="U17" s="323"/>
      <c r="V17" s="323"/>
      <c r="W17" s="323"/>
      <c r="X17" s="323"/>
      <c r="Y17" s="323"/>
      <c r="Z17" s="323"/>
      <c r="AA17" s="323"/>
      <c r="AB17" s="323"/>
      <c r="AC17" s="324"/>
      <c r="AD17" s="325"/>
      <c r="AE17" s="326"/>
      <c r="AF17" s="327">
        <f>SUM(AG17:AJ17)</f>
        <v>0</v>
      </c>
      <c r="AG17" s="328"/>
      <c r="AH17" s="328"/>
      <c r="AI17" s="288"/>
      <c r="AJ17" s="288"/>
      <c r="AK17" s="269"/>
      <c r="AL17" s="329"/>
      <c r="AM17" s="329"/>
      <c r="AN17" s="329"/>
      <c r="AO17" s="329"/>
      <c r="AP17" s="329"/>
      <c r="AQ17" s="329"/>
      <c r="AR17" s="329"/>
      <c r="AS17" s="329"/>
      <c r="AT17" s="329"/>
      <c r="AU17" s="330"/>
      <c r="AV17" s="290">
        <f t="shared" si="10"/>
        <v>0</v>
      </c>
      <c r="AW17" s="316">
        <f t="shared" si="4"/>
        <v>0</v>
      </c>
      <c r="AX17" s="329">
        <f>AL17*2</f>
        <v>0</v>
      </c>
      <c r="AY17" s="329">
        <f>AM17*50</f>
        <v>0</v>
      </c>
      <c r="AZ17" s="329">
        <f>AN17*25</f>
        <v>0</v>
      </c>
      <c r="BA17" s="329">
        <f>AO17*40</f>
        <v>0</v>
      </c>
      <c r="BB17" s="329">
        <f>AP17*60</f>
        <v>0</v>
      </c>
      <c r="BC17" s="331">
        <f>AQ17*4</f>
        <v>0</v>
      </c>
      <c r="BD17" s="329">
        <f>AR17*0.5</f>
        <v>0</v>
      </c>
      <c r="BE17" s="329">
        <f t="shared" si="23"/>
        <v>0</v>
      </c>
      <c r="BF17" s="329">
        <f t="shared" si="23"/>
        <v>0</v>
      </c>
    </row>
    <row r="18" spans="1:62" s="197" customFormat="1" ht="25.2" thickBot="1">
      <c r="B18" s="332" t="s">
        <v>915</v>
      </c>
      <c r="C18" s="294">
        <f t="shared" si="0"/>
        <v>0</v>
      </c>
      <c r="D18" s="333"/>
      <c r="E18" s="333"/>
      <c r="F18" s="333"/>
      <c r="G18" s="333"/>
      <c r="H18" s="333"/>
      <c r="I18" s="333"/>
      <c r="J18" s="379">
        <f t="shared" si="7"/>
        <v>0</v>
      </c>
      <c r="K18" s="333"/>
      <c r="L18" s="333"/>
      <c r="M18" s="333"/>
      <c r="N18" s="333"/>
      <c r="O18" s="333"/>
      <c r="P18" s="333"/>
      <c r="Q18" s="333"/>
      <c r="R18" s="333"/>
      <c r="S18" s="333"/>
      <c r="T18" s="333"/>
      <c r="U18" s="333"/>
      <c r="V18" s="333"/>
      <c r="W18" s="333"/>
      <c r="X18" s="333"/>
      <c r="Y18" s="333"/>
      <c r="Z18" s="333"/>
      <c r="AA18" s="333"/>
      <c r="AB18" s="334"/>
      <c r="AC18" s="335"/>
      <c r="AD18" s="336"/>
      <c r="AE18" s="269"/>
      <c r="AF18" s="270">
        <f t="shared" si="22"/>
        <v>0</v>
      </c>
      <c r="AG18" s="288"/>
      <c r="AH18" s="288"/>
      <c r="AI18" s="288"/>
      <c r="AJ18" s="288"/>
      <c r="AK18" s="269"/>
      <c r="AL18" s="329"/>
      <c r="AM18" s="329"/>
      <c r="AN18" s="329"/>
      <c r="AO18" s="329"/>
      <c r="AP18" s="329"/>
      <c r="AQ18" s="329"/>
      <c r="AR18" s="329"/>
      <c r="AS18" s="329"/>
      <c r="AT18" s="329"/>
      <c r="AU18" s="330"/>
      <c r="AV18" s="290">
        <f t="shared" si="10"/>
        <v>0</v>
      </c>
      <c r="AW18" s="302">
        <f t="shared" si="4"/>
        <v>0</v>
      </c>
      <c r="AX18" s="329">
        <f>AL18*2</f>
        <v>0</v>
      </c>
      <c r="AY18" s="329">
        <f>AM18*50</f>
        <v>0</v>
      </c>
      <c r="AZ18" s="329">
        <f>AN18*25</f>
        <v>0</v>
      </c>
      <c r="BA18" s="329">
        <f>AO18*40</f>
        <v>0</v>
      </c>
      <c r="BB18" s="329">
        <f>AP18*60</f>
        <v>0</v>
      </c>
      <c r="BC18" s="331">
        <f>AQ18*4</f>
        <v>0</v>
      </c>
      <c r="BD18" s="329">
        <f>AR18*0.5</f>
        <v>0</v>
      </c>
      <c r="BE18" s="329">
        <f t="shared" si="23"/>
        <v>0</v>
      </c>
      <c r="BF18" s="329">
        <f t="shared" si="23"/>
        <v>0</v>
      </c>
    </row>
    <row r="19" spans="1:62" s="197" customFormat="1" ht="25.2" thickBot="1">
      <c r="B19" s="337" t="s">
        <v>916</v>
      </c>
      <c r="C19" s="338">
        <f t="shared" si="0"/>
        <v>0</v>
      </c>
      <c r="D19" s="338">
        <f t="shared" ref="D19:AD19" si="24">SUM(D20:D22)</f>
        <v>0</v>
      </c>
      <c r="E19" s="338">
        <f t="shared" si="24"/>
        <v>0</v>
      </c>
      <c r="F19" s="338">
        <f t="shared" si="24"/>
        <v>0</v>
      </c>
      <c r="G19" s="338">
        <f t="shared" si="24"/>
        <v>0</v>
      </c>
      <c r="H19" s="338">
        <f t="shared" si="24"/>
        <v>0</v>
      </c>
      <c r="I19" s="338">
        <f t="shared" si="24"/>
        <v>0</v>
      </c>
      <c r="J19" s="361">
        <f t="shared" si="7"/>
        <v>0</v>
      </c>
      <c r="K19" s="338">
        <f t="shared" si="24"/>
        <v>0</v>
      </c>
      <c r="L19" s="338">
        <f t="shared" si="24"/>
        <v>0</v>
      </c>
      <c r="M19" s="338">
        <f t="shared" si="24"/>
        <v>0</v>
      </c>
      <c r="N19" s="338">
        <f t="shared" si="24"/>
        <v>0</v>
      </c>
      <c r="O19" s="338">
        <f t="shared" si="24"/>
        <v>0</v>
      </c>
      <c r="P19" s="338">
        <f t="shared" si="24"/>
        <v>0</v>
      </c>
      <c r="Q19" s="338">
        <f t="shared" si="24"/>
        <v>0</v>
      </c>
      <c r="R19" s="338">
        <f t="shared" si="24"/>
        <v>0</v>
      </c>
      <c r="S19" s="338">
        <f t="shared" si="24"/>
        <v>0</v>
      </c>
      <c r="T19" s="338">
        <f t="shared" si="24"/>
        <v>0</v>
      </c>
      <c r="U19" s="338">
        <f t="shared" si="24"/>
        <v>0</v>
      </c>
      <c r="V19" s="338">
        <f t="shared" si="24"/>
        <v>0</v>
      </c>
      <c r="W19" s="338">
        <f t="shared" si="24"/>
        <v>0</v>
      </c>
      <c r="X19" s="338">
        <f t="shared" si="24"/>
        <v>0</v>
      </c>
      <c r="Y19" s="338">
        <f t="shared" si="24"/>
        <v>0</v>
      </c>
      <c r="Z19" s="338">
        <f t="shared" si="24"/>
        <v>0</v>
      </c>
      <c r="AA19" s="338">
        <f t="shared" si="24"/>
        <v>0</v>
      </c>
      <c r="AB19" s="339">
        <f t="shared" si="24"/>
        <v>0</v>
      </c>
      <c r="AC19" s="339">
        <f t="shared" si="24"/>
        <v>0</v>
      </c>
      <c r="AD19" s="340">
        <f t="shared" si="24"/>
        <v>0</v>
      </c>
      <c r="AE19" s="269"/>
      <c r="AF19" s="270">
        <f>SUM(AF20:AF22)</f>
        <v>0</v>
      </c>
      <c r="AG19" s="271">
        <f>SUM(AG20:AG22)</f>
        <v>0</v>
      </c>
      <c r="AH19" s="271">
        <f t="shared" ref="AH19:AJ19" si="25">SUM(AH20:AH22)</f>
        <v>0</v>
      </c>
      <c r="AI19" s="271">
        <f t="shared" si="25"/>
        <v>0</v>
      </c>
      <c r="AJ19" s="271">
        <f t="shared" si="25"/>
        <v>0</v>
      </c>
      <c r="AK19" s="272"/>
      <c r="AL19" s="271">
        <f t="shared" ref="AL19:AT19" si="26">SUM(AL20:AL22)</f>
        <v>0</v>
      </c>
      <c r="AM19" s="271">
        <f t="shared" si="26"/>
        <v>0</v>
      </c>
      <c r="AN19" s="271">
        <f t="shared" si="26"/>
        <v>0</v>
      </c>
      <c r="AO19" s="271">
        <f t="shared" si="26"/>
        <v>0</v>
      </c>
      <c r="AP19" s="271">
        <f t="shared" si="26"/>
        <v>0</v>
      </c>
      <c r="AQ19" s="271">
        <f>SUM(AQ20:AQ22)</f>
        <v>0</v>
      </c>
      <c r="AR19" s="271">
        <f t="shared" si="26"/>
        <v>0</v>
      </c>
      <c r="AS19" s="271">
        <f t="shared" si="26"/>
        <v>0</v>
      </c>
      <c r="AT19" s="271">
        <f t="shared" si="26"/>
        <v>0</v>
      </c>
      <c r="AU19" s="273"/>
      <c r="AV19" s="280">
        <f t="shared" si="10"/>
        <v>0</v>
      </c>
      <c r="AW19" s="281">
        <f t="shared" si="4"/>
        <v>0</v>
      </c>
      <c r="AX19" s="271">
        <f t="shared" ref="AX19:BF19" si="27">SUM(AX20:AX22)</f>
        <v>0</v>
      </c>
      <c r="AY19" s="271">
        <f t="shared" si="27"/>
        <v>0</v>
      </c>
      <c r="AZ19" s="271">
        <f t="shared" si="27"/>
        <v>0</v>
      </c>
      <c r="BA19" s="271">
        <f t="shared" si="27"/>
        <v>0</v>
      </c>
      <c r="BB19" s="271">
        <f t="shared" si="27"/>
        <v>0</v>
      </c>
      <c r="BC19" s="276">
        <f>SUM(BC20:BC22)</f>
        <v>0</v>
      </c>
      <c r="BD19" s="271">
        <f t="shared" si="27"/>
        <v>0</v>
      </c>
      <c r="BE19" s="271">
        <f t="shared" si="27"/>
        <v>0</v>
      </c>
      <c r="BF19" s="271">
        <f t="shared" si="27"/>
        <v>0</v>
      </c>
    </row>
    <row r="20" spans="1:62" s="197" customFormat="1" ht="25.2" thickBot="1">
      <c r="B20" s="303" t="s">
        <v>917</v>
      </c>
      <c r="C20" s="283">
        <f t="shared" si="0"/>
        <v>0</v>
      </c>
      <c r="D20" s="323"/>
      <c r="E20" s="323"/>
      <c r="F20" s="323"/>
      <c r="G20" s="323"/>
      <c r="H20" s="323"/>
      <c r="I20" s="323"/>
      <c r="J20" s="372">
        <f t="shared" si="7"/>
        <v>0</v>
      </c>
      <c r="K20" s="323"/>
      <c r="L20" s="323"/>
      <c r="M20" s="323"/>
      <c r="N20" s="323"/>
      <c r="O20" s="323"/>
      <c r="P20" s="323"/>
      <c r="Q20" s="323"/>
      <c r="R20" s="323"/>
      <c r="S20" s="323"/>
      <c r="T20" s="323"/>
      <c r="U20" s="323"/>
      <c r="V20" s="323"/>
      <c r="W20" s="323"/>
      <c r="X20" s="341"/>
      <c r="Y20" s="323"/>
      <c r="Z20" s="323"/>
      <c r="AA20" s="323"/>
      <c r="AB20" s="342"/>
      <c r="AC20" s="343"/>
      <c r="AD20" s="344"/>
      <c r="AE20" s="269"/>
      <c r="AF20" s="270">
        <f t="shared" ref="AF20:AF22" si="28">SUM(AG20:AJ20)</f>
        <v>0</v>
      </c>
      <c r="AG20" s="288"/>
      <c r="AH20" s="288"/>
      <c r="AI20" s="288"/>
      <c r="AJ20" s="288"/>
      <c r="AK20" s="269"/>
      <c r="AL20" s="329"/>
      <c r="AM20" s="329"/>
      <c r="AN20" s="329"/>
      <c r="AO20" s="329"/>
      <c r="AP20" s="329"/>
      <c r="AQ20" s="329"/>
      <c r="AR20" s="329"/>
      <c r="AS20" s="329"/>
      <c r="AT20" s="329"/>
      <c r="AU20" s="330"/>
      <c r="AV20" s="290">
        <f t="shared" si="10"/>
        <v>0</v>
      </c>
      <c r="AW20" s="291">
        <f t="shared" si="4"/>
        <v>0</v>
      </c>
      <c r="AX20" s="329">
        <f>AL20*2</f>
        <v>0</v>
      </c>
      <c r="AY20" s="329">
        <f>AM20*50</f>
        <v>0</v>
      </c>
      <c r="AZ20" s="329">
        <f>AN20*25</f>
        <v>0</v>
      </c>
      <c r="BA20" s="329">
        <f>AO20*40</f>
        <v>0</v>
      </c>
      <c r="BB20" s="329">
        <f>AP20*60</f>
        <v>0</v>
      </c>
      <c r="BC20" s="331">
        <f>AQ20*4</f>
        <v>0</v>
      </c>
      <c r="BD20" s="329">
        <f>AR20*0.5</f>
        <v>0</v>
      </c>
      <c r="BE20" s="329">
        <f>AS20*12</f>
        <v>0</v>
      </c>
      <c r="BF20" s="329">
        <f>AT20*12</f>
        <v>0</v>
      </c>
    </row>
    <row r="21" spans="1:62" s="197" customFormat="1" ht="25.2" thickBot="1">
      <c r="B21" s="322"/>
      <c r="C21" s="283">
        <f t="shared" si="0"/>
        <v>0</v>
      </c>
      <c r="D21" s="323"/>
      <c r="E21" s="323"/>
      <c r="F21" s="323"/>
      <c r="G21" s="323"/>
      <c r="H21" s="323"/>
      <c r="I21" s="323"/>
      <c r="J21" s="372">
        <f t="shared" si="7"/>
        <v>0</v>
      </c>
      <c r="K21" s="323"/>
      <c r="L21" s="323"/>
      <c r="M21" s="323"/>
      <c r="N21" s="323"/>
      <c r="O21" s="323"/>
      <c r="P21" s="323"/>
      <c r="Q21" s="323"/>
      <c r="R21" s="323"/>
      <c r="S21" s="323"/>
      <c r="T21" s="323"/>
      <c r="U21" s="323"/>
      <c r="V21" s="323"/>
      <c r="W21" s="323"/>
      <c r="X21" s="323"/>
      <c r="Y21" s="323"/>
      <c r="Z21" s="323"/>
      <c r="AA21" s="323"/>
      <c r="AB21" s="345"/>
      <c r="AC21" s="346"/>
      <c r="AD21" s="347"/>
      <c r="AE21" s="269"/>
      <c r="AF21" s="270">
        <f t="shared" si="28"/>
        <v>0</v>
      </c>
      <c r="AG21" s="288"/>
      <c r="AH21" s="288"/>
      <c r="AI21" s="288"/>
      <c r="AJ21" s="288"/>
      <c r="AK21" s="269"/>
      <c r="AL21" s="329"/>
      <c r="AM21" s="329"/>
      <c r="AN21" s="329"/>
      <c r="AO21" s="329"/>
      <c r="AP21" s="329"/>
      <c r="AQ21" s="329"/>
      <c r="AR21" s="329"/>
      <c r="AS21" s="329"/>
      <c r="AT21" s="329"/>
      <c r="AU21" s="330"/>
      <c r="AV21" s="290">
        <f t="shared" si="10"/>
        <v>0</v>
      </c>
      <c r="AW21" s="316">
        <f t="shared" si="4"/>
        <v>0</v>
      </c>
      <c r="AX21" s="329">
        <f>AL21*2</f>
        <v>0</v>
      </c>
      <c r="AY21" s="329">
        <f>AM21*50</f>
        <v>0</v>
      </c>
      <c r="AZ21" s="329">
        <f>AN21*25</f>
        <v>0</v>
      </c>
      <c r="BA21" s="329">
        <f>AO21*40</f>
        <v>0</v>
      </c>
      <c r="BB21" s="329">
        <f>AP21*60</f>
        <v>0</v>
      </c>
      <c r="BC21" s="331">
        <f>AQ21*4</f>
        <v>0</v>
      </c>
      <c r="BD21" s="329">
        <f t="shared" ref="BD21:BD22" si="29">AR21*0.5</f>
        <v>0</v>
      </c>
      <c r="BE21" s="329">
        <f t="shared" ref="BE21:BF22" si="30">AS21*12</f>
        <v>0</v>
      </c>
      <c r="BF21" s="329">
        <f t="shared" si="30"/>
        <v>0</v>
      </c>
    </row>
    <row r="22" spans="1:62" s="197" customFormat="1" ht="25.2" thickBot="1">
      <c r="B22" s="380"/>
      <c r="C22" s="294">
        <f t="shared" si="0"/>
        <v>0</v>
      </c>
      <c r="D22" s="334"/>
      <c r="E22" s="334"/>
      <c r="F22" s="334"/>
      <c r="G22" s="334"/>
      <c r="H22" s="334"/>
      <c r="I22" s="334"/>
      <c r="J22" s="379">
        <f t="shared" si="7"/>
        <v>0</v>
      </c>
      <c r="K22" s="334"/>
      <c r="L22" s="334"/>
      <c r="M22" s="334"/>
      <c r="N22" s="334"/>
      <c r="O22" s="334"/>
      <c r="P22" s="334"/>
      <c r="Q22" s="334"/>
      <c r="R22" s="334"/>
      <c r="S22" s="334"/>
      <c r="T22" s="334"/>
      <c r="U22" s="334"/>
      <c r="V22" s="334"/>
      <c r="W22" s="334"/>
      <c r="X22" s="334"/>
      <c r="Y22" s="334"/>
      <c r="Z22" s="334"/>
      <c r="AA22" s="334"/>
      <c r="AB22" s="334"/>
      <c r="AC22" s="335"/>
      <c r="AD22" s="336"/>
      <c r="AE22" s="269"/>
      <c r="AF22" s="349">
        <f t="shared" si="28"/>
        <v>0</v>
      </c>
      <c r="AG22" s="301"/>
      <c r="AH22" s="301"/>
      <c r="AI22" s="301"/>
      <c r="AJ22" s="301"/>
      <c r="AK22" s="269"/>
      <c r="AL22" s="329"/>
      <c r="AM22" s="329"/>
      <c r="AN22" s="329"/>
      <c r="AO22" s="329"/>
      <c r="AP22" s="329"/>
      <c r="AQ22" s="329"/>
      <c r="AR22" s="329"/>
      <c r="AS22" s="329"/>
      <c r="AT22" s="329"/>
      <c r="AU22" s="330"/>
      <c r="AV22" s="290">
        <f t="shared" si="10"/>
        <v>0</v>
      </c>
      <c r="AW22" s="350">
        <f t="shared" si="4"/>
        <v>0</v>
      </c>
      <c r="AX22" s="329">
        <f>AL22*2</f>
        <v>0</v>
      </c>
      <c r="AY22" s="329">
        <f>AM22*50</f>
        <v>0</v>
      </c>
      <c r="AZ22" s="329">
        <f>AN22*25</f>
        <v>0</v>
      </c>
      <c r="BA22" s="329">
        <f>AO22*40</f>
        <v>0</v>
      </c>
      <c r="BB22" s="329">
        <f>AP22*60</f>
        <v>0</v>
      </c>
      <c r="BC22" s="331">
        <f>AQ22*4</f>
        <v>0</v>
      </c>
      <c r="BD22" s="329">
        <f t="shared" si="29"/>
        <v>0</v>
      </c>
      <c r="BE22" s="329">
        <f t="shared" si="30"/>
        <v>0</v>
      </c>
      <c r="BF22" s="329">
        <f t="shared" si="30"/>
        <v>0</v>
      </c>
    </row>
    <row r="23" spans="1:62" s="351" customFormat="1" ht="190.8" customHeight="1">
      <c r="A23" s="1649" t="s">
        <v>918</v>
      </c>
      <c r="B23" s="1650"/>
      <c r="C23" s="1650"/>
      <c r="D23" s="1650"/>
      <c r="E23" s="1650"/>
      <c r="F23" s="1650"/>
      <c r="G23" s="1650"/>
      <c r="H23" s="1650"/>
      <c r="I23" s="1650"/>
      <c r="J23" s="1650"/>
      <c r="K23" s="1650"/>
      <c r="L23" s="1650"/>
      <c r="M23" s="1650"/>
      <c r="N23" s="1650"/>
      <c r="O23" s="1650"/>
      <c r="P23" s="1650"/>
      <c r="Q23" s="1650"/>
      <c r="R23" s="1650"/>
      <c r="S23" s="1650"/>
      <c r="T23" s="1650"/>
      <c r="U23" s="1650"/>
      <c r="V23" s="1650"/>
      <c r="W23" s="1650"/>
      <c r="X23" s="1650"/>
      <c r="Y23" s="1650"/>
      <c r="Z23" s="1651"/>
      <c r="AA23" s="1651"/>
      <c r="AB23" s="1651"/>
      <c r="AC23" s="1651"/>
      <c r="AD23" s="1651"/>
      <c r="AF23" s="352"/>
      <c r="AG23" s="352"/>
      <c r="AH23" s="249"/>
      <c r="AI23" s="249"/>
      <c r="AJ23" s="249"/>
      <c r="AK23" s="249"/>
      <c r="AL23" s="353"/>
      <c r="AM23" s="352"/>
      <c r="AN23" s="352"/>
    </row>
    <row r="24" spans="1:62" s="249" customFormat="1" ht="22.2">
      <c r="B24" s="352"/>
      <c r="C24" s="681"/>
      <c r="D24" s="682"/>
      <c r="E24" s="683"/>
      <c r="F24" s="683"/>
      <c r="G24" s="248"/>
      <c r="H24" s="248"/>
      <c r="I24" s="248"/>
      <c r="J24" s="248"/>
      <c r="K24" s="248"/>
      <c r="AV24" s="248"/>
      <c r="AW24" s="248"/>
    </row>
    <row r="25" spans="1:62" s="249" customFormat="1" ht="22.2">
      <c r="B25" s="352"/>
      <c r="C25" s="352"/>
      <c r="D25" s="1652"/>
      <c r="E25" s="1652"/>
      <c r="G25" s="353"/>
      <c r="H25" s="353"/>
      <c r="J25" s="352"/>
      <c r="K25" s="354"/>
      <c r="M25" s="353"/>
      <c r="O25" s="352"/>
      <c r="P25" s="352"/>
      <c r="W25" s="1653" t="s">
        <v>1649</v>
      </c>
      <c r="X25" s="1653"/>
      <c r="Y25" s="1653"/>
      <c r="Z25" s="1653"/>
      <c r="AA25" s="1653"/>
      <c r="AB25" s="1653"/>
      <c r="AC25" s="1653"/>
      <c r="AD25" s="1653"/>
      <c r="AE25" s="353"/>
      <c r="AF25" s="244"/>
      <c r="AG25" s="244"/>
      <c r="AH25" s="244"/>
      <c r="AI25" s="244"/>
      <c r="AK25" s="353"/>
      <c r="AL25" s="353"/>
      <c r="AO25" s="352"/>
      <c r="AP25" s="352"/>
      <c r="AQ25" s="354"/>
      <c r="AS25" s="353"/>
      <c r="AV25" s="248"/>
      <c r="AW25" s="355"/>
      <c r="AX25" s="353"/>
      <c r="BA25" s="352"/>
      <c r="BB25" s="352"/>
      <c r="BC25" s="354"/>
      <c r="BE25" s="353"/>
      <c r="BG25" s="352"/>
      <c r="BH25" s="352"/>
    </row>
    <row r="26" spans="1:62" s="244" customFormat="1" ht="19.8">
      <c r="B26" s="356"/>
      <c r="C26" s="356"/>
      <c r="D26" s="357"/>
      <c r="E26" s="357"/>
      <c r="F26" s="356"/>
      <c r="G26" s="358"/>
      <c r="H26" s="358"/>
      <c r="I26" s="357"/>
      <c r="J26" s="359"/>
      <c r="K26" s="359"/>
      <c r="L26" s="357"/>
      <c r="M26" s="357"/>
      <c r="N26" s="357"/>
      <c r="O26" s="357"/>
      <c r="P26" s="357"/>
      <c r="Q26" s="357"/>
      <c r="R26" s="357"/>
      <c r="W26" s="1644" t="s">
        <v>920</v>
      </c>
      <c r="X26" s="1644"/>
      <c r="Y26" s="1644"/>
      <c r="Z26" s="1644"/>
      <c r="AA26" s="1644"/>
      <c r="AB26" s="1644"/>
      <c r="AC26"/>
      <c r="AO26" s="358"/>
      <c r="AP26" s="358"/>
      <c r="AT26" s="358"/>
      <c r="AU26" s="358"/>
      <c r="AV26" s="360"/>
      <c r="AW26" s="245"/>
      <c r="BA26" s="358"/>
      <c r="BB26" s="358"/>
      <c r="BF26" s="358"/>
    </row>
    <row r="27" spans="1:62" s="244" customFormat="1" ht="22.2">
      <c r="AF27"/>
      <c r="AG27"/>
      <c r="AH27"/>
      <c r="AI27"/>
      <c r="AV27" s="245"/>
      <c r="AW27" s="245"/>
      <c r="BI27" s="249"/>
      <c r="BJ27" s="249"/>
    </row>
    <row r="28" spans="1:62" ht="19.8">
      <c r="AL28" s="244"/>
      <c r="AM28" s="244"/>
      <c r="AN28" s="244"/>
      <c r="AO28" s="244"/>
      <c r="AP28" s="244"/>
      <c r="AQ28" s="244"/>
      <c r="AR28" s="244"/>
      <c r="AS28" s="244"/>
      <c r="AT28" s="244"/>
      <c r="AU28" s="244"/>
      <c r="AV28" s="245"/>
      <c r="AW28" s="245"/>
      <c r="AX28" s="244"/>
      <c r="AY28" s="244"/>
      <c r="AZ28" s="244"/>
      <c r="BA28" s="244"/>
      <c r="BB28" s="244"/>
      <c r="BC28" s="244"/>
      <c r="BD28" s="244"/>
      <c r="BE28" s="244"/>
      <c r="BF28" s="244"/>
    </row>
    <row r="29" spans="1:62" ht="19.8">
      <c r="AL29" s="244"/>
      <c r="AM29" s="244"/>
      <c r="AN29" s="244"/>
      <c r="AO29" s="244"/>
      <c r="AP29" s="244"/>
      <c r="AQ29" s="244"/>
      <c r="AR29" s="244"/>
      <c r="AS29" s="244"/>
      <c r="AT29" s="244"/>
      <c r="AU29" s="244"/>
      <c r="AV29" s="245"/>
      <c r="AW29" s="245"/>
      <c r="AX29" s="244"/>
      <c r="AY29" s="244"/>
      <c r="AZ29" s="244"/>
      <c r="BA29" s="244"/>
      <c r="BB29" s="244"/>
      <c r="BC29" s="244"/>
      <c r="BD29" s="244"/>
      <c r="BE29" s="244"/>
      <c r="BF29" s="244"/>
    </row>
    <row r="30" spans="1:62" ht="19.8">
      <c r="AL30" s="244"/>
      <c r="AM30" s="244"/>
      <c r="AN30" s="244"/>
      <c r="AO30" s="244"/>
      <c r="AP30" s="244"/>
      <c r="AQ30" s="244"/>
      <c r="AR30" s="244"/>
      <c r="AS30" s="244"/>
      <c r="AT30" s="244"/>
      <c r="AU30" s="244"/>
      <c r="AV30" s="245"/>
      <c r="AW30" s="245"/>
      <c r="AX30" s="244"/>
      <c r="AY30" s="244"/>
      <c r="AZ30" s="244"/>
      <c r="BA30" s="244"/>
      <c r="BB30" s="244"/>
      <c r="BC30" s="244"/>
      <c r="BD30" s="244"/>
      <c r="BE30" s="244"/>
      <c r="BF30" s="244"/>
    </row>
  </sheetData>
  <mergeCells count="9">
    <mergeCell ref="W26:AB26"/>
    <mergeCell ref="BG1:BH1"/>
    <mergeCell ref="B1:AD1"/>
    <mergeCell ref="C2:T2"/>
    <mergeCell ref="AC2:AD2"/>
    <mergeCell ref="AK2:BF2"/>
    <mergeCell ref="A23:AD23"/>
    <mergeCell ref="D25:E25"/>
    <mergeCell ref="W25:AD25"/>
  </mergeCells>
  <phoneticPr fontId="18" type="noConversion"/>
  <hyperlinks>
    <hyperlink ref="BG1" location="預告統計資料發布時間表!A1" display="回發布時間表" xr:uid="{F7B935C3-ABAF-4937-BA52-E1FFF9CFC544}"/>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CCEC2-9BE9-4CE5-B821-A3053E514DCE}">
  <dimension ref="A1:BJ30"/>
  <sheetViews>
    <sheetView topLeftCell="AI1" workbookViewId="0">
      <selection activeCell="BG1" sqref="BG1:BH1"/>
    </sheetView>
  </sheetViews>
  <sheetFormatPr defaultRowHeight="16.2"/>
  <cols>
    <col min="1" max="1" width="4.88671875" customWidth="1"/>
    <col min="2" max="2" width="21.88671875" customWidth="1"/>
    <col min="3" max="3" width="15.21875" customWidth="1"/>
    <col min="4" max="4" width="14.21875" bestFit="1" customWidth="1"/>
    <col min="5" max="5" width="13.109375" customWidth="1"/>
    <col min="6" max="8" width="14.21875" bestFit="1" customWidth="1"/>
    <col min="9" max="9" width="13.21875" customWidth="1"/>
    <col min="10" max="10" width="14.33203125" bestFit="1" customWidth="1"/>
    <col min="11" max="11" width="9.109375" customWidth="1"/>
    <col min="12" max="12" width="12.6640625" customWidth="1"/>
    <col min="13" max="13" width="8.21875" customWidth="1"/>
    <col min="14" max="14" width="16" customWidth="1"/>
    <col min="15" max="15" width="12.33203125" customWidth="1"/>
    <col min="16" max="16" width="12.21875" bestFit="1" customWidth="1"/>
    <col min="17" max="17" width="12.77734375" customWidth="1"/>
    <col min="18" max="18" width="11.21875" customWidth="1"/>
    <col min="19" max="22" width="8.109375" customWidth="1"/>
    <col min="23" max="25" width="7.6640625" customWidth="1"/>
    <col min="26" max="26" width="8.6640625" customWidth="1"/>
    <col min="27" max="28" width="6.6640625" customWidth="1"/>
    <col min="29" max="29" width="7.44140625" customWidth="1"/>
    <col min="30" max="30" width="6.6640625" customWidth="1"/>
    <col min="32" max="36" width="12.6640625" customWidth="1"/>
    <col min="48" max="49" width="8.88671875" style="102"/>
    <col min="50" max="58" width="10.6640625" customWidth="1"/>
  </cols>
  <sheetData>
    <row r="1" spans="1:60" s="246" customFormat="1" ht="45">
      <c r="B1" s="1645" t="s">
        <v>855</v>
      </c>
      <c r="C1" s="1645"/>
      <c r="D1" s="1645"/>
      <c r="E1" s="1645"/>
      <c r="F1" s="1645"/>
      <c r="G1" s="1645"/>
      <c r="H1" s="1645"/>
      <c r="I1" s="1645"/>
      <c r="J1" s="1645"/>
      <c r="K1" s="1645"/>
      <c r="L1" s="1645"/>
      <c r="M1" s="1645"/>
      <c r="N1" s="1645"/>
      <c r="O1" s="1645"/>
      <c r="P1" s="1645"/>
      <c r="Q1" s="1645"/>
      <c r="R1" s="1645"/>
      <c r="S1" s="1645"/>
      <c r="T1" s="1645"/>
      <c r="U1" s="1645"/>
      <c r="V1" s="1645"/>
      <c r="W1" s="1645"/>
      <c r="X1" s="1645"/>
      <c r="Y1" s="1645"/>
      <c r="Z1" s="1645"/>
      <c r="AA1" s="1645"/>
      <c r="AB1" s="1645"/>
      <c r="AC1" s="1645"/>
      <c r="AD1" s="1645"/>
      <c r="AE1" s="243"/>
      <c r="AF1" s="243"/>
      <c r="AG1" s="243"/>
      <c r="AH1" s="243"/>
      <c r="AI1" s="243"/>
      <c r="AJ1" s="243"/>
      <c r="AK1" s="243"/>
      <c r="AL1" s="244"/>
      <c r="AM1" s="244"/>
      <c r="AN1" s="244"/>
      <c r="AO1" s="244"/>
      <c r="AP1" s="244"/>
      <c r="AQ1" s="244"/>
      <c r="AR1" s="244"/>
      <c r="AS1" s="244"/>
      <c r="AT1" s="244"/>
      <c r="AU1" s="244"/>
      <c r="AV1" s="245"/>
      <c r="AW1" s="245"/>
      <c r="AX1" s="244"/>
      <c r="AY1" s="244"/>
      <c r="AZ1" s="244"/>
      <c r="BA1" s="244"/>
      <c r="BB1" s="244"/>
      <c r="BC1" s="244"/>
      <c r="BD1" s="244"/>
      <c r="BE1" s="244"/>
      <c r="BF1" s="244"/>
      <c r="BG1" s="1543" t="s">
        <v>86</v>
      </c>
      <c r="BH1" s="1543"/>
    </row>
    <row r="2" spans="1:60" s="249" customFormat="1" ht="28.8" thickBot="1">
      <c r="B2" s="247"/>
      <c r="C2" s="1646" t="s">
        <v>1669</v>
      </c>
      <c r="D2" s="1646"/>
      <c r="E2" s="1646"/>
      <c r="F2" s="1646"/>
      <c r="G2" s="1646"/>
      <c r="H2" s="1646"/>
      <c r="I2" s="1646"/>
      <c r="J2" s="1646"/>
      <c r="K2" s="1646"/>
      <c r="L2" s="1646"/>
      <c r="M2" s="1646"/>
      <c r="N2" s="1646"/>
      <c r="O2" s="1646"/>
      <c r="P2" s="1646"/>
      <c r="Q2" s="1646"/>
      <c r="R2" s="1646"/>
      <c r="S2" s="1646"/>
      <c r="T2" s="1646"/>
      <c r="U2" s="248"/>
      <c r="V2" s="248" t="s">
        <v>857</v>
      </c>
      <c r="W2" s="248"/>
      <c r="X2" s="248"/>
      <c r="Y2" s="248"/>
      <c r="Z2" s="248"/>
      <c r="AA2" s="248"/>
      <c r="AC2" s="1647" t="s">
        <v>858</v>
      </c>
      <c r="AD2" s="1647"/>
      <c r="AK2" s="1648"/>
      <c r="AL2" s="1648"/>
      <c r="AM2" s="1648"/>
      <c r="AN2" s="1648"/>
      <c r="AO2" s="1648"/>
      <c r="AP2" s="1648"/>
      <c r="AQ2" s="1648"/>
      <c r="AR2" s="1648"/>
      <c r="AS2" s="1648"/>
      <c r="AT2" s="1648"/>
      <c r="AU2" s="1648"/>
      <c r="AV2" s="1648"/>
      <c r="AW2" s="1648"/>
      <c r="AX2" s="1648"/>
      <c r="AY2" s="1648"/>
      <c r="AZ2" s="1648"/>
      <c r="BA2" s="1648"/>
      <c r="BB2" s="1648"/>
      <c r="BC2" s="1648"/>
      <c r="BD2" s="1648"/>
      <c r="BE2" s="1648"/>
      <c r="BF2" s="1648"/>
    </row>
    <row r="3" spans="1:60" s="197" customFormat="1" ht="139.19999999999999" thickBot="1">
      <c r="B3" s="250" t="s">
        <v>859</v>
      </c>
      <c r="C3" s="251" t="s">
        <v>860</v>
      </c>
      <c r="D3" s="252" t="s">
        <v>861</v>
      </c>
      <c r="E3" s="252" t="s">
        <v>862</v>
      </c>
      <c r="F3" s="252" t="s">
        <v>863</v>
      </c>
      <c r="G3" s="252" t="s">
        <v>864</v>
      </c>
      <c r="H3" s="252" t="s">
        <v>865</v>
      </c>
      <c r="I3" s="252" t="s">
        <v>866</v>
      </c>
      <c r="J3" s="253" t="s">
        <v>867</v>
      </c>
      <c r="K3" s="252" t="s">
        <v>868</v>
      </c>
      <c r="L3" s="252" t="s">
        <v>869</v>
      </c>
      <c r="M3" s="252" t="s">
        <v>870</v>
      </c>
      <c r="N3" s="252" t="s">
        <v>871</v>
      </c>
      <c r="O3" s="252" t="s">
        <v>872</v>
      </c>
      <c r="P3" s="252" t="s">
        <v>873</v>
      </c>
      <c r="Q3" s="252" t="s">
        <v>874</v>
      </c>
      <c r="R3" s="252" t="s">
        <v>875</v>
      </c>
      <c r="S3" s="252" t="s">
        <v>876</v>
      </c>
      <c r="T3" s="252" t="s">
        <v>877</v>
      </c>
      <c r="U3" s="252" t="s">
        <v>878</v>
      </c>
      <c r="V3" s="252" t="s">
        <v>879</v>
      </c>
      <c r="W3" s="252" t="s">
        <v>880</v>
      </c>
      <c r="X3" s="252" t="s">
        <v>881</v>
      </c>
      <c r="Y3" s="252" t="s">
        <v>882</v>
      </c>
      <c r="Z3" s="252" t="s">
        <v>883</v>
      </c>
      <c r="AA3" s="252" t="s">
        <v>884</v>
      </c>
      <c r="AB3" s="252" t="s">
        <v>885</v>
      </c>
      <c r="AC3" s="254" t="s">
        <v>886</v>
      </c>
      <c r="AD3" s="255" t="s">
        <v>887</v>
      </c>
      <c r="AE3" s="256"/>
      <c r="AF3" s="257" t="s">
        <v>888</v>
      </c>
      <c r="AG3" s="258" t="s">
        <v>889</v>
      </c>
      <c r="AH3" s="259" t="s">
        <v>890</v>
      </c>
      <c r="AI3" s="259" t="s">
        <v>891</v>
      </c>
      <c r="AJ3" s="259" t="s">
        <v>892</v>
      </c>
      <c r="AK3" s="260"/>
      <c r="AL3" s="261" t="s">
        <v>893</v>
      </c>
      <c r="AM3" s="259" t="s">
        <v>894</v>
      </c>
      <c r="AN3" s="259" t="s">
        <v>895</v>
      </c>
      <c r="AO3" s="259" t="s">
        <v>896</v>
      </c>
      <c r="AP3" s="259" t="s">
        <v>897</v>
      </c>
      <c r="AQ3" s="261" t="s">
        <v>898</v>
      </c>
      <c r="AR3" s="259" t="s">
        <v>899</v>
      </c>
      <c r="AS3" s="259" t="s">
        <v>900</v>
      </c>
      <c r="AT3" s="259" t="s">
        <v>901</v>
      </c>
      <c r="AU3" s="260"/>
      <c r="AV3" s="262" t="s">
        <v>879</v>
      </c>
      <c r="AW3" s="263" t="s">
        <v>902</v>
      </c>
      <c r="AX3" s="259" t="s">
        <v>893</v>
      </c>
      <c r="AY3" s="259" t="s">
        <v>894</v>
      </c>
      <c r="AZ3" s="259" t="s">
        <v>895</v>
      </c>
      <c r="BA3" s="259" t="s">
        <v>896</v>
      </c>
      <c r="BB3" s="259" t="s">
        <v>897</v>
      </c>
      <c r="BC3" s="264" t="s">
        <v>898</v>
      </c>
      <c r="BD3" s="259" t="s">
        <v>899</v>
      </c>
      <c r="BE3" s="259" t="s">
        <v>900</v>
      </c>
      <c r="BF3" s="259" t="s">
        <v>901</v>
      </c>
    </row>
    <row r="4" spans="1:60" s="197" customFormat="1" ht="28.8" thickBot="1">
      <c r="B4" s="265" t="s">
        <v>903</v>
      </c>
      <c r="C4" s="266">
        <f t="shared" ref="C4:C22" si="0">SUM(D4:AD4)</f>
        <v>137543</v>
      </c>
      <c r="D4" s="266">
        <f>D5+D8+D14+D19</f>
        <v>24035</v>
      </c>
      <c r="E4" s="266">
        <f t="shared" ref="E4:AD4" si="1">E5+E8+E14+E19</f>
        <v>21357</v>
      </c>
      <c r="F4" s="266">
        <f t="shared" si="1"/>
        <v>7920</v>
      </c>
      <c r="G4" s="266">
        <f t="shared" si="1"/>
        <v>10719</v>
      </c>
      <c r="H4" s="266">
        <f t="shared" si="1"/>
        <v>13985</v>
      </c>
      <c r="I4" s="266">
        <f t="shared" si="1"/>
        <v>31610</v>
      </c>
      <c r="J4" s="267">
        <f>AF4</f>
        <v>2675</v>
      </c>
      <c r="K4" s="266">
        <f t="shared" si="1"/>
        <v>0</v>
      </c>
      <c r="L4" s="266">
        <f t="shared" si="1"/>
        <v>4796</v>
      </c>
      <c r="M4" s="266">
        <f t="shared" si="1"/>
        <v>0</v>
      </c>
      <c r="N4" s="266">
        <f t="shared" si="1"/>
        <v>10235</v>
      </c>
      <c r="O4" s="266">
        <f t="shared" si="1"/>
        <v>9820</v>
      </c>
      <c r="P4" s="266">
        <f t="shared" si="1"/>
        <v>21</v>
      </c>
      <c r="Q4" s="266">
        <f t="shared" si="1"/>
        <v>0</v>
      </c>
      <c r="R4" s="266">
        <f t="shared" si="1"/>
        <v>356</v>
      </c>
      <c r="S4" s="266">
        <f t="shared" si="1"/>
        <v>0</v>
      </c>
      <c r="T4" s="266">
        <f t="shared" si="1"/>
        <v>10</v>
      </c>
      <c r="U4" s="266">
        <f t="shared" si="1"/>
        <v>0</v>
      </c>
      <c r="V4" s="266">
        <f t="shared" si="1"/>
        <v>2</v>
      </c>
      <c r="W4" s="266">
        <f t="shared" si="1"/>
        <v>2</v>
      </c>
      <c r="X4" s="266">
        <f t="shared" si="1"/>
        <v>0</v>
      </c>
      <c r="Y4" s="266">
        <f t="shared" si="1"/>
        <v>0</v>
      </c>
      <c r="Z4" s="266">
        <f t="shared" si="1"/>
        <v>0</v>
      </c>
      <c r="AA4" s="266">
        <f t="shared" si="1"/>
        <v>0</v>
      </c>
      <c r="AB4" s="266">
        <f t="shared" si="1"/>
        <v>0</v>
      </c>
      <c r="AC4" s="266">
        <f t="shared" si="1"/>
        <v>0</v>
      </c>
      <c r="AD4" s="268">
        <f t="shared" si="1"/>
        <v>0</v>
      </c>
      <c r="AE4" s="269"/>
      <c r="AF4" s="270">
        <f>AF5+AF8+AF14+AF19</f>
        <v>2675</v>
      </c>
      <c r="AG4" s="271">
        <f t="shared" ref="AG4" si="2">AG5+AG8+AG14+AG19</f>
        <v>2675</v>
      </c>
      <c r="AH4" s="271">
        <f>AH5+AH8+AH14+AH19</f>
        <v>0</v>
      </c>
      <c r="AI4" s="271">
        <f>AI5+AI8+AI14+AI19</f>
        <v>0</v>
      </c>
      <c r="AJ4" s="271">
        <f>AJ5+AJ8+AJ14+AJ19</f>
        <v>0</v>
      </c>
      <c r="AK4" s="272"/>
      <c r="AL4" s="271">
        <f t="shared" ref="AL4:AT4" si="3">AL5+AL8+AL14+AL19</f>
        <v>0</v>
      </c>
      <c r="AM4" s="271">
        <f t="shared" si="3"/>
        <v>0</v>
      </c>
      <c r="AN4" s="271">
        <f t="shared" si="3"/>
        <v>0</v>
      </c>
      <c r="AO4" s="271">
        <f t="shared" si="3"/>
        <v>0</v>
      </c>
      <c r="AP4" s="271">
        <f t="shared" si="3"/>
        <v>0</v>
      </c>
      <c r="AQ4" s="271">
        <f>AQ5+AQ8+AQ14+AQ19</f>
        <v>0</v>
      </c>
      <c r="AR4" s="271">
        <f t="shared" si="3"/>
        <v>0</v>
      </c>
      <c r="AS4" s="271">
        <f t="shared" si="3"/>
        <v>0</v>
      </c>
      <c r="AT4" s="271">
        <f t="shared" si="3"/>
        <v>0</v>
      </c>
      <c r="AU4" s="273"/>
      <c r="AV4" s="274">
        <f>SUM(AX4:BB4)</f>
        <v>0</v>
      </c>
      <c r="AW4" s="275">
        <f t="shared" ref="AW4:AW22" si="4">BC4+BD4+BE4+BF4</f>
        <v>0</v>
      </c>
      <c r="AX4" s="271">
        <f t="shared" ref="AX4:BF4" si="5">AX5+AX8+AX14+AX19</f>
        <v>0</v>
      </c>
      <c r="AY4" s="271">
        <f t="shared" si="5"/>
        <v>0</v>
      </c>
      <c r="AZ4" s="271">
        <f t="shared" si="5"/>
        <v>0</v>
      </c>
      <c r="BA4" s="271">
        <f t="shared" si="5"/>
        <v>0</v>
      </c>
      <c r="BB4" s="271">
        <f t="shared" si="5"/>
        <v>0</v>
      </c>
      <c r="BC4" s="276">
        <f>BC5+BC8+BC14+BC19</f>
        <v>0</v>
      </c>
      <c r="BD4" s="271">
        <f t="shared" si="5"/>
        <v>0</v>
      </c>
      <c r="BE4" s="271">
        <f t="shared" si="5"/>
        <v>0</v>
      </c>
      <c r="BF4" s="271">
        <f t="shared" si="5"/>
        <v>0</v>
      </c>
    </row>
    <row r="5" spans="1:60" s="197" customFormat="1" ht="25.2" thickBot="1">
      <c r="B5" s="277" t="s">
        <v>904</v>
      </c>
      <c r="C5" s="278">
        <f t="shared" si="0"/>
        <v>54188</v>
      </c>
      <c r="D5" s="278">
        <f>SUM(D6:D7)</f>
        <v>9770</v>
      </c>
      <c r="E5" s="278">
        <f t="shared" ref="E5:AD5" si="6">SUM(E6:E7)</f>
        <v>9257</v>
      </c>
      <c r="F5" s="278">
        <f t="shared" si="6"/>
        <v>2140</v>
      </c>
      <c r="G5" s="278">
        <f t="shared" si="6"/>
        <v>3534</v>
      </c>
      <c r="H5" s="278">
        <f t="shared" si="6"/>
        <v>4795</v>
      </c>
      <c r="I5" s="278">
        <f t="shared" si="6"/>
        <v>13550</v>
      </c>
      <c r="J5" s="361">
        <f t="shared" ref="J5:J22" si="7">AF5</f>
        <v>2675</v>
      </c>
      <c r="K5" s="278">
        <f t="shared" si="6"/>
        <v>0</v>
      </c>
      <c r="L5" s="278">
        <f t="shared" si="6"/>
        <v>761</v>
      </c>
      <c r="M5" s="278">
        <f t="shared" si="6"/>
        <v>0</v>
      </c>
      <c r="N5" s="278">
        <f t="shared" si="6"/>
        <v>4085</v>
      </c>
      <c r="O5" s="278">
        <f t="shared" si="6"/>
        <v>3230</v>
      </c>
      <c r="P5" s="278">
        <f t="shared" si="6"/>
        <v>21</v>
      </c>
      <c r="Q5" s="278">
        <f t="shared" si="6"/>
        <v>0</v>
      </c>
      <c r="R5" s="278">
        <f>SUM(R6:R7)</f>
        <v>356</v>
      </c>
      <c r="S5" s="278">
        <f t="shared" si="6"/>
        <v>0</v>
      </c>
      <c r="T5" s="278">
        <f t="shared" si="6"/>
        <v>10</v>
      </c>
      <c r="U5" s="278">
        <f t="shared" si="6"/>
        <v>0</v>
      </c>
      <c r="V5" s="278">
        <f t="shared" si="6"/>
        <v>2</v>
      </c>
      <c r="W5" s="278">
        <f t="shared" si="6"/>
        <v>2</v>
      </c>
      <c r="X5" s="278">
        <f t="shared" si="6"/>
        <v>0</v>
      </c>
      <c r="Y5" s="278">
        <f t="shared" si="6"/>
        <v>0</v>
      </c>
      <c r="Z5" s="278">
        <f t="shared" si="6"/>
        <v>0</v>
      </c>
      <c r="AA5" s="278">
        <f t="shared" si="6"/>
        <v>0</v>
      </c>
      <c r="AB5" s="278">
        <f t="shared" si="6"/>
        <v>0</v>
      </c>
      <c r="AC5" s="278">
        <f t="shared" si="6"/>
        <v>0</v>
      </c>
      <c r="AD5" s="279">
        <f t="shared" si="6"/>
        <v>0</v>
      </c>
      <c r="AE5" s="269"/>
      <c r="AF5" s="270">
        <f>SUM(AF6:AF7)</f>
        <v>2675</v>
      </c>
      <c r="AG5" s="271">
        <f t="shared" ref="AG5" si="8">SUM(AG6:AG7)</f>
        <v>2675</v>
      </c>
      <c r="AH5" s="271">
        <f>SUM(AH6:AH7)</f>
        <v>0</v>
      </c>
      <c r="AI5" s="271">
        <f>SUM(AI6:AI7)</f>
        <v>0</v>
      </c>
      <c r="AJ5" s="271">
        <f>SUM(AJ6:AJ7)</f>
        <v>0</v>
      </c>
      <c r="AK5" s="272"/>
      <c r="AL5" s="271">
        <f t="shared" ref="AL5:AT5" si="9">SUM(AL6:AL7)</f>
        <v>0</v>
      </c>
      <c r="AM5" s="271">
        <f t="shared" si="9"/>
        <v>0</v>
      </c>
      <c r="AN5" s="271">
        <f t="shared" si="9"/>
        <v>0</v>
      </c>
      <c r="AO5" s="271">
        <f t="shared" si="9"/>
        <v>0</v>
      </c>
      <c r="AP5" s="271">
        <f t="shared" si="9"/>
        <v>0</v>
      </c>
      <c r="AQ5" s="271">
        <f>SUM(AQ6:AQ7)</f>
        <v>0</v>
      </c>
      <c r="AR5" s="271">
        <f t="shared" si="9"/>
        <v>0</v>
      </c>
      <c r="AS5" s="271">
        <f t="shared" si="9"/>
        <v>0</v>
      </c>
      <c r="AT5" s="271">
        <f t="shared" si="9"/>
        <v>0</v>
      </c>
      <c r="AU5" s="273"/>
      <c r="AV5" s="280">
        <f t="shared" ref="AV5:AV22" si="10">SUM(AX5:BB5)</f>
        <v>0</v>
      </c>
      <c r="AW5" s="281">
        <f t="shared" si="4"/>
        <v>0</v>
      </c>
      <c r="AX5" s="271">
        <f t="shared" ref="AX5:BF5" si="11">SUM(AX6:AX7)</f>
        <v>0</v>
      </c>
      <c r="AY5" s="271">
        <f t="shared" si="11"/>
        <v>0</v>
      </c>
      <c r="AZ5" s="271">
        <f t="shared" si="11"/>
        <v>0</v>
      </c>
      <c r="BA5" s="271">
        <f t="shared" si="11"/>
        <v>0</v>
      </c>
      <c r="BB5" s="271">
        <f t="shared" si="11"/>
        <v>0</v>
      </c>
      <c r="BC5" s="276">
        <f>SUM(BC6:BC7)</f>
        <v>0</v>
      </c>
      <c r="BD5" s="271">
        <f t="shared" si="11"/>
        <v>0</v>
      </c>
      <c r="BE5" s="271">
        <f t="shared" si="11"/>
        <v>0</v>
      </c>
      <c r="BF5" s="271">
        <f t="shared" si="11"/>
        <v>0</v>
      </c>
    </row>
    <row r="6" spans="1:60" s="197" customFormat="1" ht="25.2" thickBot="1">
      <c r="B6" s="282" t="s">
        <v>905</v>
      </c>
      <c r="C6" s="283">
        <f t="shared" si="0"/>
        <v>52400</v>
      </c>
      <c r="D6" s="284">
        <v>9770</v>
      </c>
      <c r="E6" s="284">
        <v>8550</v>
      </c>
      <c r="F6" s="284">
        <v>2140</v>
      </c>
      <c r="G6" s="284">
        <v>3030</v>
      </c>
      <c r="H6" s="284">
        <v>4380</v>
      </c>
      <c r="I6" s="284">
        <v>13550</v>
      </c>
      <c r="J6" s="285">
        <f>AF6</f>
        <v>2675</v>
      </c>
      <c r="K6" s="284"/>
      <c r="L6" s="284">
        <v>655</v>
      </c>
      <c r="M6" s="284"/>
      <c r="N6" s="284">
        <v>4050</v>
      </c>
      <c r="O6" s="284">
        <v>3230</v>
      </c>
      <c r="P6" s="284"/>
      <c r="Q6" s="284"/>
      <c r="R6" s="284">
        <v>356</v>
      </c>
      <c r="S6" s="284"/>
      <c r="T6" s="284">
        <v>10</v>
      </c>
      <c r="U6" s="284"/>
      <c r="V6" s="284">
        <v>2</v>
      </c>
      <c r="W6" s="284">
        <v>2</v>
      </c>
      <c r="X6" s="284"/>
      <c r="Y6" s="284"/>
      <c r="Z6" s="284"/>
      <c r="AA6" s="284"/>
      <c r="AB6" s="284"/>
      <c r="AC6" s="286"/>
      <c r="AD6" s="287"/>
      <c r="AE6" s="269"/>
      <c r="AF6" s="270">
        <f>SUM(AG6:AJ6)</f>
        <v>2675</v>
      </c>
      <c r="AG6" s="288">
        <v>2675</v>
      </c>
      <c r="AH6" s="288"/>
      <c r="AI6" s="288"/>
      <c r="AJ6" s="288"/>
      <c r="AK6" s="269"/>
      <c r="AL6" s="289"/>
      <c r="AM6" s="289"/>
      <c r="AN6" s="289"/>
      <c r="AO6" s="289"/>
      <c r="AP6" s="289"/>
      <c r="AQ6" s="289"/>
      <c r="AR6" s="289"/>
      <c r="AS6" s="289"/>
      <c r="AT6" s="289"/>
      <c r="AU6" s="273"/>
      <c r="AV6" s="290">
        <f t="shared" si="10"/>
        <v>0</v>
      </c>
      <c r="AW6" s="291">
        <f t="shared" si="4"/>
        <v>0</v>
      </c>
      <c r="AX6" s="289">
        <f>AL6*2</f>
        <v>0</v>
      </c>
      <c r="AY6" s="289">
        <f>AM6*50</f>
        <v>0</v>
      </c>
      <c r="AZ6" s="289">
        <f>AN6*25</f>
        <v>0</v>
      </c>
      <c r="BA6" s="289">
        <f>AO6*40</f>
        <v>0</v>
      </c>
      <c r="BB6" s="289">
        <f>AP6*60</f>
        <v>0</v>
      </c>
      <c r="BC6" s="292">
        <f>AQ6*4</f>
        <v>0</v>
      </c>
      <c r="BD6" s="289">
        <f>AR6*0.5</f>
        <v>0</v>
      </c>
      <c r="BE6" s="289">
        <f>AS6*12</f>
        <v>0</v>
      </c>
      <c r="BF6" s="289">
        <f>AT6*12</f>
        <v>0</v>
      </c>
    </row>
    <row r="7" spans="1:60" s="197" customFormat="1" ht="25.2" thickBot="1">
      <c r="B7" s="293" t="s">
        <v>906</v>
      </c>
      <c r="C7" s="294">
        <f t="shared" si="0"/>
        <v>1788</v>
      </c>
      <c r="D7" s="295"/>
      <c r="E7" s="295">
        <v>707</v>
      </c>
      <c r="F7" s="295"/>
      <c r="G7" s="295">
        <v>504</v>
      </c>
      <c r="H7" s="295">
        <v>415</v>
      </c>
      <c r="I7" s="295"/>
      <c r="J7" s="285">
        <f>AF7</f>
        <v>0</v>
      </c>
      <c r="K7" s="296"/>
      <c r="L7" s="296">
        <v>106</v>
      </c>
      <c r="M7" s="296"/>
      <c r="N7" s="296">
        <v>35</v>
      </c>
      <c r="O7" s="297"/>
      <c r="P7" s="284">
        <v>21</v>
      </c>
      <c r="Q7" s="284"/>
      <c r="R7" s="284"/>
      <c r="S7" s="284"/>
      <c r="T7" s="296"/>
      <c r="U7" s="296"/>
      <c r="V7" s="296"/>
      <c r="W7" s="296"/>
      <c r="X7" s="296"/>
      <c r="Y7" s="296"/>
      <c r="Z7" s="296"/>
      <c r="AA7" s="296"/>
      <c r="AB7" s="296"/>
      <c r="AC7" s="298"/>
      <c r="AD7" s="299"/>
      <c r="AE7" s="269"/>
      <c r="AF7" s="270">
        <f>SUM(AG7:AJ7)</f>
        <v>0</v>
      </c>
      <c r="AG7" s="300"/>
      <c r="AH7" s="301"/>
      <c r="AI7" s="288"/>
      <c r="AJ7" s="288"/>
      <c r="AK7" s="269"/>
      <c r="AL7" s="289"/>
      <c r="AM7" s="289"/>
      <c r="AN7" s="289"/>
      <c r="AO7" s="289"/>
      <c r="AP7" s="289"/>
      <c r="AQ7" s="289"/>
      <c r="AR7" s="289"/>
      <c r="AS7" s="289"/>
      <c r="AT7" s="289"/>
      <c r="AU7" s="273"/>
      <c r="AV7" s="290">
        <f t="shared" si="10"/>
        <v>0</v>
      </c>
      <c r="AW7" s="302">
        <f t="shared" si="4"/>
        <v>0</v>
      </c>
      <c r="AX7" s="289">
        <f>AL7*2</f>
        <v>0</v>
      </c>
      <c r="AY7" s="289">
        <f>AM7*50</f>
        <v>0</v>
      </c>
      <c r="AZ7" s="289">
        <f>AN7*25</f>
        <v>0</v>
      </c>
      <c r="BA7" s="289">
        <f>AO7*40</f>
        <v>0</v>
      </c>
      <c r="BB7" s="289">
        <f>AP7*60</f>
        <v>0</v>
      </c>
      <c r="BC7" s="292">
        <f>AQ7*4</f>
        <v>0</v>
      </c>
      <c r="BD7" s="289">
        <f>AR7*0.5</f>
        <v>0</v>
      </c>
      <c r="BE7" s="289">
        <f>AS7*12</f>
        <v>0</v>
      </c>
      <c r="BF7" s="289">
        <f>AT7*12</f>
        <v>0</v>
      </c>
    </row>
    <row r="8" spans="1:60" s="197" customFormat="1" ht="25.2" thickBot="1">
      <c r="B8" s="277" t="s">
        <v>907</v>
      </c>
      <c r="C8" s="278">
        <f t="shared" si="0"/>
        <v>83355</v>
      </c>
      <c r="D8" s="278">
        <f t="shared" ref="D8:Z8" si="12">SUM(D9:D13)</f>
        <v>14265</v>
      </c>
      <c r="E8" s="278">
        <f t="shared" si="12"/>
        <v>12100</v>
      </c>
      <c r="F8" s="278">
        <f t="shared" si="12"/>
        <v>5780</v>
      </c>
      <c r="G8" s="278">
        <f t="shared" si="12"/>
        <v>7185</v>
      </c>
      <c r="H8" s="278">
        <f t="shared" si="12"/>
        <v>9190</v>
      </c>
      <c r="I8" s="278">
        <f t="shared" si="12"/>
        <v>18060</v>
      </c>
      <c r="J8" s="361">
        <f t="shared" si="7"/>
        <v>0</v>
      </c>
      <c r="K8" s="362">
        <f t="shared" si="12"/>
        <v>0</v>
      </c>
      <c r="L8" s="362">
        <f t="shared" si="12"/>
        <v>4035</v>
      </c>
      <c r="M8" s="362">
        <f t="shared" si="12"/>
        <v>0</v>
      </c>
      <c r="N8" s="362">
        <f t="shared" si="12"/>
        <v>6150</v>
      </c>
      <c r="O8" s="362">
        <f t="shared" si="12"/>
        <v>6590</v>
      </c>
      <c r="P8" s="362">
        <f t="shared" si="12"/>
        <v>0</v>
      </c>
      <c r="Q8" s="362">
        <f t="shared" si="12"/>
        <v>0</v>
      </c>
      <c r="R8" s="362">
        <f t="shared" si="12"/>
        <v>0</v>
      </c>
      <c r="S8" s="362">
        <f t="shared" si="12"/>
        <v>0</v>
      </c>
      <c r="T8" s="362">
        <f t="shared" si="12"/>
        <v>0</v>
      </c>
      <c r="U8" s="362">
        <f t="shared" si="12"/>
        <v>0</v>
      </c>
      <c r="V8" s="362">
        <f t="shared" si="12"/>
        <v>0</v>
      </c>
      <c r="W8" s="362">
        <f t="shared" si="12"/>
        <v>0</v>
      </c>
      <c r="X8" s="362">
        <f t="shared" si="12"/>
        <v>0</v>
      </c>
      <c r="Y8" s="362">
        <f t="shared" si="12"/>
        <v>0</v>
      </c>
      <c r="Z8" s="362">
        <f t="shared" si="12"/>
        <v>0</v>
      </c>
      <c r="AA8" s="362">
        <f>AA9+AA10+AA11+AA12+AA13</f>
        <v>0</v>
      </c>
      <c r="AB8" s="362">
        <f>SUM(AB9:AB13)</f>
        <v>0</v>
      </c>
      <c r="AC8" s="362">
        <f>SUM(AC9:AC13)</f>
        <v>0</v>
      </c>
      <c r="AD8" s="363">
        <f>SUM(AD9:AD13)</f>
        <v>0</v>
      </c>
      <c r="AE8" s="269"/>
      <c r="AF8" s="270">
        <f>SUM(AF9:AF13)</f>
        <v>0</v>
      </c>
      <c r="AG8" s="271">
        <f>SUM(AG9:AG13)</f>
        <v>0</v>
      </c>
      <c r="AH8" s="271">
        <f>SUM(AH9:AH13)</f>
        <v>0</v>
      </c>
      <c r="AI8" s="271">
        <f>SUM(AI9:AI13)</f>
        <v>0</v>
      </c>
      <c r="AJ8" s="271">
        <f>SUM(AJ9:AJ13)</f>
        <v>0</v>
      </c>
      <c r="AK8" s="272"/>
      <c r="AL8" s="271">
        <f t="shared" ref="AL8:AT8" si="13">SUM(AL9:AL13)</f>
        <v>0</v>
      </c>
      <c r="AM8" s="271">
        <f t="shared" si="13"/>
        <v>0</v>
      </c>
      <c r="AN8" s="271">
        <f t="shared" si="13"/>
        <v>0</v>
      </c>
      <c r="AO8" s="271">
        <f t="shared" si="13"/>
        <v>0</v>
      </c>
      <c r="AP8" s="271">
        <f t="shared" si="13"/>
        <v>0</v>
      </c>
      <c r="AQ8" s="271">
        <f>SUM(AQ9:AQ13)</f>
        <v>0</v>
      </c>
      <c r="AR8" s="271">
        <f t="shared" si="13"/>
        <v>0</v>
      </c>
      <c r="AS8" s="271">
        <f t="shared" si="13"/>
        <v>0</v>
      </c>
      <c r="AT8" s="271">
        <f t="shared" si="13"/>
        <v>0</v>
      </c>
      <c r="AU8" s="273"/>
      <c r="AV8" s="280">
        <f t="shared" si="10"/>
        <v>0</v>
      </c>
      <c r="AW8" s="281">
        <f t="shared" si="4"/>
        <v>0</v>
      </c>
      <c r="AX8" s="271">
        <f t="shared" ref="AX8:BF8" si="14">SUM(AX9:AX13)</f>
        <v>0</v>
      </c>
      <c r="AY8" s="271">
        <f t="shared" si="14"/>
        <v>0</v>
      </c>
      <c r="AZ8" s="271">
        <f t="shared" si="14"/>
        <v>0</v>
      </c>
      <c r="BA8" s="271">
        <f t="shared" si="14"/>
        <v>0</v>
      </c>
      <c r="BB8" s="271">
        <f t="shared" si="14"/>
        <v>0</v>
      </c>
      <c r="BC8" s="276">
        <f>SUM(BC9:BC13)</f>
        <v>0</v>
      </c>
      <c r="BD8" s="271">
        <f t="shared" si="14"/>
        <v>0</v>
      </c>
      <c r="BE8" s="271">
        <f t="shared" si="14"/>
        <v>0</v>
      </c>
      <c r="BF8" s="271">
        <f t="shared" si="14"/>
        <v>0</v>
      </c>
    </row>
    <row r="9" spans="1:60" s="197" customFormat="1" ht="25.2" thickBot="1">
      <c r="B9" s="303" t="s">
        <v>1670</v>
      </c>
      <c r="C9" s="283">
        <f t="shared" si="0"/>
        <v>30500</v>
      </c>
      <c r="D9" s="304">
        <v>5450</v>
      </c>
      <c r="E9" s="304">
        <v>4560</v>
      </c>
      <c r="F9" s="304">
        <v>2110</v>
      </c>
      <c r="G9" s="304">
        <v>2470</v>
      </c>
      <c r="H9" s="304">
        <v>2880</v>
      </c>
      <c r="I9" s="304">
        <v>7040</v>
      </c>
      <c r="J9" s="364">
        <f>AF9</f>
        <v>0</v>
      </c>
      <c r="K9" s="365"/>
      <c r="L9" s="365">
        <v>1240</v>
      </c>
      <c r="M9" s="365"/>
      <c r="N9" s="365">
        <v>2300</v>
      </c>
      <c r="O9" s="365">
        <v>2450</v>
      </c>
      <c r="P9" s="365"/>
      <c r="Q9" s="366"/>
      <c r="R9" s="365"/>
      <c r="S9" s="365"/>
      <c r="T9" s="365"/>
      <c r="U9" s="365"/>
      <c r="V9" s="365"/>
      <c r="W9" s="365"/>
      <c r="X9" s="365"/>
      <c r="Y9" s="365"/>
      <c r="Z9" s="365"/>
      <c r="AA9" s="365"/>
      <c r="AB9" s="365"/>
      <c r="AC9" s="367"/>
      <c r="AD9" s="310"/>
      <c r="AE9" s="269"/>
      <c r="AF9" s="270">
        <f>SUM(AG9:AJ9)</f>
        <v>0</v>
      </c>
      <c r="AG9" s="288"/>
      <c r="AH9" s="288"/>
      <c r="AI9" s="288"/>
      <c r="AJ9" s="288"/>
      <c r="AK9" s="269"/>
      <c r="AL9" s="311"/>
      <c r="AM9" s="311"/>
      <c r="AN9" s="311"/>
      <c r="AO9" s="311"/>
      <c r="AP9" s="311"/>
      <c r="AQ9" s="311"/>
      <c r="AR9" s="311"/>
      <c r="AS9" s="311"/>
      <c r="AT9" s="311"/>
      <c r="AU9" s="312"/>
      <c r="AV9" s="290">
        <f t="shared" si="10"/>
        <v>0</v>
      </c>
      <c r="AW9" s="291">
        <f t="shared" si="4"/>
        <v>0</v>
      </c>
      <c r="AX9" s="311">
        <f>AL9*2</f>
        <v>0</v>
      </c>
      <c r="AY9" s="311">
        <f>AM9*50</f>
        <v>0</v>
      </c>
      <c r="AZ9" s="311">
        <f>AN9*25</f>
        <v>0</v>
      </c>
      <c r="BA9" s="311">
        <f>AO9*40</f>
        <v>0</v>
      </c>
      <c r="BB9" s="311">
        <f>AP9*60</f>
        <v>0</v>
      </c>
      <c r="BC9" s="313">
        <f>AQ9*4</f>
        <v>0</v>
      </c>
      <c r="BD9" s="311">
        <f>AR9*0.5</f>
        <v>0</v>
      </c>
      <c r="BE9" s="311">
        <f t="shared" ref="BE9:BF13" si="15">AS9*12</f>
        <v>0</v>
      </c>
      <c r="BF9" s="311">
        <f t="shared" si="15"/>
        <v>0</v>
      </c>
    </row>
    <row r="10" spans="1:60" s="197" customFormat="1" ht="25.2" thickBot="1">
      <c r="B10" s="303" t="s">
        <v>1671</v>
      </c>
      <c r="C10" s="283">
        <f t="shared" si="0"/>
        <v>22230</v>
      </c>
      <c r="D10" s="314">
        <v>3330</v>
      </c>
      <c r="E10" s="314">
        <v>4110</v>
      </c>
      <c r="F10" s="314">
        <v>1550</v>
      </c>
      <c r="G10" s="314">
        <v>2050</v>
      </c>
      <c r="H10" s="314">
        <v>3100</v>
      </c>
      <c r="I10" s="314">
        <v>4450</v>
      </c>
      <c r="J10" s="368">
        <f t="shared" si="7"/>
        <v>0</v>
      </c>
      <c r="K10" s="369"/>
      <c r="L10" s="369">
        <v>650</v>
      </c>
      <c r="M10" s="369"/>
      <c r="N10" s="369">
        <v>1110</v>
      </c>
      <c r="O10" s="369">
        <v>1880</v>
      </c>
      <c r="P10" s="369"/>
      <c r="Q10" s="369"/>
      <c r="R10" s="369"/>
      <c r="S10" s="369"/>
      <c r="T10" s="369"/>
      <c r="U10" s="369"/>
      <c r="V10" s="369"/>
      <c r="W10" s="369"/>
      <c r="X10" s="369"/>
      <c r="Y10" s="369"/>
      <c r="Z10" s="369"/>
      <c r="AA10" s="369"/>
      <c r="AB10" s="369"/>
      <c r="AC10" s="370"/>
      <c r="AD10" s="371"/>
      <c r="AE10" s="269"/>
      <c r="AF10" s="270">
        <f>SUM(AG10:AJ10)</f>
        <v>0</v>
      </c>
      <c r="AG10" s="288">
        <v>0</v>
      </c>
      <c r="AH10" s="288"/>
      <c r="AI10" s="288"/>
      <c r="AJ10" s="288"/>
      <c r="AK10" s="269"/>
      <c r="AL10" s="311"/>
      <c r="AM10" s="311"/>
      <c r="AN10" s="311"/>
      <c r="AO10" s="311"/>
      <c r="AP10" s="311"/>
      <c r="AQ10" s="311"/>
      <c r="AR10" s="311"/>
      <c r="AS10" s="311"/>
      <c r="AT10" s="311"/>
      <c r="AU10" s="312"/>
      <c r="AV10" s="290">
        <f t="shared" si="10"/>
        <v>0</v>
      </c>
      <c r="AW10" s="316">
        <f t="shared" si="4"/>
        <v>0</v>
      </c>
      <c r="AX10" s="311">
        <f>AL10*2</f>
        <v>0</v>
      </c>
      <c r="AY10" s="311">
        <f>AM10*50</f>
        <v>0</v>
      </c>
      <c r="AZ10" s="311">
        <f>AN10*25</f>
        <v>0</v>
      </c>
      <c r="BA10" s="311">
        <f>AO10*40</f>
        <v>0</v>
      </c>
      <c r="BB10" s="311">
        <f>AP10*60</f>
        <v>0</v>
      </c>
      <c r="BC10" s="313">
        <f>AQ10*4</f>
        <v>0</v>
      </c>
      <c r="BD10" s="311">
        <f>AR10*0.5</f>
        <v>0</v>
      </c>
      <c r="BE10" s="311">
        <f t="shared" si="15"/>
        <v>0</v>
      </c>
      <c r="BF10" s="311">
        <f t="shared" si="15"/>
        <v>0</v>
      </c>
    </row>
    <row r="11" spans="1:60" s="197" customFormat="1" ht="25.2" thickBot="1">
      <c r="B11" s="303" t="s">
        <v>1672</v>
      </c>
      <c r="C11" s="283">
        <f t="shared" si="0"/>
        <v>30570</v>
      </c>
      <c r="D11" s="314">
        <v>5460</v>
      </c>
      <c r="E11" s="314">
        <v>3430</v>
      </c>
      <c r="F11" s="314">
        <v>2120</v>
      </c>
      <c r="G11" s="314">
        <v>2660</v>
      </c>
      <c r="H11" s="314">
        <v>3210</v>
      </c>
      <c r="I11" s="314">
        <v>6570</v>
      </c>
      <c r="J11" s="372">
        <f t="shared" si="7"/>
        <v>0</v>
      </c>
      <c r="K11" s="314"/>
      <c r="L11" s="314">
        <v>2120</v>
      </c>
      <c r="M11" s="314"/>
      <c r="N11" s="314">
        <v>2740</v>
      </c>
      <c r="O11" s="314">
        <v>2260</v>
      </c>
      <c r="P11" s="314"/>
      <c r="Q11" s="314"/>
      <c r="R11" s="314"/>
      <c r="S11" s="314"/>
      <c r="T11" s="314"/>
      <c r="U11" s="314"/>
      <c r="V11" s="314"/>
      <c r="W11" s="314"/>
      <c r="X11" s="314"/>
      <c r="Y11" s="314"/>
      <c r="Z11" s="314"/>
      <c r="AA11" s="314"/>
      <c r="AB11" s="314"/>
      <c r="AC11" s="315"/>
      <c r="AD11" s="310"/>
      <c r="AE11" s="269"/>
      <c r="AF11" s="270">
        <f t="shared" ref="AF11" si="16">SUM(AG11:AJ11)</f>
        <v>0</v>
      </c>
      <c r="AG11" s="288"/>
      <c r="AH11" s="288"/>
      <c r="AI11" s="288"/>
      <c r="AJ11" s="288"/>
      <c r="AK11" s="269"/>
      <c r="AL11" s="311"/>
      <c r="AM11" s="311"/>
      <c r="AN11" s="311"/>
      <c r="AO11" s="311"/>
      <c r="AP11" s="311"/>
      <c r="AQ11" s="311"/>
      <c r="AR11" s="311"/>
      <c r="AS11" s="311"/>
      <c r="AT11" s="311"/>
      <c r="AU11" s="312"/>
      <c r="AV11" s="290">
        <f t="shared" si="10"/>
        <v>0</v>
      </c>
      <c r="AW11" s="316">
        <f t="shared" si="4"/>
        <v>0</v>
      </c>
      <c r="AX11" s="311">
        <f>AL11*2</f>
        <v>0</v>
      </c>
      <c r="AY11" s="311">
        <f>AM11*50</f>
        <v>0</v>
      </c>
      <c r="AZ11" s="311">
        <f>AN11*25</f>
        <v>0</v>
      </c>
      <c r="BA11" s="311">
        <f>AO11*40</f>
        <v>0</v>
      </c>
      <c r="BB11" s="311">
        <f>AP11*60</f>
        <v>0</v>
      </c>
      <c r="BC11" s="313">
        <f>AQ11*4</f>
        <v>0</v>
      </c>
      <c r="BD11" s="311">
        <f>AR11*0.5</f>
        <v>0</v>
      </c>
      <c r="BE11" s="311">
        <f t="shared" si="15"/>
        <v>0</v>
      </c>
      <c r="BF11" s="311">
        <f t="shared" si="15"/>
        <v>0</v>
      </c>
    </row>
    <row r="12" spans="1:60" s="197" customFormat="1" ht="25.2" thickBot="1">
      <c r="B12" s="303" t="s">
        <v>1673</v>
      </c>
      <c r="C12" s="283">
        <f t="shared" si="0"/>
        <v>55</v>
      </c>
      <c r="D12" s="314">
        <v>25</v>
      </c>
      <c r="E12" s="314"/>
      <c r="F12" s="314"/>
      <c r="G12" s="314">
        <v>5</v>
      </c>
      <c r="H12" s="314"/>
      <c r="I12" s="314"/>
      <c r="J12" s="373">
        <f>AF12</f>
        <v>0</v>
      </c>
      <c r="K12" s="314"/>
      <c r="L12" s="314">
        <v>25</v>
      </c>
      <c r="M12" s="314"/>
      <c r="N12" s="314"/>
      <c r="O12" s="314"/>
      <c r="P12" s="314"/>
      <c r="Q12" s="314"/>
      <c r="R12" s="314"/>
      <c r="S12" s="314"/>
      <c r="T12" s="314"/>
      <c r="U12" s="314"/>
      <c r="V12" s="314"/>
      <c r="W12" s="314"/>
      <c r="X12" s="314"/>
      <c r="Y12" s="314"/>
      <c r="Z12" s="314"/>
      <c r="AA12" s="314"/>
      <c r="AB12" s="314"/>
      <c r="AC12" s="315"/>
      <c r="AD12" s="310"/>
      <c r="AE12" s="269"/>
      <c r="AF12" s="270">
        <f>SUM(AG12:AJ12)</f>
        <v>0</v>
      </c>
      <c r="AG12" s="288"/>
      <c r="AH12" s="288"/>
      <c r="AI12" s="288"/>
      <c r="AJ12" s="288"/>
      <c r="AK12" s="269"/>
      <c r="AL12" s="311"/>
      <c r="AM12" s="311"/>
      <c r="AN12" s="311"/>
      <c r="AO12" s="311"/>
      <c r="AP12" s="311"/>
      <c r="AQ12" s="311"/>
      <c r="AR12" s="311"/>
      <c r="AS12" s="311"/>
      <c r="AT12" s="311"/>
      <c r="AU12" s="312"/>
      <c r="AV12" s="290">
        <f t="shared" si="10"/>
        <v>0</v>
      </c>
      <c r="AW12" s="316">
        <f t="shared" si="4"/>
        <v>0</v>
      </c>
      <c r="AX12" s="311">
        <f>AL12*2</f>
        <v>0</v>
      </c>
      <c r="AY12" s="311">
        <f>AM12*50</f>
        <v>0</v>
      </c>
      <c r="AZ12" s="311">
        <f>AN12*25</f>
        <v>0</v>
      </c>
      <c r="BA12" s="311">
        <f>AO12*40</f>
        <v>0</v>
      </c>
      <c r="BB12" s="311">
        <f>AP12*60</f>
        <v>0</v>
      </c>
      <c r="BC12" s="313">
        <f>AQ12*4</f>
        <v>0</v>
      </c>
      <c r="BD12" s="311">
        <f>AR12*0.5</f>
        <v>0</v>
      </c>
      <c r="BE12" s="311">
        <f t="shared" si="15"/>
        <v>0</v>
      </c>
      <c r="BF12" s="311">
        <f t="shared" si="15"/>
        <v>0</v>
      </c>
    </row>
    <row r="13" spans="1:60" s="197" customFormat="1" ht="25.2" thickBot="1">
      <c r="B13" s="317"/>
      <c r="C13" s="294">
        <f t="shared" si="0"/>
        <v>0</v>
      </c>
      <c r="D13" s="304"/>
      <c r="E13" s="304"/>
      <c r="F13" s="304"/>
      <c r="G13" s="304"/>
      <c r="H13" s="304"/>
      <c r="I13" s="304"/>
      <c r="J13" s="374">
        <f>AF13</f>
        <v>0</v>
      </c>
      <c r="K13" s="375"/>
      <c r="L13" s="375"/>
      <c r="M13" s="375"/>
      <c r="N13" s="375"/>
      <c r="O13" s="375"/>
      <c r="P13" s="375"/>
      <c r="Q13" s="375"/>
      <c r="R13" s="375"/>
      <c r="S13" s="375"/>
      <c r="T13" s="375"/>
      <c r="U13" s="375"/>
      <c r="V13" s="375"/>
      <c r="W13" s="375"/>
      <c r="X13" s="375"/>
      <c r="Y13" s="375"/>
      <c r="Z13" s="375"/>
      <c r="AA13" s="375"/>
      <c r="AB13" s="375"/>
      <c r="AC13" s="376"/>
      <c r="AD13" s="377"/>
      <c r="AE13" s="269"/>
      <c r="AF13" s="270">
        <f t="shared" ref="AF13" si="17">SUM(AG13:AJ13)</f>
        <v>0</v>
      </c>
      <c r="AG13" s="288"/>
      <c r="AH13" s="288"/>
      <c r="AI13" s="288"/>
      <c r="AJ13" s="288"/>
      <c r="AK13" s="269"/>
      <c r="AL13" s="288"/>
      <c r="AM13" s="288"/>
      <c r="AN13" s="288"/>
      <c r="AO13" s="288"/>
      <c r="AP13" s="288"/>
      <c r="AQ13" s="288"/>
      <c r="AR13" s="288"/>
      <c r="AS13" s="288"/>
      <c r="AT13" s="288"/>
      <c r="AU13" s="273"/>
      <c r="AV13" s="290">
        <f t="shared" si="10"/>
        <v>0</v>
      </c>
      <c r="AW13" s="302">
        <f t="shared" si="4"/>
        <v>0</v>
      </c>
      <c r="AX13" s="311">
        <f>AL13*2</f>
        <v>0</v>
      </c>
      <c r="AY13" s="311">
        <f>AM13*50</f>
        <v>0</v>
      </c>
      <c r="AZ13" s="311">
        <f>AN13*25</f>
        <v>0</v>
      </c>
      <c r="BA13" s="311">
        <f>AO13*40</f>
        <v>0</v>
      </c>
      <c r="BB13" s="311">
        <f>AP13*60</f>
        <v>0</v>
      </c>
      <c r="BC13" s="313">
        <f>AQ13*4</f>
        <v>0</v>
      </c>
      <c r="BD13" s="311">
        <f>AR13*0.5</f>
        <v>0</v>
      </c>
      <c r="BE13" s="311">
        <f t="shared" si="15"/>
        <v>0</v>
      </c>
      <c r="BF13" s="311">
        <f t="shared" si="15"/>
        <v>0</v>
      </c>
    </row>
    <row r="14" spans="1:60" s="197" customFormat="1" ht="25.2" thickBot="1">
      <c r="B14" s="277" t="s">
        <v>912</v>
      </c>
      <c r="C14" s="278">
        <f t="shared" si="0"/>
        <v>0</v>
      </c>
      <c r="D14" s="278">
        <f>SUM(D15:D17)</f>
        <v>0</v>
      </c>
      <c r="E14" s="278">
        <f t="shared" ref="E14:AD14" si="18">SUM(E15:E17)</f>
        <v>0</v>
      </c>
      <c r="F14" s="278">
        <f t="shared" si="18"/>
        <v>0</v>
      </c>
      <c r="G14" s="278">
        <f t="shared" si="18"/>
        <v>0</v>
      </c>
      <c r="H14" s="278">
        <f t="shared" si="18"/>
        <v>0</v>
      </c>
      <c r="I14" s="278">
        <f t="shared" si="18"/>
        <v>0</v>
      </c>
      <c r="J14" s="361">
        <f t="shared" si="7"/>
        <v>0</v>
      </c>
      <c r="K14" s="278">
        <f t="shared" si="18"/>
        <v>0</v>
      </c>
      <c r="L14" s="278">
        <f t="shared" si="18"/>
        <v>0</v>
      </c>
      <c r="M14" s="278">
        <f t="shared" si="18"/>
        <v>0</v>
      </c>
      <c r="N14" s="278">
        <f t="shared" si="18"/>
        <v>0</v>
      </c>
      <c r="O14" s="278">
        <f t="shared" si="18"/>
        <v>0</v>
      </c>
      <c r="P14" s="278">
        <f t="shared" si="18"/>
        <v>0</v>
      </c>
      <c r="Q14" s="278">
        <f t="shared" si="18"/>
        <v>0</v>
      </c>
      <c r="R14" s="278">
        <f t="shared" si="18"/>
        <v>0</v>
      </c>
      <c r="S14" s="278">
        <f t="shared" si="18"/>
        <v>0</v>
      </c>
      <c r="T14" s="278">
        <f t="shared" si="18"/>
        <v>0</v>
      </c>
      <c r="U14" s="278">
        <f t="shared" si="18"/>
        <v>0</v>
      </c>
      <c r="V14" s="278">
        <f t="shared" si="18"/>
        <v>0</v>
      </c>
      <c r="W14" s="278">
        <f t="shared" si="18"/>
        <v>0</v>
      </c>
      <c r="X14" s="278">
        <f t="shared" si="18"/>
        <v>0</v>
      </c>
      <c r="Y14" s="278">
        <f t="shared" si="18"/>
        <v>0</v>
      </c>
      <c r="Z14" s="278">
        <f t="shared" si="18"/>
        <v>0</v>
      </c>
      <c r="AA14" s="278">
        <f t="shared" si="18"/>
        <v>0</v>
      </c>
      <c r="AB14" s="278">
        <f t="shared" si="18"/>
        <v>0</v>
      </c>
      <c r="AC14" s="278">
        <f t="shared" si="18"/>
        <v>0</v>
      </c>
      <c r="AD14" s="279">
        <f t="shared" si="18"/>
        <v>0</v>
      </c>
      <c r="AE14" s="269"/>
      <c r="AF14" s="270">
        <f>SUM(AF15:AF17)</f>
        <v>0</v>
      </c>
      <c r="AG14" s="271">
        <f t="shared" ref="AG14" si="19">SUM(AG15:AG17)</f>
        <v>0</v>
      </c>
      <c r="AH14" s="271">
        <f>SUM(AH15:AH17)</f>
        <v>0</v>
      </c>
      <c r="AI14" s="271">
        <f>SUM(AI15:AI17)</f>
        <v>0</v>
      </c>
      <c r="AJ14" s="271">
        <f>SUM(AJ15:AJ17)</f>
        <v>0</v>
      </c>
      <c r="AK14" s="272"/>
      <c r="AL14" s="271">
        <f t="shared" ref="AL14:AT14" si="20">SUM(AL15:AL17)</f>
        <v>0</v>
      </c>
      <c r="AM14" s="271">
        <f t="shared" si="20"/>
        <v>0</v>
      </c>
      <c r="AN14" s="271">
        <f t="shared" si="20"/>
        <v>0</v>
      </c>
      <c r="AO14" s="271">
        <f t="shared" si="20"/>
        <v>0</v>
      </c>
      <c r="AP14" s="271">
        <f t="shared" si="20"/>
        <v>0</v>
      </c>
      <c r="AQ14" s="271">
        <f>SUM(AQ15:AQ17)</f>
        <v>0</v>
      </c>
      <c r="AR14" s="271">
        <f t="shared" si="20"/>
        <v>0</v>
      </c>
      <c r="AS14" s="271">
        <f t="shared" si="20"/>
        <v>0</v>
      </c>
      <c r="AT14" s="271">
        <f t="shared" si="20"/>
        <v>0</v>
      </c>
      <c r="AU14" s="273"/>
      <c r="AV14" s="280">
        <f t="shared" si="10"/>
        <v>0</v>
      </c>
      <c r="AW14" s="281">
        <f t="shared" si="4"/>
        <v>0</v>
      </c>
      <c r="AX14" s="271">
        <f t="shared" ref="AX14:BF14" si="21">SUM(AX15:AX17)</f>
        <v>0</v>
      </c>
      <c r="AY14" s="271">
        <f t="shared" si="21"/>
        <v>0</v>
      </c>
      <c r="AZ14" s="271">
        <f t="shared" si="21"/>
        <v>0</v>
      </c>
      <c r="BA14" s="271">
        <f t="shared" si="21"/>
        <v>0</v>
      </c>
      <c r="BB14" s="271">
        <f t="shared" si="21"/>
        <v>0</v>
      </c>
      <c r="BC14" s="276">
        <f>SUM(BC15:BC17)</f>
        <v>0</v>
      </c>
      <c r="BD14" s="271">
        <f t="shared" si="21"/>
        <v>0</v>
      </c>
      <c r="BE14" s="271">
        <f t="shared" si="21"/>
        <v>0</v>
      </c>
      <c r="BF14" s="271">
        <f t="shared" si="21"/>
        <v>0</v>
      </c>
    </row>
    <row r="15" spans="1:60" s="197" customFormat="1" ht="25.2" thickBot="1">
      <c r="B15" s="322"/>
      <c r="C15" s="283">
        <f t="shared" si="0"/>
        <v>0</v>
      </c>
      <c r="D15" s="323"/>
      <c r="E15" s="323"/>
      <c r="F15" s="323"/>
      <c r="G15" s="323"/>
      <c r="H15" s="323"/>
      <c r="I15" s="323"/>
      <c r="J15" s="372">
        <f t="shared" si="7"/>
        <v>0</v>
      </c>
      <c r="K15" s="323"/>
      <c r="L15" s="323"/>
      <c r="M15" s="323"/>
      <c r="N15" s="323"/>
      <c r="O15" s="323"/>
      <c r="P15" s="323"/>
      <c r="Q15" s="323"/>
      <c r="R15" s="323"/>
      <c r="S15" s="323"/>
      <c r="T15" s="323"/>
      <c r="U15" s="323"/>
      <c r="V15" s="323"/>
      <c r="W15" s="323"/>
      <c r="X15" s="323"/>
      <c r="Y15" s="323"/>
      <c r="Z15" s="323"/>
      <c r="AA15" s="323"/>
      <c r="AB15" s="323"/>
      <c r="AC15" s="324"/>
      <c r="AD15" s="325"/>
      <c r="AE15" s="326"/>
      <c r="AF15" s="327">
        <f t="shared" ref="AF15:AF18" si="22">SUM(AG15:AJ15)</f>
        <v>0</v>
      </c>
      <c r="AG15" s="328"/>
      <c r="AH15" s="328"/>
      <c r="AI15" s="328"/>
      <c r="AJ15" s="328"/>
      <c r="AK15" s="326"/>
      <c r="AL15" s="329"/>
      <c r="AM15" s="329"/>
      <c r="AN15" s="329"/>
      <c r="AO15" s="329"/>
      <c r="AP15" s="329"/>
      <c r="AQ15" s="329"/>
      <c r="AR15" s="329"/>
      <c r="AS15" s="329"/>
      <c r="AT15" s="329"/>
      <c r="AU15" s="330"/>
      <c r="AV15" s="290">
        <f t="shared" si="10"/>
        <v>0</v>
      </c>
      <c r="AW15" s="291">
        <f t="shared" si="4"/>
        <v>0</v>
      </c>
      <c r="AX15" s="329">
        <f>AL15*2</f>
        <v>0</v>
      </c>
      <c r="AY15" s="329">
        <f>AM15*50</f>
        <v>0</v>
      </c>
      <c r="AZ15" s="329">
        <f>AN15*25</f>
        <v>0</v>
      </c>
      <c r="BA15" s="329">
        <f>AO15*40</f>
        <v>0</v>
      </c>
      <c r="BB15" s="329">
        <f>AP15*60</f>
        <v>0</v>
      </c>
      <c r="BC15" s="331">
        <f>AQ15*4</f>
        <v>0</v>
      </c>
      <c r="BD15" s="329">
        <f>AR15*0.5</f>
        <v>0</v>
      </c>
      <c r="BE15" s="329">
        <f t="shared" ref="BE15:BF18" si="23">AS15*12</f>
        <v>0</v>
      </c>
      <c r="BF15" s="329">
        <f t="shared" si="23"/>
        <v>0</v>
      </c>
    </row>
    <row r="16" spans="1:60" s="197" customFormat="1" ht="25.2" thickBot="1">
      <c r="A16" s="378"/>
      <c r="B16" s="322" t="s">
        <v>913</v>
      </c>
      <c r="C16" s="283">
        <f t="shared" si="0"/>
        <v>0</v>
      </c>
      <c r="D16" s="323"/>
      <c r="E16" s="323"/>
      <c r="F16" s="323"/>
      <c r="G16" s="323"/>
      <c r="H16" s="323"/>
      <c r="I16" s="323"/>
      <c r="J16" s="372">
        <f t="shared" si="7"/>
        <v>0</v>
      </c>
      <c r="K16" s="323"/>
      <c r="L16" s="323"/>
      <c r="M16" s="323"/>
      <c r="N16" s="323"/>
      <c r="O16" s="323"/>
      <c r="P16" s="323"/>
      <c r="Q16" s="323"/>
      <c r="R16" s="323"/>
      <c r="S16" s="323"/>
      <c r="T16" s="323"/>
      <c r="U16" s="323"/>
      <c r="V16" s="323"/>
      <c r="W16" s="323"/>
      <c r="X16" s="323"/>
      <c r="Y16" s="323"/>
      <c r="Z16" s="323"/>
      <c r="AA16" s="323"/>
      <c r="AB16" s="323"/>
      <c r="AC16" s="324"/>
      <c r="AD16" s="325"/>
      <c r="AE16" s="326"/>
      <c r="AF16" s="327">
        <f t="shared" si="22"/>
        <v>0</v>
      </c>
      <c r="AG16" s="328"/>
      <c r="AH16" s="328"/>
      <c r="AI16" s="328"/>
      <c r="AJ16" s="328"/>
      <c r="AK16" s="326"/>
      <c r="AL16" s="329"/>
      <c r="AM16" s="329"/>
      <c r="AN16" s="329"/>
      <c r="AO16" s="329"/>
      <c r="AP16" s="329"/>
      <c r="AQ16" s="329"/>
      <c r="AR16" s="329"/>
      <c r="AS16" s="329"/>
      <c r="AT16" s="329"/>
      <c r="AU16" s="330"/>
      <c r="AV16" s="290">
        <f t="shared" si="10"/>
        <v>0</v>
      </c>
      <c r="AW16" s="316">
        <f t="shared" si="4"/>
        <v>0</v>
      </c>
      <c r="AX16" s="329">
        <f>AL16*2</f>
        <v>0</v>
      </c>
      <c r="AY16" s="329">
        <f>AM16*50</f>
        <v>0</v>
      </c>
      <c r="AZ16" s="329">
        <f>AN16*25</f>
        <v>0</v>
      </c>
      <c r="BA16" s="329">
        <f>AO16*40</f>
        <v>0</v>
      </c>
      <c r="BB16" s="329">
        <f>AP16*60</f>
        <v>0</v>
      </c>
      <c r="BC16" s="331">
        <f>AQ16*4</f>
        <v>0</v>
      </c>
      <c r="BD16" s="329">
        <f>AR16*0.5</f>
        <v>0</v>
      </c>
      <c r="BE16" s="329">
        <f t="shared" si="23"/>
        <v>0</v>
      </c>
      <c r="BF16" s="329">
        <f t="shared" si="23"/>
        <v>0</v>
      </c>
    </row>
    <row r="17" spans="1:62" s="197" customFormat="1" ht="25.2" thickBot="1">
      <c r="B17" s="322" t="s">
        <v>914</v>
      </c>
      <c r="C17" s="283">
        <f t="shared" si="0"/>
        <v>0</v>
      </c>
      <c r="D17" s="323"/>
      <c r="E17" s="323"/>
      <c r="F17" s="323"/>
      <c r="G17" s="323"/>
      <c r="H17" s="323"/>
      <c r="I17" s="323"/>
      <c r="J17" s="285">
        <f>AF17</f>
        <v>0</v>
      </c>
      <c r="K17" s="323"/>
      <c r="L17" s="323"/>
      <c r="M17" s="323"/>
      <c r="N17" s="323"/>
      <c r="O17" s="323"/>
      <c r="P17" s="323"/>
      <c r="Q17" s="323"/>
      <c r="R17" s="323"/>
      <c r="S17" s="323"/>
      <c r="T17" s="323"/>
      <c r="U17" s="323"/>
      <c r="V17" s="323"/>
      <c r="W17" s="323"/>
      <c r="X17" s="323"/>
      <c r="Y17" s="323"/>
      <c r="Z17" s="323"/>
      <c r="AA17" s="323"/>
      <c r="AB17" s="323"/>
      <c r="AC17" s="324"/>
      <c r="AD17" s="325"/>
      <c r="AE17" s="326"/>
      <c r="AF17" s="327">
        <f>SUM(AG17:AJ17)</f>
        <v>0</v>
      </c>
      <c r="AG17" s="328"/>
      <c r="AH17" s="328"/>
      <c r="AI17" s="288"/>
      <c r="AJ17" s="288"/>
      <c r="AK17" s="269"/>
      <c r="AL17" s="329"/>
      <c r="AM17" s="329"/>
      <c r="AN17" s="329"/>
      <c r="AO17" s="329"/>
      <c r="AP17" s="329"/>
      <c r="AQ17" s="329"/>
      <c r="AR17" s="329"/>
      <c r="AS17" s="329"/>
      <c r="AT17" s="329"/>
      <c r="AU17" s="330"/>
      <c r="AV17" s="290">
        <f t="shared" si="10"/>
        <v>0</v>
      </c>
      <c r="AW17" s="316">
        <f t="shared" si="4"/>
        <v>0</v>
      </c>
      <c r="AX17" s="329">
        <f>AL17*2</f>
        <v>0</v>
      </c>
      <c r="AY17" s="329">
        <f>AM17*50</f>
        <v>0</v>
      </c>
      <c r="AZ17" s="329">
        <f>AN17*25</f>
        <v>0</v>
      </c>
      <c r="BA17" s="329">
        <f>AO17*40</f>
        <v>0</v>
      </c>
      <c r="BB17" s="329">
        <f>AP17*60</f>
        <v>0</v>
      </c>
      <c r="BC17" s="331">
        <f>AQ17*4</f>
        <v>0</v>
      </c>
      <c r="BD17" s="329">
        <f>AR17*0.5</f>
        <v>0</v>
      </c>
      <c r="BE17" s="329">
        <f t="shared" si="23"/>
        <v>0</v>
      </c>
      <c r="BF17" s="329">
        <f t="shared" si="23"/>
        <v>0</v>
      </c>
    </row>
    <row r="18" spans="1:62" s="197" customFormat="1" ht="25.2" thickBot="1">
      <c r="B18" s="332" t="s">
        <v>915</v>
      </c>
      <c r="C18" s="294">
        <f t="shared" si="0"/>
        <v>0</v>
      </c>
      <c r="D18" s="333"/>
      <c r="E18" s="333"/>
      <c r="F18" s="333"/>
      <c r="G18" s="333"/>
      <c r="H18" s="333"/>
      <c r="I18" s="333"/>
      <c r="J18" s="379">
        <f t="shared" si="7"/>
        <v>0</v>
      </c>
      <c r="K18" s="333"/>
      <c r="L18" s="333"/>
      <c r="M18" s="333"/>
      <c r="N18" s="333"/>
      <c r="O18" s="333"/>
      <c r="P18" s="333"/>
      <c r="Q18" s="333"/>
      <c r="R18" s="333"/>
      <c r="S18" s="333"/>
      <c r="T18" s="333"/>
      <c r="U18" s="333"/>
      <c r="V18" s="333"/>
      <c r="W18" s="333"/>
      <c r="X18" s="333"/>
      <c r="Y18" s="333"/>
      <c r="Z18" s="333"/>
      <c r="AA18" s="333"/>
      <c r="AB18" s="334"/>
      <c r="AC18" s="335"/>
      <c r="AD18" s="336"/>
      <c r="AE18" s="269"/>
      <c r="AF18" s="270">
        <f t="shared" si="22"/>
        <v>0</v>
      </c>
      <c r="AG18" s="288"/>
      <c r="AH18" s="288"/>
      <c r="AI18" s="288"/>
      <c r="AJ18" s="288"/>
      <c r="AK18" s="269"/>
      <c r="AL18" s="329"/>
      <c r="AM18" s="329"/>
      <c r="AN18" s="329"/>
      <c r="AO18" s="329"/>
      <c r="AP18" s="329"/>
      <c r="AQ18" s="329"/>
      <c r="AR18" s="329"/>
      <c r="AS18" s="329"/>
      <c r="AT18" s="329"/>
      <c r="AU18" s="330"/>
      <c r="AV18" s="290">
        <f t="shared" si="10"/>
        <v>0</v>
      </c>
      <c r="AW18" s="302">
        <f t="shared" si="4"/>
        <v>0</v>
      </c>
      <c r="AX18" s="329">
        <f>AL18*2</f>
        <v>0</v>
      </c>
      <c r="AY18" s="329">
        <f>AM18*50</f>
        <v>0</v>
      </c>
      <c r="AZ18" s="329">
        <f>AN18*25</f>
        <v>0</v>
      </c>
      <c r="BA18" s="329">
        <f>AO18*40</f>
        <v>0</v>
      </c>
      <c r="BB18" s="329">
        <f>AP18*60</f>
        <v>0</v>
      </c>
      <c r="BC18" s="331">
        <f>AQ18*4</f>
        <v>0</v>
      </c>
      <c r="BD18" s="329">
        <f>AR18*0.5</f>
        <v>0</v>
      </c>
      <c r="BE18" s="329">
        <f t="shared" si="23"/>
        <v>0</v>
      </c>
      <c r="BF18" s="329">
        <f t="shared" si="23"/>
        <v>0</v>
      </c>
    </row>
    <row r="19" spans="1:62" s="197" customFormat="1" ht="25.2" thickBot="1">
      <c r="B19" s="337" t="s">
        <v>916</v>
      </c>
      <c r="C19" s="338">
        <f t="shared" si="0"/>
        <v>0</v>
      </c>
      <c r="D19" s="338">
        <f t="shared" ref="D19:AD19" si="24">SUM(D20:D22)</f>
        <v>0</v>
      </c>
      <c r="E19" s="338">
        <f t="shared" si="24"/>
        <v>0</v>
      </c>
      <c r="F19" s="338">
        <f t="shared" si="24"/>
        <v>0</v>
      </c>
      <c r="G19" s="338">
        <f t="shared" si="24"/>
        <v>0</v>
      </c>
      <c r="H19" s="338">
        <f t="shared" si="24"/>
        <v>0</v>
      </c>
      <c r="I19" s="338">
        <f t="shared" si="24"/>
        <v>0</v>
      </c>
      <c r="J19" s="361">
        <f t="shared" si="7"/>
        <v>0</v>
      </c>
      <c r="K19" s="338">
        <f t="shared" si="24"/>
        <v>0</v>
      </c>
      <c r="L19" s="338">
        <f t="shared" si="24"/>
        <v>0</v>
      </c>
      <c r="M19" s="338">
        <f t="shared" si="24"/>
        <v>0</v>
      </c>
      <c r="N19" s="338">
        <f t="shared" si="24"/>
        <v>0</v>
      </c>
      <c r="O19" s="338">
        <f t="shared" si="24"/>
        <v>0</v>
      </c>
      <c r="P19" s="338">
        <f t="shared" si="24"/>
        <v>0</v>
      </c>
      <c r="Q19" s="338">
        <f t="shared" si="24"/>
        <v>0</v>
      </c>
      <c r="R19" s="338">
        <f t="shared" si="24"/>
        <v>0</v>
      </c>
      <c r="S19" s="338">
        <f t="shared" si="24"/>
        <v>0</v>
      </c>
      <c r="T19" s="338">
        <f t="shared" si="24"/>
        <v>0</v>
      </c>
      <c r="U19" s="338">
        <f t="shared" si="24"/>
        <v>0</v>
      </c>
      <c r="V19" s="338">
        <f t="shared" si="24"/>
        <v>0</v>
      </c>
      <c r="W19" s="338">
        <f t="shared" si="24"/>
        <v>0</v>
      </c>
      <c r="X19" s="338">
        <f t="shared" si="24"/>
        <v>0</v>
      </c>
      <c r="Y19" s="338">
        <f t="shared" si="24"/>
        <v>0</v>
      </c>
      <c r="Z19" s="338">
        <f t="shared" si="24"/>
        <v>0</v>
      </c>
      <c r="AA19" s="338">
        <f t="shared" si="24"/>
        <v>0</v>
      </c>
      <c r="AB19" s="339">
        <f t="shared" si="24"/>
        <v>0</v>
      </c>
      <c r="AC19" s="339">
        <f t="shared" si="24"/>
        <v>0</v>
      </c>
      <c r="AD19" s="340">
        <f t="shared" si="24"/>
        <v>0</v>
      </c>
      <c r="AE19" s="269"/>
      <c r="AF19" s="270">
        <f>SUM(AF20:AF22)</f>
        <v>0</v>
      </c>
      <c r="AG19" s="271">
        <f>SUM(AG20:AG22)</f>
        <v>0</v>
      </c>
      <c r="AH19" s="271">
        <f t="shared" ref="AH19:AJ19" si="25">SUM(AH20:AH22)</f>
        <v>0</v>
      </c>
      <c r="AI19" s="271">
        <f t="shared" si="25"/>
        <v>0</v>
      </c>
      <c r="AJ19" s="271">
        <f t="shared" si="25"/>
        <v>0</v>
      </c>
      <c r="AK19" s="272"/>
      <c r="AL19" s="271">
        <f t="shared" ref="AL19:AT19" si="26">SUM(AL20:AL22)</f>
        <v>0</v>
      </c>
      <c r="AM19" s="271">
        <f t="shared" si="26"/>
        <v>0</v>
      </c>
      <c r="AN19" s="271">
        <f t="shared" si="26"/>
        <v>0</v>
      </c>
      <c r="AO19" s="271">
        <f t="shared" si="26"/>
        <v>0</v>
      </c>
      <c r="AP19" s="271">
        <f t="shared" si="26"/>
        <v>0</v>
      </c>
      <c r="AQ19" s="271">
        <f>SUM(AQ20:AQ22)</f>
        <v>0</v>
      </c>
      <c r="AR19" s="271">
        <f t="shared" si="26"/>
        <v>0</v>
      </c>
      <c r="AS19" s="271">
        <f t="shared" si="26"/>
        <v>0</v>
      </c>
      <c r="AT19" s="271">
        <f t="shared" si="26"/>
        <v>0</v>
      </c>
      <c r="AU19" s="273"/>
      <c r="AV19" s="280">
        <f t="shared" si="10"/>
        <v>0</v>
      </c>
      <c r="AW19" s="281">
        <f t="shared" si="4"/>
        <v>0</v>
      </c>
      <c r="AX19" s="271">
        <f t="shared" ref="AX19:BF19" si="27">SUM(AX20:AX22)</f>
        <v>0</v>
      </c>
      <c r="AY19" s="271">
        <f t="shared" si="27"/>
        <v>0</v>
      </c>
      <c r="AZ19" s="271">
        <f t="shared" si="27"/>
        <v>0</v>
      </c>
      <c r="BA19" s="271">
        <f t="shared" si="27"/>
        <v>0</v>
      </c>
      <c r="BB19" s="271">
        <f t="shared" si="27"/>
        <v>0</v>
      </c>
      <c r="BC19" s="276">
        <f>SUM(BC20:BC22)</f>
        <v>0</v>
      </c>
      <c r="BD19" s="271">
        <f t="shared" si="27"/>
        <v>0</v>
      </c>
      <c r="BE19" s="271">
        <f t="shared" si="27"/>
        <v>0</v>
      </c>
      <c r="BF19" s="271">
        <f t="shared" si="27"/>
        <v>0</v>
      </c>
    </row>
    <row r="20" spans="1:62" s="197" customFormat="1" ht="25.2" thickBot="1">
      <c r="B20" s="303" t="s">
        <v>917</v>
      </c>
      <c r="C20" s="283">
        <f t="shared" si="0"/>
        <v>0</v>
      </c>
      <c r="D20" s="323"/>
      <c r="E20" s="323"/>
      <c r="F20" s="323"/>
      <c r="G20" s="323"/>
      <c r="H20" s="323"/>
      <c r="I20" s="323"/>
      <c r="J20" s="372">
        <f t="shared" si="7"/>
        <v>0</v>
      </c>
      <c r="K20" s="323"/>
      <c r="L20" s="323"/>
      <c r="M20" s="323"/>
      <c r="N20" s="323"/>
      <c r="O20" s="323"/>
      <c r="P20" s="323"/>
      <c r="Q20" s="323"/>
      <c r="R20" s="323"/>
      <c r="S20" s="323"/>
      <c r="T20" s="323"/>
      <c r="U20" s="323"/>
      <c r="V20" s="323"/>
      <c r="W20" s="323"/>
      <c r="X20" s="341"/>
      <c r="Y20" s="323"/>
      <c r="Z20" s="323"/>
      <c r="AA20" s="323"/>
      <c r="AB20" s="342"/>
      <c r="AC20" s="343"/>
      <c r="AD20" s="344"/>
      <c r="AE20" s="269"/>
      <c r="AF20" s="270">
        <f t="shared" ref="AF20:AF22" si="28">SUM(AG20:AJ20)</f>
        <v>0</v>
      </c>
      <c r="AG20" s="288"/>
      <c r="AH20" s="288"/>
      <c r="AI20" s="288"/>
      <c r="AJ20" s="288"/>
      <c r="AK20" s="269"/>
      <c r="AL20" s="329"/>
      <c r="AM20" s="329"/>
      <c r="AN20" s="329"/>
      <c r="AO20" s="329"/>
      <c r="AP20" s="329"/>
      <c r="AQ20" s="329"/>
      <c r="AR20" s="329"/>
      <c r="AS20" s="329"/>
      <c r="AT20" s="329"/>
      <c r="AU20" s="330"/>
      <c r="AV20" s="290">
        <f t="shared" si="10"/>
        <v>0</v>
      </c>
      <c r="AW20" s="291">
        <f t="shared" si="4"/>
        <v>0</v>
      </c>
      <c r="AX20" s="329">
        <f>AL20*2</f>
        <v>0</v>
      </c>
      <c r="AY20" s="329">
        <f>AM20*50</f>
        <v>0</v>
      </c>
      <c r="AZ20" s="329">
        <f>AN20*25</f>
        <v>0</v>
      </c>
      <c r="BA20" s="329">
        <f>AO20*40</f>
        <v>0</v>
      </c>
      <c r="BB20" s="329">
        <f>AP20*60</f>
        <v>0</v>
      </c>
      <c r="BC20" s="331">
        <f>AQ20*4</f>
        <v>0</v>
      </c>
      <c r="BD20" s="329">
        <f>AR20*0.5</f>
        <v>0</v>
      </c>
      <c r="BE20" s="329">
        <f>AS20*12</f>
        <v>0</v>
      </c>
      <c r="BF20" s="329">
        <f>AT20*12</f>
        <v>0</v>
      </c>
    </row>
    <row r="21" spans="1:62" s="197" customFormat="1" ht="25.2" thickBot="1">
      <c r="B21" s="322"/>
      <c r="C21" s="283">
        <f t="shared" si="0"/>
        <v>0</v>
      </c>
      <c r="D21" s="323"/>
      <c r="E21" s="323"/>
      <c r="F21" s="323"/>
      <c r="G21" s="323"/>
      <c r="H21" s="323"/>
      <c r="I21" s="323"/>
      <c r="J21" s="372">
        <f t="shared" si="7"/>
        <v>0</v>
      </c>
      <c r="K21" s="323"/>
      <c r="L21" s="323"/>
      <c r="M21" s="323"/>
      <c r="N21" s="323"/>
      <c r="O21" s="323"/>
      <c r="P21" s="323"/>
      <c r="Q21" s="323"/>
      <c r="R21" s="323"/>
      <c r="S21" s="323"/>
      <c r="T21" s="323"/>
      <c r="U21" s="323"/>
      <c r="V21" s="323"/>
      <c r="W21" s="323"/>
      <c r="X21" s="323"/>
      <c r="Y21" s="323"/>
      <c r="Z21" s="323"/>
      <c r="AA21" s="323"/>
      <c r="AB21" s="345"/>
      <c r="AC21" s="346"/>
      <c r="AD21" s="347"/>
      <c r="AE21" s="269"/>
      <c r="AF21" s="270">
        <f t="shared" si="28"/>
        <v>0</v>
      </c>
      <c r="AG21" s="288"/>
      <c r="AH21" s="288"/>
      <c r="AI21" s="288"/>
      <c r="AJ21" s="288"/>
      <c r="AK21" s="269"/>
      <c r="AL21" s="329"/>
      <c r="AM21" s="329"/>
      <c r="AN21" s="329"/>
      <c r="AO21" s="329"/>
      <c r="AP21" s="329"/>
      <c r="AQ21" s="329"/>
      <c r="AR21" s="329"/>
      <c r="AS21" s="329"/>
      <c r="AT21" s="329"/>
      <c r="AU21" s="330"/>
      <c r="AV21" s="290">
        <f t="shared" si="10"/>
        <v>0</v>
      </c>
      <c r="AW21" s="316">
        <f t="shared" si="4"/>
        <v>0</v>
      </c>
      <c r="AX21" s="329">
        <f>AL21*2</f>
        <v>0</v>
      </c>
      <c r="AY21" s="329">
        <f>AM21*50</f>
        <v>0</v>
      </c>
      <c r="AZ21" s="329">
        <f>AN21*25</f>
        <v>0</v>
      </c>
      <c r="BA21" s="329">
        <f>AO21*40</f>
        <v>0</v>
      </c>
      <c r="BB21" s="329">
        <f>AP21*60</f>
        <v>0</v>
      </c>
      <c r="BC21" s="331">
        <f>AQ21*4</f>
        <v>0</v>
      </c>
      <c r="BD21" s="329">
        <f t="shared" ref="BD21:BD22" si="29">AR21*0.5</f>
        <v>0</v>
      </c>
      <c r="BE21" s="329">
        <f t="shared" ref="BE21:BF22" si="30">AS21*12</f>
        <v>0</v>
      </c>
      <c r="BF21" s="329">
        <f t="shared" si="30"/>
        <v>0</v>
      </c>
    </row>
    <row r="22" spans="1:62" s="197" customFormat="1" ht="25.2" thickBot="1">
      <c r="B22" s="380"/>
      <c r="C22" s="294">
        <f t="shared" si="0"/>
        <v>0</v>
      </c>
      <c r="D22" s="334"/>
      <c r="E22" s="334"/>
      <c r="F22" s="334"/>
      <c r="G22" s="334"/>
      <c r="H22" s="334"/>
      <c r="I22" s="334"/>
      <c r="J22" s="379">
        <f t="shared" si="7"/>
        <v>0</v>
      </c>
      <c r="K22" s="334"/>
      <c r="L22" s="334"/>
      <c r="M22" s="334"/>
      <c r="N22" s="334"/>
      <c r="O22" s="334"/>
      <c r="P22" s="334"/>
      <c r="Q22" s="334"/>
      <c r="R22" s="334"/>
      <c r="S22" s="334"/>
      <c r="T22" s="334"/>
      <c r="U22" s="334"/>
      <c r="V22" s="334"/>
      <c r="W22" s="334"/>
      <c r="X22" s="334"/>
      <c r="Y22" s="334"/>
      <c r="Z22" s="334"/>
      <c r="AA22" s="334"/>
      <c r="AB22" s="334"/>
      <c r="AC22" s="335"/>
      <c r="AD22" s="336"/>
      <c r="AE22" s="269"/>
      <c r="AF22" s="349">
        <f t="shared" si="28"/>
        <v>0</v>
      </c>
      <c r="AG22" s="301"/>
      <c r="AH22" s="301"/>
      <c r="AI22" s="301"/>
      <c r="AJ22" s="301"/>
      <c r="AK22" s="269"/>
      <c r="AL22" s="329"/>
      <c r="AM22" s="329"/>
      <c r="AN22" s="329"/>
      <c r="AO22" s="329"/>
      <c r="AP22" s="329"/>
      <c r="AQ22" s="329"/>
      <c r="AR22" s="329"/>
      <c r="AS22" s="329"/>
      <c r="AT22" s="329"/>
      <c r="AU22" s="330"/>
      <c r="AV22" s="290">
        <f t="shared" si="10"/>
        <v>0</v>
      </c>
      <c r="AW22" s="350">
        <f t="shared" si="4"/>
        <v>0</v>
      </c>
      <c r="AX22" s="329">
        <f>AL22*2</f>
        <v>0</v>
      </c>
      <c r="AY22" s="329">
        <f>AM22*50</f>
        <v>0</v>
      </c>
      <c r="AZ22" s="329">
        <f>AN22*25</f>
        <v>0</v>
      </c>
      <c r="BA22" s="329">
        <f>AO22*40</f>
        <v>0</v>
      </c>
      <c r="BB22" s="329">
        <f>AP22*60</f>
        <v>0</v>
      </c>
      <c r="BC22" s="331">
        <f>AQ22*4</f>
        <v>0</v>
      </c>
      <c r="BD22" s="329">
        <f t="shared" si="29"/>
        <v>0</v>
      </c>
      <c r="BE22" s="329">
        <f t="shared" si="30"/>
        <v>0</v>
      </c>
      <c r="BF22" s="329">
        <f t="shared" si="30"/>
        <v>0</v>
      </c>
    </row>
    <row r="23" spans="1:62" s="351" customFormat="1" ht="225.6" customHeight="1">
      <c r="A23" s="1649" t="s">
        <v>918</v>
      </c>
      <c r="B23" s="1650"/>
      <c r="C23" s="1650"/>
      <c r="D23" s="1650"/>
      <c r="E23" s="1650"/>
      <c r="F23" s="1650"/>
      <c r="G23" s="1650"/>
      <c r="H23" s="1650"/>
      <c r="I23" s="1650"/>
      <c r="J23" s="1650"/>
      <c r="K23" s="1650"/>
      <c r="L23" s="1650"/>
      <c r="M23" s="1650"/>
      <c r="N23" s="1650"/>
      <c r="O23" s="1650"/>
      <c r="P23" s="1650"/>
      <c r="Q23" s="1650"/>
      <c r="R23" s="1650"/>
      <c r="S23" s="1650"/>
      <c r="T23" s="1650"/>
      <c r="U23" s="1650"/>
      <c r="V23" s="1650"/>
      <c r="W23" s="1650"/>
      <c r="X23" s="1650"/>
      <c r="Y23" s="1650"/>
      <c r="Z23" s="1651"/>
      <c r="AA23" s="1651"/>
      <c r="AB23" s="1651"/>
      <c r="AC23" s="1651"/>
      <c r="AD23" s="1651"/>
      <c r="AF23" s="352"/>
      <c r="AG23" s="352"/>
      <c r="AH23" s="249"/>
      <c r="AI23" s="249"/>
      <c r="AJ23" s="249"/>
      <c r="AK23" s="249"/>
      <c r="AL23" s="353"/>
      <c r="AM23" s="352"/>
      <c r="AN23" s="352"/>
    </row>
    <row r="24" spans="1:62" s="249" customFormat="1" ht="22.2">
      <c r="B24" s="352"/>
      <c r="C24" s="681"/>
      <c r="D24" s="682"/>
      <c r="E24" s="683"/>
      <c r="F24" s="683"/>
      <c r="G24" s="248"/>
      <c r="H24" s="248"/>
      <c r="I24" s="248"/>
      <c r="J24" s="248"/>
      <c r="K24" s="248"/>
      <c r="AV24" s="248"/>
      <c r="AW24" s="248"/>
    </row>
    <row r="25" spans="1:62" s="249" customFormat="1" ht="22.2">
      <c r="B25" s="352"/>
      <c r="C25" s="352"/>
      <c r="D25" s="1652"/>
      <c r="E25" s="1652"/>
      <c r="G25" s="353"/>
      <c r="H25" s="353"/>
      <c r="J25" s="352"/>
      <c r="K25" s="354"/>
      <c r="M25" s="353"/>
      <c r="O25" s="352"/>
      <c r="P25" s="352"/>
      <c r="W25" s="1653" t="s">
        <v>1675</v>
      </c>
      <c r="X25" s="1653"/>
      <c r="Y25" s="1653"/>
      <c r="Z25" s="1653"/>
      <c r="AA25" s="1653"/>
      <c r="AB25" s="1653"/>
      <c r="AC25" s="1653"/>
      <c r="AD25" s="1653"/>
      <c r="AE25" s="353"/>
      <c r="AF25" s="244"/>
      <c r="AG25" s="244"/>
      <c r="AH25" s="244"/>
      <c r="AI25" s="244"/>
      <c r="AK25" s="353"/>
      <c r="AL25" s="353"/>
      <c r="AO25" s="352"/>
      <c r="AP25" s="352"/>
      <c r="AQ25" s="354"/>
      <c r="AS25" s="353"/>
      <c r="AV25" s="248"/>
      <c r="AW25" s="355"/>
      <c r="AX25" s="353"/>
      <c r="BA25" s="352"/>
      <c r="BB25" s="352"/>
      <c r="BC25" s="354"/>
      <c r="BE25" s="353"/>
      <c r="BG25" s="352"/>
      <c r="BH25" s="352"/>
    </row>
    <row r="26" spans="1:62" s="244" customFormat="1" ht="19.8">
      <c r="B26" s="356"/>
      <c r="C26" s="356"/>
      <c r="D26" s="357"/>
      <c r="E26" s="357"/>
      <c r="F26" s="356"/>
      <c r="G26" s="358"/>
      <c r="H26" s="358"/>
      <c r="I26" s="357"/>
      <c r="J26" s="359"/>
      <c r="K26" s="359"/>
      <c r="L26" s="357"/>
      <c r="M26" s="357"/>
      <c r="N26" s="357"/>
      <c r="O26" s="357"/>
      <c r="P26" s="357"/>
      <c r="Q26" s="357"/>
      <c r="R26" s="357"/>
      <c r="W26" s="1644" t="s">
        <v>920</v>
      </c>
      <c r="X26" s="1644"/>
      <c r="Y26" s="1644"/>
      <c r="Z26" s="1644"/>
      <c r="AA26" s="1644"/>
      <c r="AB26" s="1644"/>
      <c r="AC26"/>
      <c r="AO26" s="358"/>
      <c r="AP26" s="358"/>
      <c r="AT26" s="358"/>
      <c r="AU26" s="358"/>
      <c r="AV26" s="360"/>
      <c r="AW26" s="245"/>
      <c r="BA26" s="358"/>
      <c r="BB26" s="358"/>
      <c r="BF26" s="358"/>
    </row>
    <row r="27" spans="1:62" s="244" customFormat="1" ht="22.2">
      <c r="AF27"/>
      <c r="AG27"/>
      <c r="AH27"/>
      <c r="AI27"/>
      <c r="AV27" s="245"/>
      <c r="AW27" s="245"/>
      <c r="BI27" s="249"/>
      <c r="BJ27" s="249"/>
    </row>
    <row r="28" spans="1:62" ht="19.8">
      <c r="AL28" s="244"/>
      <c r="AM28" s="244"/>
      <c r="AN28" s="244"/>
      <c r="AO28" s="244"/>
      <c r="AP28" s="244"/>
      <c r="AQ28" s="244"/>
      <c r="AR28" s="244"/>
      <c r="AS28" s="244"/>
      <c r="AT28" s="244"/>
      <c r="AU28" s="244"/>
      <c r="AV28" s="245"/>
      <c r="AW28" s="245"/>
      <c r="AX28" s="244"/>
      <c r="AY28" s="244"/>
      <c r="AZ28" s="244"/>
      <c r="BA28" s="244"/>
      <c r="BB28" s="244"/>
      <c r="BC28" s="244"/>
      <c r="BD28" s="244"/>
      <c r="BE28" s="244"/>
      <c r="BF28" s="244"/>
    </row>
    <row r="29" spans="1:62" ht="19.8">
      <c r="AL29" s="244"/>
      <c r="AM29" s="244"/>
      <c r="AN29" s="244"/>
      <c r="AO29" s="244"/>
      <c r="AP29" s="244"/>
      <c r="AQ29" s="244"/>
      <c r="AR29" s="244"/>
      <c r="AS29" s="244"/>
      <c r="AT29" s="244"/>
      <c r="AU29" s="244"/>
      <c r="AV29" s="245"/>
      <c r="AW29" s="245"/>
      <c r="AX29" s="244"/>
      <c r="AY29" s="244"/>
      <c r="AZ29" s="244"/>
      <c r="BA29" s="244"/>
      <c r="BB29" s="244"/>
      <c r="BC29" s="244"/>
      <c r="BD29" s="244"/>
      <c r="BE29" s="244"/>
      <c r="BF29" s="244"/>
    </row>
    <row r="30" spans="1:62" ht="19.8">
      <c r="AL30" s="244"/>
      <c r="AM30" s="244"/>
      <c r="AN30" s="244"/>
      <c r="AO30" s="244"/>
      <c r="AP30" s="244"/>
      <c r="AQ30" s="244"/>
      <c r="AR30" s="244"/>
      <c r="AS30" s="244"/>
      <c r="AT30" s="244"/>
      <c r="AU30" s="244"/>
      <c r="AV30" s="245"/>
      <c r="AW30" s="245"/>
      <c r="AX30" s="244"/>
      <c r="AY30" s="244"/>
      <c r="AZ30" s="244"/>
      <c r="BA30" s="244"/>
      <c r="BB30" s="244"/>
      <c r="BC30" s="244"/>
      <c r="BD30" s="244"/>
      <c r="BE30" s="244"/>
      <c r="BF30" s="244"/>
    </row>
  </sheetData>
  <mergeCells count="9">
    <mergeCell ref="W26:AB26"/>
    <mergeCell ref="BG1:BH1"/>
    <mergeCell ref="B1:AD1"/>
    <mergeCell ref="C2:T2"/>
    <mergeCell ref="AC2:AD2"/>
    <mergeCell ref="AK2:BF2"/>
    <mergeCell ref="A23:AD23"/>
    <mergeCell ref="D25:E25"/>
    <mergeCell ref="W25:AD25"/>
  </mergeCells>
  <phoneticPr fontId="18" type="noConversion"/>
  <hyperlinks>
    <hyperlink ref="BG1" location="預告統計資料發布時間表!A1" display="回發布時間表" xr:uid="{3DCCEDB5-C484-4EAF-B4AF-1F58C21966A3}"/>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C8E97-AF52-4AD5-BF18-A63A3E361CAC}">
  <dimension ref="A1:BJ29"/>
  <sheetViews>
    <sheetView topLeftCell="AI1" workbookViewId="0">
      <selection activeCell="BG1" sqref="BG1:BH1"/>
    </sheetView>
  </sheetViews>
  <sheetFormatPr defaultRowHeight="181.8" customHeight="1"/>
  <cols>
    <col min="1" max="1" width="4.88671875" customWidth="1"/>
    <col min="2" max="2" width="21.88671875" customWidth="1"/>
    <col min="3" max="3" width="15.21875" customWidth="1"/>
    <col min="4" max="4" width="14.21875" bestFit="1" customWidth="1"/>
    <col min="5" max="5" width="13.109375" customWidth="1"/>
    <col min="6" max="8" width="14.21875" bestFit="1" customWidth="1"/>
    <col min="9" max="9" width="13.21875" customWidth="1"/>
    <col min="10" max="10" width="14.33203125" bestFit="1" customWidth="1"/>
    <col min="11" max="11" width="9.109375" customWidth="1"/>
    <col min="12" max="12" width="12.6640625" customWidth="1"/>
    <col min="13" max="13" width="8.21875" customWidth="1"/>
    <col min="14" max="14" width="12.44140625" bestFit="1" customWidth="1"/>
    <col min="15" max="15" width="12.33203125" customWidth="1"/>
    <col min="16" max="16" width="12.21875" bestFit="1" customWidth="1"/>
    <col min="17" max="17" width="12.77734375" customWidth="1"/>
    <col min="18" max="18" width="11.21875" customWidth="1"/>
    <col min="19" max="22" width="8.109375" customWidth="1"/>
    <col min="23" max="25" width="7.6640625" customWidth="1"/>
    <col min="26" max="26" width="8.6640625" customWidth="1"/>
    <col min="27" max="28" width="6.6640625" customWidth="1"/>
    <col min="29" max="29" width="7.44140625" customWidth="1"/>
    <col min="30" max="30" width="6.6640625" customWidth="1"/>
    <col min="32" max="36" width="12.6640625" customWidth="1"/>
    <col min="48" max="49" width="8.88671875" style="102"/>
    <col min="50" max="58" width="10.6640625" customWidth="1"/>
  </cols>
  <sheetData>
    <row r="1" spans="1:60" s="246" customFormat="1" ht="34.799999999999997" customHeight="1">
      <c r="B1" s="1645" t="s">
        <v>855</v>
      </c>
      <c r="C1" s="1645"/>
      <c r="D1" s="1645"/>
      <c r="E1" s="1645"/>
      <c r="F1" s="1645"/>
      <c r="G1" s="1645"/>
      <c r="H1" s="1645"/>
      <c r="I1" s="1645"/>
      <c r="J1" s="1645"/>
      <c r="K1" s="1645"/>
      <c r="L1" s="1645"/>
      <c r="M1" s="1645"/>
      <c r="N1" s="1645"/>
      <c r="O1" s="1645"/>
      <c r="P1" s="1645"/>
      <c r="Q1" s="1645"/>
      <c r="R1" s="1645"/>
      <c r="S1" s="1645"/>
      <c r="T1" s="1645"/>
      <c r="U1" s="1645"/>
      <c r="V1" s="1645"/>
      <c r="W1" s="1645"/>
      <c r="X1" s="1645"/>
      <c r="Y1" s="1645"/>
      <c r="Z1" s="1645"/>
      <c r="AA1" s="1645"/>
      <c r="AB1" s="1645"/>
      <c r="AC1" s="1645"/>
      <c r="AD1" s="1645"/>
      <c r="AE1" s="243"/>
      <c r="AF1" s="243"/>
      <c r="AG1" s="243"/>
      <c r="AH1" s="243"/>
      <c r="AI1" s="243"/>
      <c r="AJ1" s="243"/>
      <c r="AK1" s="243"/>
      <c r="AL1" s="244"/>
      <c r="AM1" s="244"/>
      <c r="AN1" s="244"/>
      <c r="AO1" s="244"/>
      <c r="AP1" s="244"/>
      <c r="AQ1" s="244"/>
      <c r="AR1" s="244"/>
      <c r="AS1" s="244"/>
      <c r="AT1" s="244"/>
      <c r="AU1" s="244"/>
      <c r="AV1" s="245"/>
      <c r="AW1" s="245"/>
      <c r="AX1" s="244"/>
      <c r="AY1" s="244"/>
      <c r="AZ1" s="244"/>
      <c r="BA1" s="244"/>
      <c r="BB1" s="244"/>
      <c r="BC1" s="244"/>
      <c r="BD1" s="244"/>
      <c r="BE1" s="244"/>
      <c r="BF1" s="244"/>
      <c r="BG1" s="1543" t="s">
        <v>86</v>
      </c>
      <c r="BH1" s="1543"/>
    </row>
    <row r="2" spans="1:60" s="249" customFormat="1" ht="55.2" customHeight="1" thickBot="1">
      <c r="B2" s="247"/>
      <c r="C2" s="1646" t="s">
        <v>1800</v>
      </c>
      <c r="D2" s="1646"/>
      <c r="E2" s="1646"/>
      <c r="F2" s="1646"/>
      <c r="G2" s="1646"/>
      <c r="H2" s="1646"/>
      <c r="I2" s="1646"/>
      <c r="J2" s="1646"/>
      <c r="K2" s="1646"/>
      <c r="L2" s="1646"/>
      <c r="M2" s="1646"/>
      <c r="N2" s="1646"/>
      <c r="O2" s="1646"/>
      <c r="P2" s="1646"/>
      <c r="Q2" s="1646"/>
      <c r="R2" s="1646"/>
      <c r="S2" s="1646"/>
      <c r="T2" s="1646"/>
      <c r="U2" s="248"/>
      <c r="V2" s="248" t="s">
        <v>857</v>
      </c>
      <c r="W2" s="248"/>
      <c r="X2" s="248"/>
      <c r="Y2" s="248"/>
      <c r="Z2" s="248"/>
      <c r="AA2" s="248"/>
      <c r="AC2" s="1647" t="s">
        <v>858</v>
      </c>
      <c r="AD2" s="1647"/>
      <c r="AK2" s="1648"/>
      <c r="AL2" s="1648"/>
      <c r="AM2" s="1648"/>
      <c r="AN2" s="1648"/>
      <c r="AO2" s="1648"/>
      <c r="AP2" s="1648"/>
      <c r="AQ2" s="1648"/>
      <c r="AR2" s="1648"/>
      <c r="AS2" s="1648"/>
      <c r="AT2" s="1648"/>
      <c r="AU2" s="1648"/>
      <c r="AV2" s="1648"/>
      <c r="AW2" s="1648"/>
      <c r="AX2" s="1648"/>
      <c r="AY2" s="1648"/>
      <c r="AZ2" s="1648"/>
      <c r="BA2" s="1648"/>
      <c r="BB2" s="1648"/>
      <c r="BC2" s="1648"/>
      <c r="BD2" s="1648"/>
      <c r="BE2" s="1648"/>
      <c r="BF2" s="1648"/>
    </row>
    <row r="3" spans="1:60" s="197" customFormat="1" ht="61.8" customHeight="1" thickBot="1">
      <c r="B3" s="250" t="s">
        <v>859</v>
      </c>
      <c r="C3" s="251" t="s">
        <v>860</v>
      </c>
      <c r="D3" s="252" t="s">
        <v>861</v>
      </c>
      <c r="E3" s="252" t="s">
        <v>862</v>
      </c>
      <c r="F3" s="1205" t="s">
        <v>863</v>
      </c>
      <c r="G3" s="1205" t="s">
        <v>864</v>
      </c>
      <c r="H3" s="1205" t="s">
        <v>865</v>
      </c>
      <c r="I3" s="1205" t="s">
        <v>866</v>
      </c>
      <c r="J3" s="1206" t="s">
        <v>867</v>
      </c>
      <c r="K3" s="1205" t="s">
        <v>868</v>
      </c>
      <c r="L3" s="1205" t="s">
        <v>869</v>
      </c>
      <c r="M3" s="1205" t="s">
        <v>870</v>
      </c>
      <c r="N3" s="1205" t="s">
        <v>871</v>
      </c>
      <c r="O3" s="1205" t="s">
        <v>872</v>
      </c>
      <c r="P3" s="1205" t="s">
        <v>873</v>
      </c>
      <c r="Q3" s="1205" t="s">
        <v>1806</v>
      </c>
      <c r="R3" s="1205" t="s">
        <v>875</v>
      </c>
      <c r="S3" s="1205" t="s">
        <v>876</v>
      </c>
      <c r="T3" s="1205" t="s">
        <v>877</v>
      </c>
      <c r="U3" s="1205" t="s">
        <v>878</v>
      </c>
      <c r="V3" s="1205" t="s">
        <v>879</v>
      </c>
      <c r="W3" s="1205" t="s">
        <v>880</v>
      </c>
      <c r="X3" s="1205" t="s">
        <v>881</v>
      </c>
      <c r="Y3" s="1205" t="s">
        <v>882</v>
      </c>
      <c r="Z3" s="1205" t="s">
        <v>883</v>
      </c>
      <c r="AA3" s="1205" t="s">
        <v>884</v>
      </c>
      <c r="AB3" s="1205" t="s">
        <v>885</v>
      </c>
      <c r="AC3" s="1207" t="s">
        <v>886</v>
      </c>
      <c r="AD3" s="1208" t="s">
        <v>887</v>
      </c>
      <c r="AE3" s="256"/>
      <c r="AF3" s="1209" t="s">
        <v>888</v>
      </c>
      <c r="AG3" s="1210" t="s">
        <v>889</v>
      </c>
      <c r="AH3" s="1211" t="s">
        <v>890</v>
      </c>
      <c r="AI3" s="1211" t="s">
        <v>891</v>
      </c>
      <c r="AJ3" s="1211" t="s">
        <v>892</v>
      </c>
      <c r="AK3" s="1212"/>
      <c r="AL3" s="1213" t="s">
        <v>893</v>
      </c>
      <c r="AM3" s="1211" t="s">
        <v>894</v>
      </c>
      <c r="AN3" s="1211" t="s">
        <v>895</v>
      </c>
      <c r="AO3" s="1211" t="s">
        <v>896</v>
      </c>
      <c r="AP3" s="1211" t="s">
        <v>897</v>
      </c>
      <c r="AQ3" s="1213" t="s">
        <v>898</v>
      </c>
      <c r="AR3" s="1211" t="s">
        <v>899</v>
      </c>
      <c r="AS3" s="1211" t="s">
        <v>900</v>
      </c>
      <c r="AT3" s="1211" t="s">
        <v>901</v>
      </c>
      <c r="AU3" s="1212"/>
      <c r="AV3" s="1214" t="s">
        <v>879</v>
      </c>
      <c r="AW3" s="1215" t="s">
        <v>902</v>
      </c>
      <c r="AX3" s="1211" t="s">
        <v>893</v>
      </c>
      <c r="AY3" s="1211" t="s">
        <v>894</v>
      </c>
      <c r="AZ3" s="1211" t="s">
        <v>895</v>
      </c>
      <c r="BA3" s="1211" t="s">
        <v>896</v>
      </c>
      <c r="BB3" s="1211" t="s">
        <v>897</v>
      </c>
      <c r="BC3" s="1216" t="s">
        <v>898</v>
      </c>
      <c r="BD3" s="1211" t="s">
        <v>899</v>
      </c>
      <c r="BE3" s="1211" t="s">
        <v>900</v>
      </c>
      <c r="BF3" s="1211" t="s">
        <v>901</v>
      </c>
    </row>
    <row r="4" spans="1:60" s="197" customFormat="1" ht="34.200000000000003" customHeight="1" thickBot="1">
      <c r="B4" s="1217" t="s">
        <v>903</v>
      </c>
      <c r="C4" s="1218">
        <f t="shared" ref="C4:C22" si="0">SUM(D4:AD4)</f>
        <v>97411</v>
      </c>
      <c r="D4" s="1218">
        <f>D5+D8+D14+D19</f>
        <v>21230</v>
      </c>
      <c r="E4" s="1218">
        <f t="shared" ref="E4:AD4" si="1">E5+E8+E14+E19</f>
        <v>18563</v>
      </c>
      <c r="F4" s="1218">
        <f t="shared" si="1"/>
        <v>7345</v>
      </c>
      <c r="G4" s="1218">
        <f t="shared" si="1"/>
        <v>8963</v>
      </c>
      <c r="H4" s="1218">
        <f t="shared" si="1"/>
        <v>13399</v>
      </c>
      <c r="I4" s="1218">
        <f t="shared" si="1"/>
        <v>12867</v>
      </c>
      <c r="J4" s="1219">
        <f>AF4</f>
        <v>4254</v>
      </c>
      <c r="K4" s="1218">
        <f t="shared" si="1"/>
        <v>0</v>
      </c>
      <c r="L4" s="1218">
        <f t="shared" si="1"/>
        <v>13</v>
      </c>
      <c r="M4" s="1218">
        <f t="shared" si="1"/>
        <v>0</v>
      </c>
      <c r="N4" s="1218">
        <f t="shared" si="1"/>
        <v>7284</v>
      </c>
      <c r="O4" s="1218">
        <f t="shared" si="1"/>
        <v>3330</v>
      </c>
      <c r="P4" s="1218">
        <f t="shared" si="1"/>
        <v>52</v>
      </c>
      <c r="Q4" s="1218">
        <f t="shared" si="1"/>
        <v>20</v>
      </c>
      <c r="R4" s="1218">
        <f t="shared" si="1"/>
        <v>88</v>
      </c>
      <c r="S4" s="1218">
        <f t="shared" si="1"/>
        <v>0</v>
      </c>
      <c r="T4" s="1218">
        <f t="shared" si="1"/>
        <v>3</v>
      </c>
      <c r="U4" s="1218">
        <f t="shared" si="1"/>
        <v>0</v>
      </c>
      <c r="V4" s="1218">
        <f t="shared" si="1"/>
        <v>0</v>
      </c>
      <c r="W4" s="1218">
        <f t="shared" si="1"/>
        <v>0</v>
      </c>
      <c r="X4" s="1218">
        <f t="shared" si="1"/>
        <v>0</v>
      </c>
      <c r="Y4" s="1218">
        <f t="shared" si="1"/>
        <v>0</v>
      </c>
      <c r="Z4" s="1218">
        <f t="shared" si="1"/>
        <v>0</v>
      </c>
      <c r="AA4" s="1218">
        <f t="shared" si="1"/>
        <v>0</v>
      </c>
      <c r="AB4" s="1218">
        <f t="shared" si="1"/>
        <v>0</v>
      </c>
      <c r="AC4" s="1218">
        <f t="shared" si="1"/>
        <v>0</v>
      </c>
      <c r="AD4" s="1220">
        <f t="shared" si="1"/>
        <v>0</v>
      </c>
      <c r="AE4" s="1221"/>
      <c r="AF4" s="1222">
        <f>AF5+AF8+AF14+AF19</f>
        <v>4254</v>
      </c>
      <c r="AG4" s="1223">
        <f t="shared" ref="AG4" si="2">AG5+AG8+AG14+AG19</f>
        <v>4229</v>
      </c>
      <c r="AH4" s="1223">
        <f>AH5+AH8+AH14+AH19</f>
        <v>25</v>
      </c>
      <c r="AI4" s="1223">
        <f>AI5+AI8+AI14+AI19</f>
        <v>0</v>
      </c>
      <c r="AJ4" s="1223">
        <f>AJ5+AJ8+AJ14+AJ19</f>
        <v>0</v>
      </c>
      <c r="AK4" s="1224"/>
      <c r="AL4" s="1223">
        <f t="shared" ref="AL4:AT4" si="3">AL5+AL8+AL14+AL19</f>
        <v>0</v>
      </c>
      <c r="AM4" s="1223">
        <f t="shared" si="3"/>
        <v>0</v>
      </c>
      <c r="AN4" s="1223">
        <f t="shared" si="3"/>
        <v>0</v>
      </c>
      <c r="AO4" s="1223">
        <f t="shared" si="3"/>
        <v>0</v>
      </c>
      <c r="AP4" s="1223">
        <f t="shared" si="3"/>
        <v>0</v>
      </c>
      <c r="AQ4" s="1223">
        <f>AQ5+AQ8+AQ14+AQ19</f>
        <v>0</v>
      </c>
      <c r="AR4" s="1223">
        <f t="shared" si="3"/>
        <v>0</v>
      </c>
      <c r="AS4" s="1223">
        <f t="shared" si="3"/>
        <v>0</v>
      </c>
      <c r="AT4" s="1223">
        <f t="shared" si="3"/>
        <v>0</v>
      </c>
      <c r="AU4" s="1221"/>
      <c r="AV4" s="1225">
        <f>SUM(AX4:BB4)</f>
        <v>0</v>
      </c>
      <c r="AW4" s="1226">
        <f t="shared" ref="AW4:AW22" si="4">BC4+BD4+BE4+BF4</f>
        <v>0</v>
      </c>
      <c r="AX4" s="1223">
        <f t="shared" ref="AX4:BF4" si="5">AX5+AX8+AX14+AX19</f>
        <v>0</v>
      </c>
      <c r="AY4" s="1223">
        <f t="shared" si="5"/>
        <v>0</v>
      </c>
      <c r="AZ4" s="1223">
        <f t="shared" si="5"/>
        <v>0</v>
      </c>
      <c r="BA4" s="1223">
        <f t="shared" si="5"/>
        <v>0</v>
      </c>
      <c r="BB4" s="1223">
        <f t="shared" si="5"/>
        <v>0</v>
      </c>
      <c r="BC4" s="1227">
        <f>BC5+BC8+BC14+BC19</f>
        <v>0</v>
      </c>
      <c r="BD4" s="1223">
        <f t="shared" si="5"/>
        <v>0</v>
      </c>
      <c r="BE4" s="1223">
        <f t="shared" si="5"/>
        <v>0</v>
      </c>
      <c r="BF4" s="1223">
        <f t="shared" si="5"/>
        <v>0</v>
      </c>
    </row>
    <row r="5" spans="1:60" s="197" customFormat="1" ht="40.799999999999997" customHeight="1" thickBot="1">
      <c r="B5" s="1228" t="s">
        <v>904</v>
      </c>
      <c r="C5" s="1229">
        <f t="shared" si="0"/>
        <v>45852</v>
      </c>
      <c r="D5" s="1229">
        <f>SUM(D6:D7)</f>
        <v>8810</v>
      </c>
      <c r="E5" s="1229">
        <f t="shared" ref="E5:AD5" si="6">SUM(E6:E7)</f>
        <v>8388</v>
      </c>
      <c r="F5" s="1229">
        <f t="shared" si="6"/>
        <v>2300</v>
      </c>
      <c r="G5" s="1229">
        <f t="shared" si="6"/>
        <v>3297</v>
      </c>
      <c r="H5" s="1229">
        <f t="shared" si="6"/>
        <v>3554</v>
      </c>
      <c r="I5" s="1229">
        <f t="shared" si="6"/>
        <v>9340</v>
      </c>
      <c r="J5" s="1230">
        <f t="shared" ref="J5:J22" si="7">AF5</f>
        <v>103</v>
      </c>
      <c r="K5" s="1229">
        <f t="shared" si="6"/>
        <v>0</v>
      </c>
      <c r="L5" s="1229">
        <f t="shared" si="6"/>
        <v>0</v>
      </c>
      <c r="M5" s="1229">
        <f t="shared" si="6"/>
        <v>0</v>
      </c>
      <c r="N5" s="1229">
        <f t="shared" si="6"/>
        <v>7008</v>
      </c>
      <c r="O5" s="1229">
        <f t="shared" si="6"/>
        <v>3000</v>
      </c>
      <c r="P5" s="1229">
        <f t="shared" si="6"/>
        <v>32</v>
      </c>
      <c r="Q5" s="1229">
        <f t="shared" si="6"/>
        <v>20</v>
      </c>
      <c r="R5" s="1229">
        <f>SUM(R6:R7)</f>
        <v>0</v>
      </c>
      <c r="S5" s="1229">
        <f t="shared" si="6"/>
        <v>0</v>
      </c>
      <c r="T5" s="1229">
        <f t="shared" si="6"/>
        <v>0</v>
      </c>
      <c r="U5" s="1229">
        <f t="shared" si="6"/>
        <v>0</v>
      </c>
      <c r="V5" s="1229">
        <f t="shared" si="6"/>
        <v>0</v>
      </c>
      <c r="W5" s="1229">
        <f t="shared" si="6"/>
        <v>0</v>
      </c>
      <c r="X5" s="1229">
        <f t="shared" si="6"/>
        <v>0</v>
      </c>
      <c r="Y5" s="1229">
        <f t="shared" si="6"/>
        <v>0</v>
      </c>
      <c r="Z5" s="1229">
        <f t="shared" si="6"/>
        <v>0</v>
      </c>
      <c r="AA5" s="1229">
        <f t="shared" si="6"/>
        <v>0</v>
      </c>
      <c r="AB5" s="1229">
        <f t="shared" si="6"/>
        <v>0</v>
      </c>
      <c r="AC5" s="1229">
        <f t="shared" si="6"/>
        <v>0</v>
      </c>
      <c r="AD5" s="1231">
        <f t="shared" si="6"/>
        <v>0</v>
      </c>
      <c r="AE5" s="1221"/>
      <c r="AF5" s="1222">
        <f>SUM(AF6:AF7)</f>
        <v>103</v>
      </c>
      <c r="AG5" s="1223">
        <f t="shared" ref="AG5" si="8">SUM(AG6:AG7)</f>
        <v>103</v>
      </c>
      <c r="AH5" s="1223">
        <f>SUM(AH6:AH7)</f>
        <v>0</v>
      </c>
      <c r="AI5" s="1223">
        <f>SUM(AI6:AI7)</f>
        <v>0</v>
      </c>
      <c r="AJ5" s="1223">
        <f>SUM(AJ6:AJ7)</f>
        <v>0</v>
      </c>
      <c r="AK5" s="1224"/>
      <c r="AL5" s="1223">
        <f t="shared" ref="AL5:AT5" si="9">SUM(AL6:AL7)</f>
        <v>0</v>
      </c>
      <c r="AM5" s="1223">
        <f t="shared" si="9"/>
        <v>0</v>
      </c>
      <c r="AN5" s="1223">
        <f t="shared" si="9"/>
        <v>0</v>
      </c>
      <c r="AO5" s="1223">
        <f t="shared" si="9"/>
        <v>0</v>
      </c>
      <c r="AP5" s="1223">
        <f t="shared" si="9"/>
        <v>0</v>
      </c>
      <c r="AQ5" s="1223">
        <f>SUM(AQ6:AQ7)</f>
        <v>0</v>
      </c>
      <c r="AR5" s="1223">
        <f t="shared" si="9"/>
        <v>0</v>
      </c>
      <c r="AS5" s="1223">
        <f t="shared" si="9"/>
        <v>0</v>
      </c>
      <c r="AT5" s="1223">
        <f t="shared" si="9"/>
        <v>0</v>
      </c>
      <c r="AU5" s="1221"/>
      <c r="AV5" s="1232">
        <f t="shared" ref="AV5:AV22" si="10">SUM(AX5:BB5)</f>
        <v>0</v>
      </c>
      <c r="AW5" s="1233">
        <f t="shared" si="4"/>
        <v>0</v>
      </c>
      <c r="AX5" s="1223">
        <f t="shared" ref="AX5:BF5" si="11">SUM(AX6:AX7)</f>
        <v>0</v>
      </c>
      <c r="AY5" s="1223">
        <f t="shared" si="11"/>
        <v>0</v>
      </c>
      <c r="AZ5" s="1223">
        <f t="shared" si="11"/>
        <v>0</v>
      </c>
      <c r="BA5" s="1223">
        <f t="shared" si="11"/>
        <v>0</v>
      </c>
      <c r="BB5" s="1223">
        <f t="shared" si="11"/>
        <v>0</v>
      </c>
      <c r="BC5" s="1227">
        <f>SUM(BC6:BC7)</f>
        <v>0</v>
      </c>
      <c r="BD5" s="1223">
        <f t="shared" si="11"/>
        <v>0</v>
      </c>
      <c r="BE5" s="1223">
        <f t="shared" si="11"/>
        <v>0</v>
      </c>
      <c r="BF5" s="1223">
        <f t="shared" si="11"/>
        <v>0</v>
      </c>
    </row>
    <row r="6" spans="1:60" s="197" customFormat="1" ht="37.799999999999997" customHeight="1" thickBot="1">
      <c r="B6" s="1234" t="s">
        <v>905</v>
      </c>
      <c r="C6" s="1235">
        <f t="shared" si="0"/>
        <v>44100</v>
      </c>
      <c r="D6" s="1236">
        <v>8810</v>
      </c>
      <c r="E6" s="1236">
        <v>7700</v>
      </c>
      <c r="F6" s="1236">
        <v>2300</v>
      </c>
      <c r="G6" s="1236">
        <v>2890</v>
      </c>
      <c r="H6" s="1236">
        <v>3110</v>
      </c>
      <c r="I6" s="1236">
        <v>9340</v>
      </c>
      <c r="J6" s="1237">
        <f>AF6</f>
        <v>0</v>
      </c>
      <c r="K6" s="1236"/>
      <c r="L6" s="1236"/>
      <c r="M6" s="1236"/>
      <c r="N6" s="1236">
        <v>6950</v>
      </c>
      <c r="O6" s="1236">
        <v>3000</v>
      </c>
      <c r="P6" s="1236"/>
      <c r="Q6" s="1236"/>
      <c r="R6" s="1236"/>
      <c r="S6" s="1236"/>
      <c r="T6" s="1236"/>
      <c r="U6" s="1236"/>
      <c r="V6" s="1236"/>
      <c r="W6" s="1236"/>
      <c r="X6" s="1236"/>
      <c r="Y6" s="1236"/>
      <c r="Z6" s="1236"/>
      <c r="AA6" s="1236"/>
      <c r="AB6" s="1236"/>
      <c r="AC6" s="1238"/>
      <c r="AD6" s="1239"/>
      <c r="AE6" s="1221"/>
      <c r="AF6" s="1222">
        <f>SUM(AG6:AJ6)</f>
        <v>0</v>
      </c>
      <c r="AG6" s="1240"/>
      <c r="AH6" s="1240"/>
      <c r="AI6" s="1240"/>
      <c r="AJ6" s="1240"/>
      <c r="AK6" s="1221"/>
      <c r="AL6" s="1241"/>
      <c r="AM6" s="1241"/>
      <c r="AN6" s="1241"/>
      <c r="AO6" s="1241"/>
      <c r="AP6" s="1241"/>
      <c r="AQ6" s="1241"/>
      <c r="AR6" s="1241"/>
      <c r="AS6" s="1241"/>
      <c r="AT6" s="1241"/>
      <c r="AU6" s="1221"/>
      <c r="AV6" s="1242">
        <f t="shared" si="10"/>
        <v>0</v>
      </c>
      <c r="AW6" s="1243">
        <f t="shared" si="4"/>
        <v>0</v>
      </c>
      <c r="AX6" s="1241">
        <f>AL6*2</f>
        <v>0</v>
      </c>
      <c r="AY6" s="1241">
        <f>AM6*50</f>
        <v>0</v>
      </c>
      <c r="AZ6" s="1241">
        <f>AN6*25</f>
        <v>0</v>
      </c>
      <c r="BA6" s="1241">
        <f>AO6*40</f>
        <v>0</v>
      </c>
      <c r="BB6" s="1241">
        <f>AP6*60</f>
        <v>0</v>
      </c>
      <c r="BC6" s="1244">
        <f>AQ6*4</f>
        <v>0</v>
      </c>
      <c r="BD6" s="1241">
        <f>AR6*0.5</f>
        <v>0</v>
      </c>
      <c r="BE6" s="1241">
        <f>AS6*12</f>
        <v>0</v>
      </c>
      <c r="BF6" s="1241">
        <f>AT6*12</f>
        <v>0</v>
      </c>
    </row>
    <row r="7" spans="1:60" s="197" customFormat="1" ht="33" customHeight="1" thickBot="1">
      <c r="B7" s="293" t="s">
        <v>906</v>
      </c>
      <c r="C7" s="1245">
        <f t="shared" si="0"/>
        <v>1752</v>
      </c>
      <c r="D7" s="1246">
        <v>0</v>
      </c>
      <c r="E7" s="1246">
        <v>688</v>
      </c>
      <c r="F7" s="1246"/>
      <c r="G7" s="1246">
        <v>407</v>
      </c>
      <c r="H7" s="1246">
        <v>444</v>
      </c>
      <c r="I7" s="1246"/>
      <c r="J7" s="1237">
        <f>AF7</f>
        <v>103</v>
      </c>
      <c r="K7" s="1247"/>
      <c r="L7" s="1247"/>
      <c r="M7" s="1247"/>
      <c r="N7" s="1247">
        <v>58</v>
      </c>
      <c r="O7" s="1248"/>
      <c r="P7" s="1236">
        <v>32</v>
      </c>
      <c r="Q7" s="1236">
        <v>20</v>
      </c>
      <c r="R7" s="1236"/>
      <c r="S7" s="1236"/>
      <c r="T7" s="1247"/>
      <c r="U7" s="1247"/>
      <c r="V7" s="1247"/>
      <c r="W7" s="1247"/>
      <c r="X7" s="1247"/>
      <c r="Y7" s="1247"/>
      <c r="Z7" s="1247"/>
      <c r="AA7" s="1247"/>
      <c r="AB7" s="1247"/>
      <c r="AC7" s="1249"/>
      <c r="AD7" s="1250"/>
      <c r="AE7" s="1221"/>
      <c r="AF7" s="1222">
        <f>SUM(AG7:AJ7)</f>
        <v>103</v>
      </c>
      <c r="AG7" s="1247">
        <v>103</v>
      </c>
      <c r="AH7" s="1240"/>
      <c r="AI7" s="1240"/>
      <c r="AJ7" s="1240"/>
      <c r="AK7" s="1221"/>
      <c r="AL7" s="1241"/>
      <c r="AM7" s="1241"/>
      <c r="AN7" s="1241"/>
      <c r="AO7" s="1241"/>
      <c r="AP7" s="1241"/>
      <c r="AQ7" s="1241"/>
      <c r="AR7" s="1241"/>
      <c r="AS7" s="1241"/>
      <c r="AT7" s="1241"/>
      <c r="AU7" s="1221"/>
      <c r="AV7" s="1242">
        <f t="shared" si="10"/>
        <v>0</v>
      </c>
      <c r="AW7" s="1251">
        <f t="shared" si="4"/>
        <v>0</v>
      </c>
      <c r="AX7" s="1241">
        <f>AL7*2</f>
        <v>0</v>
      </c>
      <c r="AY7" s="1241">
        <f>AM7*50</f>
        <v>0</v>
      </c>
      <c r="AZ7" s="1241">
        <f>AN7*25</f>
        <v>0</v>
      </c>
      <c r="BA7" s="1241">
        <f>AO7*40</f>
        <v>0</v>
      </c>
      <c r="BB7" s="1241">
        <f>AP7*60</f>
        <v>0</v>
      </c>
      <c r="BC7" s="1244">
        <f>AQ7*4</f>
        <v>0</v>
      </c>
      <c r="BD7" s="1241">
        <f>AR7*0.5</f>
        <v>0</v>
      </c>
      <c r="BE7" s="1241">
        <f>AS7*12</f>
        <v>0</v>
      </c>
      <c r="BF7" s="1241">
        <f>AT7*12</f>
        <v>0</v>
      </c>
    </row>
    <row r="8" spans="1:60" s="197" customFormat="1" ht="31.8" customHeight="1" thickBot="1">
      <c r="B8" s="1228" t="s">
        <v>907</v>
      </c>
      <c r="C8" s="1229">
        <f t="shared" si="0"/>
        <v>51205</v>
      </c>
      <c r="D8" s="1229">
        <f t="shared" ref="D8:Z8" si="12">SUM(D9:D13)</f>
        <v>12170</v>
      </c>
      <c r="E8" s="1229">
        <f t="shared" si="12"/>
        <v>10150</v>
      </c>
      <c r="F8" s="1229">
        <f t="shared" si="12"/>
        <v>5020</v>
      </c>
      <c r="G8" s="1229">
        <f t="shared" si="12"/>
        <v>5666</v>
      </c>
      <c r="H8" s="1229">
        <f t="shared" si="12"/>
        <v>9835</v>
      </c>
      <c r="I8" s="1229">
        <f t="shared" si="12"/>
        <v>3512</v>
      </c>
      <c r="J8" s="1230">
        <f t="shared" si="7"/>
        <v>4135</v>
      </c>
      <c r="K8" s="1252">
        <f t="shared" si="12"/>
        <v>0</v>
      </c>
      <c r="L8" s="1252">
        <f t="shared" si="12"/>
        <v>0</v>
      </c>
      <c r="M8" s="1252">
        <f t="shared" si="12"/>
        <v>0</v>
      </c>
      <c r="N8" s="1252">
        <f t="shared" si="12"/>
        <v>276</v>
      </c>
      <c r="O8" s="1252">
        <f t="shared" si="12"/>
        <v>330</v>
      </c>
      <c r="P8" s="1252">
        <f t="shared" si="12"/>
        <v>20</v>
      </c>
      <c r="Q8" s="1252">
        <f t="shared" si="12"/>
        <v>0</v>
      </c>
      <c r="R8" s="1252">
        <f t="shared" si="12"/>
        <v>88</v>
      </c>
      <c r="S8" s="1252">
        <f t="shared" si="12"/>
        <v>0</v>
      </c>
      <c r="T8" s="1252">
        <f t="shared" si="12"/>
        <v>3</v>
      </c>
      <c r="U8" s="1252">
        <f t="shared" si="12"/>
        <v>0</v>
      </c>
      <c r="V8" s="1252">
        <f t="shared" si="12"/>
        <v>0</v>
      </c>
      <c r="W8" s="1252">
        <f t="shared" si="12"/>
        <v>0</v>
      </c>
      <c r="X8" s="1252">
        <f t="shared" si="12"/>
        <v>0</v>
      </c>
      <c r="Y8" s="1252">
        <f t="shared" si="12"/>
        <v>0</v>
      </c>
      <c r="Z8" s="1252">
        <f t="shared" si="12"/>
        <v>0</v>
      </c>
      <c r="AA8" s="1252">
        <f>AA9+AA10+AA11+AA12+AA13</f>
        <v>0</v>
      </c>
      <c r="AB8" s="1252">
        <f>SUM(AB9:AB13)</f>
        <v>0</v>
      </c>
      <c r="AC8" s="1252">
        <f>SUM(AC9:AC13)</f>
        <v>0</v>
      </c>
      <c r="AD8" s="1253">
        <f>SUM(AD9:AD13)</f>
        <v>0</v>
      </c>
      <c r="AE8" s="1221"/>
      <c r="AF8" s="1222">
        <f>SUM(AF9:AF13)</f>
        <v>4135</v>
      </c>
      <c r="AG8" s="1223">
        <f>SUM(AG9:AG13)</f>
        <v>4110</v>
      </c>
      <c r="AH8" s="1223">
        <f>SUM(AH9:AH13)</f>
        <v>25</v>
      </c>
      <c r="AI8" s="1223">
        <f>SUM(AI9:AI13)</f>
        <v>0</v>
      </c>
      <c r="AJ8" s="1223">
        <f>SUM(AJ9:AJ13)</f>
        <v>0</v>
      </c>
      <c r="AK8" s="1224"/>
      <c r="AL8" s="1223">
        <f t="shared" ref="AL8:AT8" si="13">SUM(AL9:AL13)</f>
        <v>0</v>
      </c>
      <c r="AM8" s="1223">
        <f t="shared" si="13"/>
        <v>0</v>
      </c>
      <c r="AN8" s="1223">
        <f t="shared" si="13"/>
        <v>0</v>
      </c>
      <c r="AO8" s="1223">
        <f t="shared" si="13"/>
        <v>0</v>
      </c>
      <c r="AP8" s="1223">
        <f t="shared" si="13"/>
        <v>0</v>
      </c>
      <c r="AQ8" s="1223">
        <f>SUM(AQ9:AQ13)</f>
        <v>0</v>
      </c>
      <c r="AR8" s="1223">
        <f t="shared" si="13"/>
        <v>0</v>
      </c>
      <c r="AS8" s="1223">
        <f t="shared" si="13"/>
        <v>0</v>
      </c>
      <c r="AT8" s="1223">
        <f t="shared" si="13"/>
        <v>0</v>
      </c>
      <c r="AU8" s="1221"/>
      <c r="AV8" s="1232">
        <f t="shared" si="10"/>
        <v>0</v>
      </c>
      <c r="AW8" s="1233">
        <f t="shared" si="4"/>
        <v>0</v>
      </c>
      <c r="AX8" s="1223">
        <f t="shared" ref="AX8:BF8" si="14">SUM(AX9:AX13)</f>
        <v>0</v>
      </c>
      <c r="AY8" s="1223">
        <f t="shared" si="14"/>
        <v>0</v>
      </c>
      <c r="AZ8" s="1223">
        <f t="shared" si="14"/>
        <v>0</v>
      </c>
      <c r="BA8" s="1223">
        <f t="shared" si="14"/>
        <v>0</v>
      </c>
      <c r="BB8" s="1223">
        <f t="shared" si="14"/>
        <v>0</v>
      </c>
      <c r="BC8" s="1227">
        <f>SUM(BC9:BC13)</f>
        <v>0</v>
      </c>
      <c r="BD8" s="1223">
        <f t="shared" si="14"/>
        <v>0</v>
      </c>
      <c r="BE8" s="1223">
        <f t="shared" si="14"/>
        <v>0</v>
      </c>
      <c r="BF8" s="1223">
        <f t="shared" si="14"/>
        <v>0</v>
      </c>
    </row>
    <row r="9" spans="1:60" s="197" customFormat="1" ht="31.8" customHeight="1" thickBot="1">
      <c r="B9" s="322" t="s">
        <v>1801</v>
      </c>
      <c r="C9" s="1235">
        <f t="shared" si="0"/>
        <v>16170</v>
      </c>
      <c r="D9" s="1254">
        <v>4170</v>
      </c>
      <c r="E9" s="1254">
        <v>3000</v>
      </c>
      <c r="F9" s="1254">
        <v>1350</v>
      </c>
      <c r="G9" s="1254">
        <v>2050</v>
      </c>
      <c r="H9" s="1254">
        <v>3110</v>
      </c>
      <c r="I9" s="1254">
        <v>520</v>
      </c>
      <c r="J9" s="1237">
        <f>AF9</f>
        <v>1550</v>
      </c>
      <c r="K9" s="1236"/>
      <c r="L9" s="1236"/>
      <c r="M9" s="1236"/>
      <c r="N9" s="1236">
        <v>170</v>
      </c>
      <c r="O9" s="1236">
        <v>250</v>
      </c>
      <c r="P9" s="1236"/>
      <c r="Q9" s="1185"/>
      <c r="R9" s="1236"/>
      <c r="S9" s="1236"/>
      <c r="T9" s="1236"/>
      <c r="U9" s="1236"/>
      <c r="V9" s="1236"/>
      <c r="W9" s="1236"/>
      <c r="X9" s="1236"/>
      <c r="Y9" s="1236"/>
      <c r="Z9" s="1236"/>
      <c r="AA9" s="1236"/>
      <c r="AB9" s="1236"/>
      <c r="AC9" s="1238"/>
      <c r="AD9" s="1255"/>
      <c r="AE9" s="1221"/>
      <c r="AF9" s="1222">
        <f>SUM(AG9:AJ9)</f>
        <v>1550</v>
      </c>
      <c r="AG9" s="1240">
        <v>1550</v>
      </c>
      <c r="AH9" s="1240"/>
      <c r="AI9" s="1240"/>
      <c r="AJ9" s="1240"/>
      <c r="AK9" s="1221"/>
      <c r="AL9" s="1256"/>
      <c r="AM9" s="1256"/>
      <c r="AN9" s="1256"/>
      <c r="AO9" s="1256"/>
      <c r="AP9" s="1256"/>
      <c r="AQ9" s="1256"/>
      <c r="AR9" s="1256"/>
      <c r="AS9" s="1256"/>
      <c r="AT9" s="1256"/>
      <c r="AU9" s="1257"/>
      <c r="AV9" s="1242">
        <f t="shared" si="10"/>
        <v>0</v>
      </c>
      <c r="AW9" s="1243">
        <f t="shared" si="4"/>
        <v>0</v>
      </c>
      <c r="AX9" s="1256">
        <f>AL9*2</f>
        <v>0</v>
      </c>
      <c r="AY9" s="1256">
        <f>AM9*50</f>
        <v>0</v>
      </c>
      <c r="AZ9" s="1256">
        <f>AN9*25</f>
        <v>0</v>
      </c>
      <c r="BA9" s="1256">
        <f>AO9*40</f>
        <v>0</v>
      </c>
      <c r="BB9" s="1256">
        <f>AP9*60</f>
        <v>0</v>
      </c>
      <c r="BC9" s="1258">
        <f>AQ9*4</f>
        <v>0</v>
      </c>
      <c r="BD9" s="1256">
        <f>AR9*0.5</f>
        <v>0</v>
      </c>
      <c r="BE9" s="1256">
        <f t="shared" ref="BE9:BF13" si="15">AS9*12</f>
        <v>0</v>
      </c>
      <c r="BF9" s="1256">
        <f t="shared" si="15"/>
        <v>0</v>
      </c>
    </row>
    <row r="10" spans="1:60" s="197" customFormat="1" ht="28.8" customHeight="1" thickBot="1">
      <c r="B10" s="322" t="s">
        <v>1802</v>
      </c>
      <c r="C10" s="1235">
        <f t="shared" si="0"/>
        <v>13645</v>
      </c>
      <c r="D10" s="1254">
        <v>3300</v>
      </c>
      <c r="E10" s="1254">
        <v>2550</v>
      </c>
      <c r="F10" s="1254">
        <v>1120</v>
      </c>
      <c r="G10" s="1254">
        <v>1440</v>
      </c>
      <c r="H10" s="1254">
        <v>2505</v>
      </c>
      <c r="I10" s="1254">
        <v>982</v>
      </c>
      <c r="J10" s="1259">
        <f t="shared" si="7"/>
        <v>1660</v>
      </c>
      <c r="K10" s="1260"/>
      <c r="L10" s="1260"/>
      <c r="M10" s="1260"/>
      <c r="N10" s="1260"/>
      <c r="O10" s="1260"/>
      <c r="P10" s="1260"/>
      <c r="Q10" s="1260"/>
      <c r="R10" s="1260">
        <v>88</v>
      </c>
      <c r="S10" s="1260"/>
      <c r="T10" s="1260"/>
      <c r="U10" s="1260"/>
      <c r="V10" s="1260"/>
      <c r="W10" s="1260"/>
      <c r="X10" s="1260"/>
      <c r="Y10" s="1260"/>
      <c r="Z10" s="1260"/>
      <c r="AA10" s="1260"/>
      <c r="AB10" s="1260"/>
      <c r="AC10" s="1261"/>
      <c r="AD10" s="1262"/>
      <c r="AE10" s="1221"/>
      <c r="AF10" s="1222">
        <f>SUM(AG10:AJ10)</f>
        <v>1660</v>
      </c>
      <c r="AG10" s="1240">
        <v>1660</v>
      </c>
      <c r="AH10" s="1240"/>
      <c r="AI10" s="1240"/>
      <c r="AJ10" s="1240"/>
      <c r="AK10" s="1221"/>
      <c r="AL10" s="1256"/>
      <c r="AM10" s="1256"/>
      <c r="AN10" s="1256"/>
      <c r="AO10" s="1256"/>
      <c r="AP10" s="1256"/>
      <c r="AQ10" s="1256"/>
      <c r="AR10" s="1256"/>
      <c r="AS10" s="1256"/>
      <c r="AT10" s="1256"/>
      <c r="AU10" s="1257"/>
      <c r="AV10" s="1242">
        <f t="shared" si="10"/>
        <v>0</v>
      </c>
      <c r="AW10" s="1263">
        <f t="shared" si="4"/>
        <v>0</v>
      </c>
      <c r="AX10" s="1256">
        <f>AL10*2</f>
        <v>0</v>
      </c>
      <c r="AY10" s="1256">
        <f>AM10*50</f>
        <v>0</v>
      </c>
      <c r="AZ10" s="1256">
        <f>AN10*25</f>
        <v>0</v>
      </c>
      <c r="BA10" s="1256">
        <f>AO10*40</f>
        <v>0</v>
      </c>
      <c r="BB10" s="1256">
        <f>AP10*60</f>
        <v>0</v>
      </c>
      <c r="BC10" s="1258">
        <f>AQ10*4</f>
        <v>0</v>
      </c>
      <c r="BD10" s="1256">
        <f>AR10*0.5</f>
        <v>0</v>
      </c>
      <c r="BE10" s="1256">
        <f t="shared" si="15"/>
        <v>0</v>
      </c>
      <c r="BF10" s="1256">
        <f t="shared" si="15"/>
        <v>0</v>
      </c>
    </row>
    <row r="11" spans="1:60" s="197" customFormat="1" ht="28.8" customHeight="1" thickBot="1">
      <c r="B11" s="322" t="s">
        <v>1803</v>
      </c>
      <c r="C11" s="1235">
        <f t="shared" si="0"/>
        <v>9339</v>
      </c>
      <c r="D11" s="1254">
        <v>2220</v>
      </c>
      <c r="E11" s="1254">
        <v>2430</v>
      </c>
      <c r="F11" s="1254">
        <v>1220</v>
      </c>
      <c r="G11" s="1254">
        <v>1130</v>
      </c>
      <c r="H11" s="1254">
        <v>1560</v>
      </c>
      <c r="I11" s="1254"/>
      <c r="J11" s="1264">
        <f t="shared" si="7"/>
        <v>570</v>
      </c>
      <c r="K11" s="1254"/>
      <c r="L11" s="1254"/>
      <c r="M11" s="1254"/>
      <c r="N11" s="1254">
        <v>106</v>
      </c>
      <c r="O11" s="1254">
        <v>80</v>
      </c>
      <c r="P11" s="1254">
        <v>20</v>
      </c>
      <c r="Q11" s="1254"/>
      <c r="R11" s="1254"/>
      <c r="S11" s="1254"/>
      <c r="T11" s="1254">
        <v>3</v>
      </c>
      <c r="U11" s="1254"/>
      <c r="V11" s="1254"/>
      <c r="W11" s="1254"/>
      <c r="X11" s="1254"/>
      <c r="Y11" s="1254"/>
      <c r="Z11" s="1254"/>
      <c r="AA11" s="1254"/>
      <c r="AB11" s="1254"/>
      <c r="AC11" s="1265"/>
      <c r="AD11" s="1255"/>
      <c r="AE11" s="1221"/>
      <c r="AF11" s="1222">
        <f t="shared" ref="AF11" si="16">SUM(AG11:AJ11)</f>
        <v>570</v>
      </c>
      <c r="AG11" s="1240">
        <v>570</v>
      </c>
      <c r="AH11" s="1240"/>
      <c r="AI11" s="1240"/>
      <c r="AJ11" s="1240"/>
      <c r="AK11" s="1221"/>
      <c r="AL11" s="1256"/>
      <c r="AM11" s="1256"/>
      <c r="AN11" s="1256"/>
      <c r="AO11" s="1256"/>
      <c r="AP11" s="1256"/>
      <c r="AQ11" s="1256"/>
      <c r="AR11" s="1256"/>
      <c r="AS11" s="1256"/>
      <c r="AT11" s="1256"/>
      <c r="AU11" s="1257"/>
      <c r="AV11" s="1242">
        <f t="shared" si="10"/>
        <v>0</v>
      </c>
      <c r="AW11" s="1263">
        <f t="shared" si="4"/>
        <v>0</v>
      </c>
      <c r="AX11" s="1256">
        <f>AL11*2</f>
        <v>0</v>
      </c>
      <c r="AY11" s="1256">
        <f>AM11*50</f>
        <v>0</v>
      </c>
      <c r="AZ11" s="1256">
        <f>AN11*25</f>
        <v>0</v>
      </c>
      <c r="BA11" s="1256">
        <f>AO11*40</f>
        <v>0</v>
      </c>
      <c r="BB11" s="1256">
        <f>AP11*60</f>
        <v>0</v>
      </c>
      <c r="BC11" s="1258">
        <f>AQ11*4</f>
        <v>0</v>
      </c>
      <c r="BD11" s="1256">
        <f>AR11*0.5</f>
        <v>0</v>
      </c>
      <c r="BE11" s="1256">
        <f t="shared" si="15"/>
        <v>0</v>
      </c>
      <c r="BF11" s="1256">
        <f t="shared" si="15"/>
        <v>0</v>
      </c>
    </row>
    <row r="12" spans="1:60" s="197" customFormat="1" ht="28.8" customHeight="1" thickBot="1">
      <c r="B12" s="322" t="s">
        <v>1804</v>
      </c>
      <c r="C12" s="1235">
        <f t="shared" si="0"/>
        <v>11946</v>
      </c>
      <c r="D12" s="1254">
        <v>2440</v>
      </c>
      <c r="E12" s="1254">
        <v>2170</v>
      </c>
      <c r="F12" s="1254">
        <v>1330</v>
      </c>
      <c r="G12" s="1254">
        <v>1036</v>
      </c>
      <c r="H12" s="1254">
        <v>2660</v>
      </c>
      <c r="I12" s="1254">
        <v>2010</v>
      </c>
      <c r="J12" s="1266">
        <f>AF12</f>
        <v>300</v>
      </c>
      <c r="K12" s="1254"/>
      <c r="L12" s="1254"/>
      <c r="M12" s="1254"/>
      <c r="N12" s="1254"/>
      <c r="O12" s="1254"/>
      <c r="P12" s="1254"/>
      <c r="Q12" s="1254"/>
      <c r="R12" s="1254"/>
      <c r="S12" s="1254"/>
      <c r="T12" s="1254"/>
      <c r="U12" s="1254"/>
      <c r="V12" s="1254"/>
      <c r="W12" s="1254"/>
      <c r="X12" s="1254"/>
      <c r="Y12" s="1254"/>
      <c r="Z12" s="1254"/>
      <c r="AA12" s="1254"/>
      <c r="AB12" s="1254"/>
      <c r="AC12" s="1265"/>
      <c r="AD12" s="1255"/>
      <c r="AE12" s="1221"/>
      <c r="AF12" s="1222">
        <f>SUM(AG12:AJ12)</f>
        <v>300</v>
      </c>
      <c r="AG12" s="1240">
        <v>300</v>
      </c>
      <c r="AH12" s="1240"/>
      <c r="AI12" s="1240"/>
      <c r="AJ12" s="1240"/>
      <c r="AK12" s="1221"/>
      <c r="AL12" s="1256"/>
      <c r="AM12" s="1256"/>
      <c r="AN12" s="1256"/>
      <c r="AO12" s="1256"/>
      <c r="AP12" s="1256"/>
      <c r="AQ12" s="1256"/>
      <c r="AR12" s="1256"/>
      <c r="AS12" s="1256"/>
      <c r="AT12" s="1256"/>
      <c r="AU12" s="1257"/>
      <c r="AV12" s="1242">
        <f t="shared" si="10"/>
        <v>0</v>
      </c>
      <c r="AW12" s="1263">
        <f t="shared" si="4"/>
        <v>0</v>
      </c>
      <c r="AX12" s="1256">
        <f>AL12*2</f>
        <v>0</v>
      </c>
      <c r="AY12" s="1256">
        <f>AM12*50</f>
        <v>0</v>
      </c>
      <c r="AZ12" s="1256">
        <f>AN12*25</f>
        <v>0</v>
      </c>
      <c r="BA12" s="1256">
        <f>AO12*40</f>
        <v>0</v>
      </c>
      <c r="BB12" s="1256">
        <f>AP12*60</f>
        <v>0</v>
      </c>
      <c r="BC12" s="1258">
        <f>AQ12*4</f>
        <v>0</v>
      </c>
      <c r="BD12" s="1256">
        <f>AR12*0.5</f>
        <v>0</v>
      </c>
      <c r="BE12" s="1256">
        <f t="shared" si="15"/>
        <v>0</v>
      </c>
      <c r="BF12" s="1256">
        <f t="shared" si="15"/>
        <v>0</v>
      </c>
    </row>
    <row r="13" spans="1:60" s="197" customFormat="1" ht="29.4" customHeight="1" thickBot="1">
      <c r="B13" s="332" t="s">
        <v>1673</v>
      </c>
      <c r="C13" s="1245">
        <f t="shared" si="0"/>
        <v>105</v>
      </c>
      <c r="D13" s="1254">
        <v>40</v>
      </c>
      <c r="E13" s="1254"/>
      <c r="F13" s="1254"/>
      <c r="G13" s="1254">
        <v>10</v>
      </c>
      <c r="H13" s="1254"/>
      <c r="I13" s="1254"/>
      <c r="J13" s="1264">
        <f>AF13</f>
        <v>55</v>
      </c>
      <c r="K13" s="1267"/>
      <c r="L13" s="1267"/>
      <c r="M13" s="1267"/>
      <c r="N13" s="1267"/>
      <c r="O13" s="1267"/>
      <c r="P13" s="1267"/>
      <c r="Q13" s="1267"/>
      <c r="R13" s="1267"/>
      <c r="S13" s="1267"/>
      <c r="T13" s="1267"/>
      <c r="U13" s="1267"/>
      <c r="V13" s="1267"/>
      <c r="W13" s="1267"/>
      <c r="X13" s="1267"/>
      <c r="Y13" s="1267"/>
      <c r="Z13" s="1267"/>
      <c r="AA13" s="1267"/>
      <c r="AB13" s="1267"/>
      <c r="AC13" s="1268"/>
      <c r="AD13" s="1269"/>
      <c r="AE13" s="1221"/>
      <c r="AF13" s="1222">
        <f t="shared" ref="AF13" si="17">SUM(AG13:AJ13)</f>
        <v>55</v>
      </c>
      <c r="AG13" s="1240">
        <v>30</v>
      </c>
      <c r="AH13" s="1240">
        <v>25</v>
      </c>
      <c r="AI13" s="1240"/>
      <c r="AJ13" s="1240"/>
      <c r="AK13" s="1221"/>
      <c r="AL13" s="1240"/>
      <c r="AM13" s="1240"/>
      <c r="AN13" s="1240"/>
      <c r="AO13" s="1240"/>
      <c r="AP13" s="1240"/>
      <c r="AQ13" s="1240"/>
      <c r="AR13" s="1240"/>
      <c r="AS13" s="1240"/>
      <c r="AT13" s="1240"/>
      <c r="AU13" s="1221"/>
      <c r="AV13" s="1242">
        <f t="shared" si="10"/>
        <v>0</v>
      </c>
      <c r="AW13" s="1251">
        <f t="shared" si="4"/>
        <v>0</v>
      </c>
      <c r="AX13" s="1256">
        <f>AL13*2</f>
        <v>0</v>
      </c>
      <c r="AY13" s="1256">
        <f>AM13*50</f>
        <v>0</v>
      </c>
      <c r="AZ13" s="1256">
        <f>AN13*25</f>
        <v>0</v>
      </c>
      <c r="BA13" s="1256">
        <f>AO13*40</f>
        <v>0</v>
      </c>
      <c r="BB13" s="1256">
        <f>AP13*60</f>
        <v>0</v>
      </c>
      <c r="BC13" s="1258">
        <f>AQ13*4</f>
        <v>0</v>
      </c>
      <c r="BD13" s="1256">
        <f>AR13*0.5</f>
        <v>0</v>
      </c>
      <c r="BE13" s="1256">
        <f t="shared" si="15"/>
        <v>0</v>
      </c>
      <c r="BF13" s="1256">
        <f t="shared" si="15"/>
        <v>0</v>
      </c>
    </row>
    <row r="14" spans="1:60" s="197" customFormat="1" ht="30" customHeight="1" thickBot="1">
      <c r="B14" s="1228" t="s">
        <v>912</v>
      </c>
      <c r="C14" s="1229">
        <f t="shared" si="0"/>
        <v>354</v>
      </c>
      <c r="D14" s="1229">
        <f>SUM(D15:D17)</f>
        <v>250</v>
      </c>
      <c r="E14" s="1229">
        <f t="shared" ref="E14:AD14" si="18">SUM(E15:E17)</f>
        <v>25</v>
      </c>
      <c r="F14" s="1229">
        <f t="shared" si="18"/>
        <v>25</v>
      </c>
      <c r="G14" s="1229">
        <f t="shared" si="18"/>
        <v>0</v>
      </c>
      <c r="H14" s="1229">
        <f t="shared" si="18"/>
        <v>10</v>
      </c>
      <c r="I14" s="1229">
        <f t="shared" si="18"/>
        <v>15</v>
      </c>
      <c r="J14" s="1230">
        <f t="shared" si="7"/>
        <v>16</v>
      </c>
      <c r="K14" s="1229">
        <f t="shared" si="18"/>
        <v>0</v>
      </c>
      <c r="L14" s="1229">
        <f t="shared" si="18"/>
        <v>13</v>
      </c>
      <c r="M14" s="1229">
        <f t="shared" si="18"/>
        <v>0</v>
      </c>
      <c r="N14" s="1229">
        <f t="shared" si="18"/>
        <v>0</v>
      </c>
      <c r="O14" s="1229">
        <f t="shared" si="18"/>
        <v>0</v>
      </c>
      <c r="P14" s="1229">
        <f t="shared" si="18"/>
        <v>0</v>
      </c>
      <c r="Q14" s="1229">
        <f t="shared" si="18"/>
        <v>0</v>
      </c>
      <c r="R14" s="1229">
        <f t="shared" si="18"/>
        <v>0</v>
      </c>
      <c r="S14" s="1229">
        <f t="shared" si="18"/>
        <v>0</v>
      </c>
      <c r="T14" s="1229">
        <f t="shared" si="18"/>
        <v>0</v>
      </c>
      <c r="U14" s="1229">
        <f t="shared" si="18"/>
        <v>0</v>
      </c>
      <c r="V14" s="1229">
        <f t="shared" si="18"/>
        <v>0</v>
      </c>
      <c r="W14" s="1229">
        <f t="shared" si="18"/>
        <v>0</v>
      </c>
      <c r="X14" s="1229">
        <f t="shared" si="18"/>
        <v>0</v>
      </c>
      <c r="Y14" s="1229">
        <f t="shared" si="18"/>
        <v>0</v>
      </c>
      <c r="Z14" s="1229">
        <f t="shared" si="18"/>
        <v>0</v>
      </c>
      <c r="AA14" s="1229">
        <f t="shared" si="18"/>
        <v>0</v>
      </c>
      <c r="AB14" s="1229">
        <f t="shared" si="18"/>
        <v>0</v>
      </c>
      <c r="AC14" s="1229">
        <f t="shared" si="18"/>
        <v>0</v>
      </c>
      <c r="AD14" s="1231">
        <f t="shared" si="18"/>
        <v>0</v>
      </c>
      <c r="AE14" s="1221"/>
      <c r="AF14" s="1222">
        <f>SUM(AF15:AF17)</f>
        <v>16</v>
      </c>
      <c r="AG14" s="1223">
        <f t="shared" ref="AG14" si="19">SUM(AG15:AG17)</f>
        <v>16</v>
      </c>
      <c r="AH14" s="1223">
        <f>SUM(AH15:AH17)</f>
        <v>0</v>
      </c>
      <c r="AI14" s="1223">
        <f>SUM(AI15:AI17)</f>
        <v>0</v>
      </c>
      <c r="AJ14" s="1223">
        <f>SUM(AJ15:AJ17)</f>
        <v>0</v>
      </c>
      <c r="AK14" s="1224"/>
      <c r="AL14" s="1223">
        <f t="shared" ref="AL14:AT14" si="20">SUM(AL15:AL17)</f>
        <v>0</v>
      </c>
      <c r="AM14" s="1223">
        <f t="shared" si="20"/>
        <v>0</v>
      </c>
      <c r="AN14" s="1223">
        <f t="shared" si="20"/>
        <v>0</v>
      </c>
      <c r="AO14" s="1223">
        <f t="shared" si="20"/>
        <v>0</v>
      </c>
      <c r="AP14" s="1223">
        <f t="shared" si="20"/>
        <v>0</v>
      </c>
      <c r="AQ14" s="1223">
        <f>SUM(AQ15:AQ17)</f>
        <v>0</v>
      </c>
      <c r="AR14" s="1223">
        <f t="shared" si="20"/>
        <v>0</v>
      </c>
      <c r="AS14" s="1223">
        <f t="shared" si="20"/>
        <v>0</v>
      </c>
      <c r="AT14" s="1223">
        <f t="shared" si="20"/>
        <v>0</v>
      </c>
      <c r="AU14" s="1221"/>
      <c r="AV14" s="1232">
        <f t="shared" si="10"/>
        <v>0</v>
      </c>
      <c r="AW14" s="1233">
        <f t="shared" si="4"/>
        <v>0</v>
      </c>
      <c r="AX14" s="1223">
        <f t="shared" ref="AX14:BF14" si="21">SUM(AX15:AX17)</f>
        <v>0</v>
      </c>
      <c r="AY14" s="1223">
        <f t="shared" si="21"/>
        <v>0</v>
      </c>
      <c r="AZ14" s="1223">
        <f t="shared" si="21"/>
        <v>0</v>
      </c>
      <c r="BA14" s="1223">
        <f t="shared" si="21"/>
        <v>0</v>
      </c>
      <c r="BB14" s="1223">
        <f t="shared" si="21"/>
        <v>0</v>
      </c>
      <c r="BC14" s="1227">
        <f>SUM(BC15:BC17)</f>
        <v>0</v>
      </c>
      <c r="BD14" s="1223">
        <f t="shared" si="21"/>
        <v>0</v>
      </c>
      <c r="BE14" s="1223">
        <f t="shared" si="21"/>
        <v>0</v>
      </c>
      <c r="BF14" s="1223">
        <f t="shared" si="21"/>
        <v>0</v>
      </c>
    </row>
    <row r="15" spans="1:60" s="197" customFormat="1" ht="29.4" customHeight="1" thickBot="1">
      <c r="B15" s="322"/>
      <c r="C15" s="1235">
        <f t="shared" si="0"/>
        <v>0</v>
      </c>
      <c r="D15" s="1270"/>
      <c r="E15" s="1270"/>
      <c r="F15" s="1270"/>
      <c r="G15" s="1270"/>
      <c r="H15" s="1270"/>
      <c r="I15" s="1270"/>
      <c r="J15" s="1264">
        <f t="shared" si="7"/>
        <v>0</v>
      </c>
      <c r="K15" s="1270"/>
      <c r="L15" s="1270"/>
      <c r="M15" s="1270"/>
      <c r="N15" s="1270"/>
      <c r="O15" s="1270"/>
      <c r="P15" s="1270"/>
      <c r="Q15" s="1270"/>
      <c r="R15" s="1270"/>
      <c r="S15" s="1270"/>
      <c r="T15" s="1270"/>
      <c r="U15" s="1270"/>
      <c r="V15" s="1270"/>
      <c r="W15" s="1270"/>
      <c r="X15" s="1270"/>
      <c r="Y15" s="1270"/>
      <c r="Z15" s="1270"/>
      <c r="AA15" s="1270"/>
      <c r="AB15" s="1270"/>
      <c r="AC15" s="1271"/>
      <c r="AD15" s="1272"/>
      <c r="AE15" s="1273"/>
      <c r="AF15" s="1274">
        <f t="shared" ref="AF15:AF18" si="22">SUM(AG15:AJ15)</f>
        <v>0</v>
      </c>
      <c r="AG15" s="1275"/>
      <c r="AH15" s="1275"/>
      <c r="AI15" s="1275"/>
      <c r="AJ15" s="1275"/>
      <c r="AK15" s="1273"/>
      <c r="AL15" s="1276"/>
      <c r="AM15" s="1276"/>
      <c r="AN15" s="1276"/>
      <c r="AO15" s="1276"/>
      <c r="AP15" s="1276"/>
      <c r="AQ15" s="1276"/>
      <c r="AR15" s="1276"/>
      <c r="AS15" s="1276"/>
      <c r="AT15" s="1276"/>
      <c r="AU15" s="1273"/>
      <c r="AV15" s="1242">
        <f t="shared" si="10"/>
        <v>0</v>
      </c>
      <c r="AW15" s="1243">
        <f t="shared" si="4"/>
        <v>0</v>
      </c>
      <c r="AX15" s="1276">
        <f>AL15*2</f>
        <v>0</v>
      </c>
      <c r="AY15" s="1276">
        <f>AM15*50</f>
        <v>0</v>
      </c>
      <c r="AZ15" s="1276">
        <f>AN15*25</f>
        <v>0</v>
      </c>
      <c r="BA15" s="1276">
        <f>AO15*40</f>
        <v>0</v>
      </c>
      <c r="BB15" s="1276">
        <f>AP15*60</f>
        <v>0</v>
      </c>
      <c r="BC15" s="1277">
        <f>AQ15*4</f>
        <v>0</v>
      </c>
      <c r="BD15" s="1276">
        <f>AR15*0.5</f>
        <v>0</v>
      </c>
      <c r="BE15" s="1276">
        <f t="shared" ref="BE15:BF18" si="23">AS15*12</f>
        <v>0</v>
      </c>
      <c r="BF15" s="1276">
        <f t="shared" si="23"/>
        <v>0</v>
      </c>
    </row>
    <row r="16" spans="1:60" s="197" customFormat="1" ht="25.8" customHeight="1" thickBot="1">
      <c r="A16" s="378"/>
      <c r="B16" s="322" t="s">
        <v>913</v>
      </c>
      <c r="C16" s="1235">
        <f t="shared" si="0"/>
        <v>354</v>
      </c>
      <c r="D16" s="1270">
        <v>250</v>
      </c>
      <c r="E16" s="1270">
        <v>25</v>
      </c>
      <c r="F16" s="1270">
        <v>25</v>
      </c>
      <c r="G16" s="1270"/>
      <c r="H16" s="1270">
        <v>10</v>
      </c>
      <c r="I16" s="1270">
        <v>15</v>
      </c>
      <c r="J16" s="1264">
        <f t="shared" si="7"/>
        <v>16</v>
      </c>
      <c r="K16" s="1270"/>
      <c r="L16" s="1270">
        <v>13</v>
      </c>
      <c r="M16" s="1270"/>
      <c r="N16" s="1270"/>
      <c r="O16" s="1270"/>
      <c r="P16" s="1270"/>
      <c r="Q16" s="1270"/>
      <c r="R16" s="1270"/>
      <c r="S16" s="1270"/>
      <c r="T16" s="1270"/>
      <c r="U16" s="1270"/>
      <c r="V16" s="1270"/>
      <c r="W16" s="1270"/>
      <c r="X16" s="1270"/>
      <c r="Y16" s="1270"/>
      <c r="Z16" s="1270"/>
      <c r="AA16" s="1270"/>
      <c r="AB16" s="1270"/>
      <c r="AC16" s="1271"/>
      <c r="AD16" s="1272"/>
      <c r="AE16" s="1273"/>
      <c r="AF16" s="1274">
        <f t="shared" si="22"/>
        <v>16</v>
      </c>
      <c r="AG16" s="1275">
        <v>16</v>
      </c>
      <c r="AH16" s="1275"/>
      <c r="AI16" s="1275"/>
      <c r="AJ16" s="1275"/>
      <c r="AK16" s="1273"/>
      <c r="AL16" s="1276"/>
      <c r="AM16" s="1276"/>
      <c r="AN16" s="1276"/>
      <c r="AO16" s="1276"/>
      <c r="AP16" s="1276"/>
      <c r="AQ16" s="1276"/>
      <c r="AR16" s="1276"/>
      <c r="AS16" s="1276"/>
      <c r="AT16" s="1276"/>
      <c r="AU16" s="1273"/>
      <c r="AV16" s="1242">
        <f t="shared" si="10"/>
        <v>0</v>
      </c>
      <c r="AW16" s="1263">
        <f t="shared" si="4"/>
        <v>0</v>
      </c>
      <c r="AX16" s="1276">
        <f>AL16*2</f>
        <v>0</v>
      </c>
      <c r="AY16" s="1276">
        <f>AM16*50</f>
        <v>0</v>
      </c>
      <c r="AZ16" s="1276">
        <f>AN16*25</f>
        <v>0</v>
      </c>
      <c r="BA16" s="1276">
        <f>AO16*40</f>
        <v>0</v>
      </c>
      <c r="BB16" s="1276">
        <f>AP16*60</f>
        <v>0</v>
      </c>
      <c r="BC16" s="1277">
        <f>AQ16*4</f>
        <v>0</v>
      </c>
      <c r="BD16" s="1276">
        <f>AR16*0.5</f>
        <v>0</v>
      </c>
      <c r="BE16" s="1276">
        <f t="shared" si="23"/>
        <v>0</v>
      </c>
      <c r="BF16" s="1276">
        <f t="shared" si="23"/>
        <v>0</v>
      </c>
    </row>
    <row r="17" spans="1:62" s="197" customFormat="1" ht="24.6" customHeight="1" thickBot="1">
      <c r="B17" s="322" t="s">
        <v>914</v>
      </c>
      <c r="C17" s="1235">
        <f t="shared" si="0"/>
        <v>0</v>
      </c>
      <c r="D17" s="1270"/>
      <c r="E17" s="1270"/>
      <c r="F17" s="1270"/>
      <c r="G17" s="1270"/>
      <c r="H17" s="1270"/>
      <c r="I17" s="1270"/>
      <c r="J17" s="1237">
        <f>AF17</f>
        <v>0</v>
      </c>
      <c r="K17" s="1270"/>
      <c r="L17" s="1270"/>
      <c r="M17" s="1270"/>
      <c r="N17" s="1270"/>
      <c r="O17" s="1270"/>
      <c r="P17" s="1270"/>
      <c r="Q17" s="1270"/>
      <c r="R17" s="1270"/>
      <c r="S17" s="1270"/>
      <c r="T17" s="1270"/>
      <c r="U17" s="1270"/>
      <c r="V17" s="1270"/>
      <c r="W17" s="1270"/>
      <c r="X17" s="1270"/>
      <c r="Y17" s="1270"/>
      <c r="Z17" s="1270"/>
      <c r="AA17" s="1270"/>
      <c r="AB17" s="1270"/>
      <c r="AC17" s="1271"/>
      <c r="AD17" s="1272"/>
      <c r="AE17" s="1273"/>
      <c r="AF17" s="1274">
        <f>SUM(AG17:AJ17)</f>
        <v>0</v>
      </c>
      <c r="AG17" s="1275"/>
      <c r="AH17" s="1275"/>
      <c r="AI17" s="1240"/>
      <c r="AJ17" s="1240"/>
      <c r="AK17" s="1221"/>
      <c r="AL17" s="1276"/>
      <c r="AM17" s="1276"/>
      <c r="AN17" s="1276"/>
      <c r="AO17" s="1276"/>
      <c r="AP17" s="1276"/>
      <c r="AQ17" s="1276"/>
      <c r="AR17" s="1276"/>
      <c r="AS17" s="1276"/>
      <c r="AT17" s="1276"/>
      <c r="AU17" s="1273"/>
      <c r="AV17" s="1242">
        <f t="shared" si="10"/>
        <v>0</v>
      </c>
      <c r="AW17" s="1263">
        <f t="shared" si="4"/>
        <v>0</v>
      </c>
      <c r="AX17" s="1276">
        <f>AL17*2</f>
        <v>0</v>
      </c>
      <c r="AY17" s="1276">
        <f>AM17*50</f>
        <v>0</v>
      </c>
      <c r="AZ17" s="1276">
        <f>AN17*25</f>
        <v>0</v>
      </c>
      <c r="BA17" s="1276">
        <f>AO17*40</f>
        <v>0</v>
      </c>
      <c r="BB17" s="1276">
        <f>AP17*60</f>
        <v>0</v>
      </c>
      <c r="BC17" s="1277">
        <f>AQ17*4</f>
        <v>0</v>
      </c>
      <c r="BD17" s="1276">
        <f>AR17*0.5</f>
        <v>0</v>
      </c>
      <c r="BE17" s="1276">
        <f t="shared" si="23"/>
        <v>0</v>
      </c>
      <c r="BF17" s="1276">
        <f t="shared" si="23"/>
        <v>0</v>
      </c>
    </row>
    <row r="18" spans="1:62" s="197" customFormat="1" ht="26.4" customHeight="1" thickBot="1">
      <c r="B18" s="332" t="s">
        <v>915</v>
      </c>
      <c r="C18" s="1245">
        <f t="shared" si="0"/>
        <v>0</v>
      </c>
      <c r="D18" s="1278"/>
      <c r="E18" s="1278"/>
      <c r="F18" s="1278"/>
      <c r="G18" s="1278"/>
      <c r="H18" s="1278"/>
      <c r="I18" s="1278"/>
      <c r="J18" s="1279">
        <f t="shared" si="7"/>
        <v>0</v>
      </c>
      <c r="K18" s="1278"/>
      <c r="L18" s="1278"/>
      <c r="M18" s="1278"/>
      <c r="N18" s="1278"/>
      <c r="O18" s="1278"/>
      <c r="P18" s="1278"/>
      <c r="Q18" s="1278"/>
      <c r="R18" s="1278"/>
      <c r="S18" s="1278"/>
      <c r="T18" s="1278"/>
      <c r="U18" s="1278"/>
      <c r="V18" s="1278"/>
      <c r="W18" s="1278"/>
      <c r="X18" s="1278"/>
      <c r="Y18" s="1278"/>
      <c r="Z18" s="1278"/>
      <c r="AA18" s="1278"/>
      <c r="AB18" s="1278"/>
      <c r="AC18" s="1280"/>
      <c r="AD18" s="1281"/>
      <c r="AE18" s="1221"/>
      <c r="AF18" s="1222">
        <f t="shared" si="22"/>
        <v>0</v>
      </c>
      <c r="AG18" s="1240"/>
      <c r="AH18" s="1240"/>
      <c r="AI18" s="1240"/>
      <c r="AJ18" s="1240"/>
      <c r="AK18" s="1221"/>
      <c r="AL18" s="1276"/>
      <c r="AM18" s="1276"/>
      <c r="AN18" s="1276"/>
      <c r="AO18" s="1276"/>
      <c r="AP18" s="1276"/>
      <c r="AQ18" s="1276"/>
      <c r="AR18" s="1276"/>
      <c r="AS18" s="1276"/>
      <c r="AT18" s="1276"/>
      <c r="AU18" s="1273"/>
      <c r="AV18" s="1242">
        <f t="shared" si="10"/>
        <v>0</v>
      </c>
      <c r="AW18" s="1251">
        <f t="shared" si="4"/>
        <v>0</v>
      </c>
      <c r="AX18" s="1276">
        <f>AL18*2</f>
        <v>0</v>
      </c>
      <c r="AY18" s="1276">
        <f>AM18*50</f>
        <v>0</v>
      </c>
      <c r="AZ18" s="1276">
        <f>AN18*25</f>
        <v>0</v>
      </c>
      <c r="BA18" s="1276">
        <f>AO18*40</f>
        <v>0</v>
      </c>
      <c r="BB18" s="1276">
        <f>AP18*60</f>
        <v>0</v>
      </c>
      <c r="BC18" s="1277">
        <f>AQ18*4</f>
        <v>0</v>
      </c>
      <c r="BD18" s="1276">
        <f>AR18*0.5</f>
        <v>0</v>
      </c>
      <c r="BE18" s="1276">
        <f t="shared" si="23"/>
        <v>0</v>
      </c>
      <c r="BF18" s="1276">
        <f t="shared" si="23"/>
        <v>0</v>
      </c>
    </row>
    <row r="19" spans="1:62" s="197" customFormat="1" ht="25.8" customHeight="1" thickBot="1">
      <c r="B19" s="1282" t="s">
        <v>916</v>
      </c>
      <c r="C19" s="1283">
        <f t="shared" si="0"/>
        <v>0</v>
      </c>
      <c r="D19" s="1283">
        <f t="shared" ref="D19:AD19" si="24">SUM(D20:D22)</f>
        <v>0</v>
      </c>
      <c r="E19" s="1283">
        <f t="shared" si="24"/>
        <v>0</v>
      </c>
      <c r="F19" s="1283">
        <f t="shared" si="24"/>
        <v>0</v>
      </c>
      <c r="G19" s="1283">
        <f t="shared" si="24"/>
        <v>0</v>
      </c>
      <c r="H19" s="1283">
        <f t="shared" si="24"/>
        <v>0</v>
      </c>
      <c r="I19" s="1283">
        <f t="shared" si="24"/>
        <v>0</v>
      </c>
      <c r="J19" s="1230">
        <f t="shared" si="7"/>
        <v>0</v>
      </c>
      <c r="K19" s="1283">
        <f t="shared" si="24"/>
        <v>0</v>
      </c>
      <c r="L19" s="1283">
        <f t="shared" si="24"/>
        <v>0</v>
      </c>
      <c r="M19" s="1283">
        <f t="shared" si="24"/>
        <v>0</v>
      </c>
      <c r="N19" s="1283">
        <f t="shared" si="24"/>
        <v>0</v>
      </c>
      <c r="O19" s="1283">
        <f t="shared" si="24"/>
        <v>0</v>
      </c>
      <c r="P19" s="1283">
        <f t="shared" si="24"/>
        <v>0</v>
      </c>
      <c r="Q19" s="1283">
        <f t="shared" si="24"/>
        <v>0</v>
      </c>
      <c r="R19" s="1283">
        <f t="shared" si="24"/>
        <v>0</v>
      </c>
      <c r="S19" s="1283">
        <f t="shared" si="24"/>
        <v>0</v>
      </c>
      <c r="T19" s="1283">
        <f t="shared" si="24"/>
        <v>0</v>
      </c>
      <c r="U19" s="1283">
        <f t="shared" si="24"/>
        <v>0</v>
      </c>
      <c r="V19" s="1283">
        <f t="shared" si="24"/>
        <v>0</v>
      </c>
      <c r="W19" s="1283">
        <f t="shared" si="24"/>
        <v>0</v>
      </c>
      <c r="X19" s="1283">
        <f t="shared" si="24"/>
        <v>0</v>
      </c>
      <c r="Y19" s="1283">
        <f t="shared" si="24"/>
        <v>0</v>
      </c>
      <c r="Z19" s="1283">
        <f t="shared" si="24"/>
        <v>0</v>
      </c>
      <c r="AA19" s="1283">
        <f t="shared" si="24"/>
        <v>0</v>
      </c>
      <c r="AB19" s="1283">
        <f t="shared" si="24"/>
        <v>0</v>
      </c>
      <c r="AC19" s="1283">
        <f t="shared" si="24"/>
        <v>0</v>
      </c>
      <c r="AD19" s="1284">
        <f t="shared" si="24"/>
        <v>0</v>
      </c>
      <c r="AE19" s="1221"/>
      <c r="AF19" s="1222">
        <f>SUM(AF20:AF22)</f>
        <v>0</v>
      </c>
      <c r="AG19" s="1223">
        <f>SUM(AG20:AG22)</f>
        <v>0</v>
      </c>
      <c r="AH19" s="1223">
        <f t="shared" ref="AH19:AJ19" si="25">SUM(AH20:AH22)</f>
        <v>0</v>
      </c>
      <c r="AI19" s="1223">
        <f t="shared" si="25"/>
        <v>0</v>
      </c>
      <c r="AJ19" s="1223">
        <f t="shared" si="25"/>
        <v>0</v>
      </c>
      <c r="AK19" s="1224"/>
      <c r="AL19" s="1223">
        <f t="shared" ref="AL19:AT19" si="26">SUM(AL20:AL22)</f>
        <v>0</v>
      </c>
      <c r="AM19" s="1223">
        <f t="shared" si="26"/>
        <v>0</v>
      </c>
      <c r="AN19" s="1223">
        <f t="shared" si="26"/>
        <v>0</v>
      </c>
      <c r="AO19" s="1223">
        <f t="shared" si="26"/>
        <v>0</v>
      </c>
      <c r="AP19" s="1223">
        <f t="shared" si="26"/>
        <v>0</v>
      </c>
      <c r="AQ19" s="1223">
        <f>SUM(AQ20:AQ22)</f>
        <v>0</v>
      </c>
      <c r="AR19" s="1223">
        <f t="shared" si="26"/>
        <v>0</v>
      </c>
      <c r="AS19" s="1223">
        <f t="shared" si="26"/>
        <v>0</v>
      </c>
      <c r="AT19" s="1223">
        <f t="shared" si="26"/>
        <v>0</v>
      </c>
      <c r="AU19" s="1221"/>
      <c r="AV19" s="1232">
        <f t="shared" si="10"/>
        <v>0</v>
      </c>
      <c r="AW19" s="1233">
        <f t="shared" si="4"/>
        <v>0</v>
      </c>
      <c r="AX19" s="1223">
        <f t="shared" ref="AX19:BF19" si="27">SUM(AX20:AX22)</f>
        <v>0</v>
      </c>
      <c r="AY19" s="1223">
        <f t="shared" si="27"/>
        <v>0</v>
      </c>
      <c r="AZ19" s="1223">
        <f t="shared" si="27"/>
        <v>0</v>
      </c>
      <c r="BA19" s="1223">
        <f t="shared" si="27"/>
        <v>0</v>
      </c>
      <c r="BB19" s="1223">
        <f t="shared" si="27"/>
        <v>0</v>
      </c>
      <c r="BC19" s="1227">
        <f>SUM(BC20:BC22)</f>
        <v>0</v>
      </c>
      <c r="BD19" s="1223">
        <f t="shared" si="27"/>
        <v>0</v>
      </c>
      <c r="BE19" s="1223">
        <f t="shared" si="27"/>
        <v>0</v>
      </c>
      <c r="BF19" s="1223">
        <f t="shared" si="27"/>
        <v>0</v>
      </c>
    </row>
    <row r="20" spans="1:62" s="197" customFormat="1" ht="24.6" customHeight="1" thickBot="1">
      <c r="B20" s="322" t="s">
        <v>917</v>
      </c>
      <c r="C20" s="1235">
        <f t="shared" si="0"/>
        <v>0</v>
      </c>
      <c r="D20" s="1270"/>
      <c r="E20" s="1270"/>
      <c r="F20" s="1270"/>
      <c r="G20" s="1270"/>
      <c r="H20" s="1270"/>
      <c r="I20" s="1270"/>
      <c r="J20" s="1264">
        <f t="shared" si="7"/>
        <v>0</v>
      </c>
      <c r="K20" s="1270"/>
      <c r="L20" s="1270"/>
      <c r="M20" s="1270"/>
      <c r="N20" s="1270"/>
      <c r="O20" s="1270"/>
      <c r="P20" s="1270"/>
      <c r="Q20" s="1270"/>
      <c r="R20" s="1270"/>
      <c r="S20" s="1270"/>
      <c r="T20" s="1270"/>
      <c r="U20" s="1270"/>
      <c r="V20" s="1270"/>
      <c r="W20" s="1270"/>
      <c r="X20" s="1285"/>
      <c r="Y20" s="1270"/>
      <c r="Z20" s="1270"/>
      <c r="AA20" s="1270"/>
      <c r="AB20" s="1270"/>
      <c r="AC20" s="1271"/>
      <c r="AD20" s="1272"/>
      <c r="AE20" s="1221"/>
      <c r="AF20" s="1222">
        <f t="shared" ref="AF20:AF22" si="28">SUM(AG20:AJ20)</f>
        <v>0</v>
      </c>
      <c r="AG20" s="1240"/>
      <c r="AH20" s="1240"/>
      <c r="AI20" s="1240"/>
      <c r="AJ20" s="1240"/>
      <c r="AK20" s="1221"/>
      <c r="AL20" s="1276"/>
      <c r="AM20" s="1276"/>
      <c r="AN20" s="1276"/>
      <c r="AO20" s="1276"/>
      <c r="AP20" s="1276"/>
      <c r="AQ20" s="1276"/>
      <c r="AR20" s="1276"/>
      <c r="AS20" s="1276"/>
      <c r="AT20" s="1276"/>
      <c r="AU20" s="1273"/>
      <c r="AV20" s="1242">
        <f t="shared" si="10"/>
        <v>0</v>
      </c>
      <c r="AW20" s="1243">
        <f t="shared" si="4"/>
        <v>0</v>
      </c>
      <c r="AX20" s="1276">
        <f>AL20*2</f>
        <v>0</v>
      </c>
      <c r="AY20" s="1276">
        <f>AM20*50</f>
        <v>0</v>
      </c>
      <c r="AZ20" s="1276">
        <f>AN20*25</f>
        <v>0</v>
      </c>
      <c r="BA20" s="1276">
        <f>AO20*40</f>
        <v>0</v>
      </c>
      <c r="BB20" s="1276">
        <f>AP20*60</f>
        <v>0</v>
      </c>
      <c r="BC20" s="1277">
        <f>AQ20*4</f>
        <v>0</v>
      </c>
      <c r="BD20" s="1276">
        <f>AR20*0.5</f>
        <v>0</v>
      </c>
      <c r="BE20" s="1276">
        <f>AS20*12</f>
        <v>0</v>
      </c>
      <c r="BF20" s="1276">
        <f>AT20*12</f>
        <v>0</v>
      </c>
    </row>
    <row r="21" spans="1:62" s="197" customFormat="1" ht="27.6" customHeight="1" thickBot="1">
      <c r="B21" s="322"/>
      <c r="C21" s="1235">
        <f t="shared" si="0"/>
        <v>0</v>
      </c>
      <c r="D21" s="1270"/>
      <c r="E21" s="1270"/>
      <c r="F21" s="1270"/>
      <c r="G21" s="1270"/>
      <c r="H21" s="1270"/>
      <c r="I21" s="1270"/>
      <c r="J21" s="1264">
        <f t="shared" si="7"/>
        <v>0</v>
      </c>
      <c r="K21" s="1270"/>
      <c r="L21" s="1270"/>
      <c r="M21" s="1270"/>
      <c r="N21" s="1270"/>
      <c r="O21" s="1270"/>
      <c r="P21" s="1270"/>
      <c r="Q21" s="1270"/>
      <c r="R21" s="1270"/>
      <c r="S21" s="1270"/>
      <c r="T21" s="1270"/>
      <c r="U21" s="1270"/>
      <c r="V21" s="1270"/>
      <c r="W21" s="1270"/>
      <c r="X21" s="1270"/>
      <c r="Y21" s="1270"/>
      <c r="Z21" s="1270"/>
      <c r="AA21" s="1270"/>
      <c r="AB21" s="1270"/>
      <c r="AC21" s="1271"/>
      <c r="AD21" s="1272"/>
      <c r="AE21" s="1221"/>
      <c r="AF21" s="1222">
        <f t="shared" si="28"/>
        <v>0</v>
      </c>
      <c r="AG21" s="1240"/>
      <c r="AH21" s="1240"/>
      <c r="AI21" s="1240"/>
      <c r="AJ21" s="1240"/>
      <c r="AK21" s="1221"/>
      <c r="AL21" s="1276"/>
      <c r="AM21" s="1276"/>
      <c r="AN21" s="1276"/>
      <c r="AO21" s="1276"/>
      <c r="AP21" s="1276"/>
      <c r="AQ21" s="1276"/>
      <c r="AR21" s="1276"/>
      <c r="AS21" s="1276"/>
      <c r="AT21" s="1276"/>
      <c r="AU21" s="1273"/>
      <c r="AV21" s="1242">
        <f t="shared" si="10"/>
        <v>0</v>
      </c>
      <c r="AW21" s="1263">
        <f t="shared" si="4"/>
        <v>0</v>
      </c>
      <c r="AX21" s="1276">
        <f>AL21*2</f>
        <v>0</v>
      </c>
      <c r="AY21" s="1276">
        <f>AM21*50</f>
        <v>0</v>
      </c>
      <c r="AZ21" s="1276">
        <f>AN21*25</f>
        <v>0</v>
      </c>
      <c r="BA21" s="1276">
        <f>AO21*40</f>
        <v>0</v>
      </c>
      <c r="BB21" s="1276">
        <f>AP21*60</f>
        <v>0</v>
      </c>
      <c r="BC21" s="1277">
        <f>AQ21*4</f>
        <v>0</v>
      </c>
      <c r="BD21" s="1276">
        <f t="shared" ref="BD21:BD22" si="29">AR21*0.5</f>
        <v>0</v>
      </c>
      <c r="BE21" s="1276">
        <f t="shared" ref="BE21:BF22" si="30">AS21*12</f>
        <v>0</v>
      </c>
      <c r="BF21" s="1276">
        <f t="shared" si="30"/>
        <v>0</v>
      </c>
    </row>
    <row r="22" spans="1:62" s="197" customFormat="1" ht="25.2" customHeight="1" thickBot="1">
      <c r="B22" s="380"/>
      <c r="C22" s="1245">
        <f t="shared" si="0"/>
        <v>0</v>
      </c>
      <c r="D22" s="1278"/>
      <c r="E22" s="1278"/>
      <c r="F22" s="1278"/>
      <c r="G22" s="1278"/>
      <c r="H22" s="1278"/>
      <c r="I22" s="1278"/>
      <c r="J22" s="1279">
        <f t="shared" si="7"/>
        <v>0</v>
      </c>
      <c r="K22" s="1278"/>
      <c r="L22" s="1278"/>
      <c r="M22" s="1278"/>
      <c r="N22" s="1278"/>
      <c r="O22" s="1278"/>
      <c r="P22" s="1278"/>
      <c r="Q22" s="1278"/>
      <c r="R22" s="1278"/>
      <c r="S22" s="1278"/>
      <c r="T22" s="1278"/>
      <c r="U22" s="1278"/>
      <c r="V22" s="1278"/>
      <c r="W22" s="1278"/>
      <c r="X22" s="1278"/>
      <c r="Y22" s="1278"/>
      <c r="Z22" s="1278"/>
      <c r="AA22" s="1278"/>
      <c r="AB22" s="1278"/>
      <c r="AC22" s="1280"/>
      <c r="AD22" s="1281"/>
      <c r="AE22" s="1221"/>
      <c r="AF22" s="1222">
        <f t="shared" si="28"/>
        <v>0</v>
      </c>
      <c r="AG22" s="1240"/>
      <c r="AH22" s="1240"/>
      <c r="AI22" s="1240"/>
      <c r="AJ22" s="1240"/>
      <c r="AK22" s="1221"/>
      <c r="AL22" s="1276"/>
      <c r="AM22" s="1276"/>
      <c r="AN22" s="1276"/>
      <c r="AO22" s="1276"/>
      <c r="AP22" s="1276"/>
      <c r="AQ22" s="1276"/>
      <c r="AR22" s="1276"/>
      <c r="AS22" s="1276"/>
      <c r="AT22" s="1276"/>
      <c r="AU22" s="1273"/>
      <c r="AV22" s="1242">
        <f t="shared" si="10"/>
        <v>0</v>
      </c>
      <c r="AW22" s="1286">
        <f t="shared" si="4"/>
        <v>0</v>
      </c>
      <c r="AX22" s="1276">
        <f>AL22*2</f>
        <v>0</v>
      </c>
      <c r="AY22" s="1276">
        <f>AM22*50</f>
        <v>0</v>
      </c>
      <c r="AZ22" s="1276">
        <f>AN22*25</f>
        <v>0</v>
      </c>
      <c r="BA22" s="1276">
        <f>AO22*40</f>
        <v>0</v>
      </c>
      <c r="BB22" s="1276">
        <f>AP22*60</f>
        <v>0</v>
      </c>
      <c r="BC22" s="1277">
        <f>AQ22*4</f>
        <v>0</v>
      </c>
      <c r="BD22" s="1276">
        <f t="shared" si="29"/>
        <v>0</v>
      </c>
      <c r="BE22" s="1276">
        <f t="shared" si="30"/>
        <v>0</v>
      </c>
      <c r="BF22" s="1276">
        <f t="shared" si="30"/>
        <v>0</v>
      </c>
    </row>
    <row r="23" spans="1:62" s="351" customFormat="1" ht="181.8" customHeight="1">
      <c r="A23" s="1654" t="s">
        <v>918</v>
      </c>
      <c r="B23" s="1655"/>
      <c r="C23" s="1655"/>
      <c r="D23" s="1655"/>
      <c r="E23" s="1655"/>
      <c r="F23" s="1655"/>
      <c r="G23" s="1655"/>
      <c r="H23" s="1655"/>
      <c r="I23" s="1655"/>
      <c r="J23" s="1655"/>
      <c r="K23" s="1655"/>
      <c r="L23" s="1655"/>
      <c r="M23" s="1655"/>
      <c r="N23" s="1655"/>
      <c r="O23" s="1655"/>
      <c r="P23" s="1655"/>
      <c r="Q23" s="1655"/>
      <c r="R23" s="1655"/>
      <c r="S23" s="1655"/>
      <c r="T23" s="1655"/>
      <c r="U23" s="1655"/>
      <c r="V23" s="1655"/>
      <c r="W23" s="1655"/>
      <c r="X23" s="1655"/>
      <c r="Y23" s="1655"/>
      <c r="Z23" s="1656"/>
      <c r="AA23" s="1656"/>
      <c r="AB23" s="1656"/>
      <c r="AC23" s="1656"/>
      <c r="AD23" s="1656"/>
      <c r="AF23" s="352" t="s">
        <v>1674</v>
      </c>
      <c r="AG23" s="352"/>
      <c r="AH23" s="249"/>
      <c r="AI23" s="249"/>
      <c r="AJ23" s="249"/>
      <c r="AK23" s="249"/>
      <c r="AL23" s="353"/>
      <c r="AM23" s="352" t="s">
        <v>1296</v>
      </c>
      <c r="AN23" s="352"/>
    </row>
    <row r="24" spans="1:62" s="249" customFormat="1" ht="25.2" customHeight="1">
      <c r="B24" s="352"/>
      <c r="C24" s="352"/>
      <c r="D24" s="1652"/>
      <c r="E24" s="1652"/>
      <c r="G24" s="353"/>
      <c r="H24" s="353"/>
      <c r="J24" s="352"/>
      <c r="K24" s="354"/>
      <c r="M24" s="353"/>
      <c r="O24" s="352"/>
      <c r="P24" s="352"/>
      <c r="W24" s="1653" t="s">
        <v>1805</v>
      </c>
      <c r="X24" s="1653"/>
      <c r="Y24" s="1653"/>
      <c r="Z24" s="1653"/>
      <c r="AA24" s="1653"/>
      <c r="AB24" s="1653"/>
      <c r="AC24" s="1653"/>
      <c r="AD24" s="1653"/>
      <c r="AE24" s="353"/>
      <c r="AF24" s="244"/>
      <c r="AG24" s="244"/>
      <c r="AH24" s="244"/>
      <c r="AI24" s="244"/>
      <c r="AK24" s="353"/>
      <c r="AL24" s="353"/>
      <c r="AO24" s="352"/>
      <c r="AP24" s="352"/>
      <c r="AQ24" s="354"/>
      <c r="AS24" s="353"/>
      <c r="AV24" s="248"/>
      <c r="AW24" s="355"/>
      <c r="AX24" s="353"/>
      <c r="BA24" s="352"/>
      <c r="BB24" s="352"/>
      <c r="BC24" s="354"/>
      <c r="BE24" s="353"/>
      <c r="BG24" s="352"/>
      <c r="BH24" s="352"/>
    </row>
    <row r="25" spans="1:62" s="244" customFormat="1" ht="29.4" customHeight="1">
      <c r="B25" s="356"/>
      <c r="C25" s="356"/>
      <c r="D25" s="357"/>
      <c r="E25" s="357"/>
      <c r="F25" s="356"/>
      <c r="G25" s="358"/>
      <c r="H25" s="358"/>
      <c r="I25" s="357"/>
      <c r="J25" s="359"/>
      <c r="K25" s="359"/>
      <c r="L25" s="357"/>
      <c r="M25" s="357"/>
      <c r="N25" s="357"/>
      <c r="O25" s="357"/>
      <c r="P25" s="357"/>
      <c r="Q25" s="357"/>
      <c r="R25" s="357"/>
      <c r="W25" s="1644" t="s">
        <v>920</v>
      </c>
      <c r="X25" s="1644"/>
      <c r="Y25" s="1644"/>
      <c r="Z25" s="1644"/>
      <c r="AA25" s="1644"/>
      <c r="AB25" s="1644"/>
      <c r="AC25"/>
      <c r="AO25" s="358"/>
      <c r="AP25" s="358"/>
      <c r="AT25" s="358"/>
      <c r="AU25" s="358"/>
      <c r="AV25" s="360"/>
      <c r="AW25" s="245"/>
      <c r="BA25" s="358"/>
      <c r="BB25" s="358"/>
      <c r="BF25" s="358"/>
    </row>
    <row r="26" spans="1:62" s="244" customFormat="1" ht="181.8" customHeight="1">
      <c r="AF26"/>
      <c r="AG26"/>
      <c r="AH26"/>
      <c r="AI26"/>
      <c r="AV26" s="245"/>
      <c r="AW26" s="245"/>
      <c r="BI26" s="249"/>
      <c r="BJ26" s="249"/>
    </row>
    <row r="27" spans="1:62" ht="181.8" customHeight="1">
      <c r="AL27" s="244"/>
      <c r="AM27" s="244"/>
      <c r="AN27" s="244"/>
      <c r="AO27" s="244"/>
      <c r="AP27" s="244"/>
      <c r="AQ27" s="244"/>
      <c r="AR27" s="244"/>
      <c r="AS27" s="244"/>
      <c r="AT27" s="244"/>
      <c r="AU27" s="244"/>
      <c r="AV27" s="245"/>
      <c r="AW27" s="245"/>
      <c r="AX27" s="244"/>
      <c r="AY27" s="244"/>
      <c r="AZ27" s="244"/>
      <c r="BA27" s="244"/>
      <c r="BB27" s="244"/>
      <c r="BC27" s="244"/>
      <c r="BD27" s="244"/>
      <c r="BE27" s="244"/>
      <c r="BF27" s="244"/>
    </row>
    <row r="28" spans="1:62" ht="181.8" customHeight="1">
      <c r="AL28" s="244"/>
      <c r="AM28" s="244"/>
      <c r="AN28" s="244"/>
      <c r="AO28" s="244"/>
      <c r="AP28" s="244"/>
      <c r="AQ28" s="244"/>
      <c r="AR28" s="244"/>
      <c r="AS28" s="244"/>
      <c r="AT28" s="244"/>
      <c r="AU28" s="244"/>
      <c r="AV28" s="245"/>
      <c r="AW28" s="245"/>
      <c r="AX28" s="244"/>
      <c r="AY28" s="244"/>
      <c r="AZ28" s="244"/>
      <c r="BA28" s="244"/>
      <c r="BB28" s="244"/>
      <c r="BC28" s="244"/>
      <c r="BD28" s="244"/>
      <c r="BE28" s="244"/>
      <c r="BF28" s="244"/>
    </row>
    <row r="29" spans="1:62" ht="181.8" customHeight="1">
      <c r="AL29" s="244"/>
      <c r="AM29" s="244"/>
      <c r="AN29" s="244"/>
      <c r="AO29" s="244"/>
      <c r="AP29" s="244"/>
      <c r="AQ29" s="244"/>
      <c r="AR29" s="244"/>
      <c r="AS29" s="244"/>
      <c r="AT29" s="244"/>
      <c r="AU29" s="244"/>
      <c r="AV29" s="245"/>
      <c r="AW29" s="245"/>
      <c r="AX29" s="244"/>
      <c r="AY29" s="244"/>
      <c r="AZ29" s="244"/>
      <c r="BA29" s="244"/>
      <c r="BB29" s="244"/>
      <c r="BC29" s="244"/>
      <c r="BD29" s="244"/>
      <c r="BE29" s="244"/>
      <c r="BF29" s="244"/>
    </row>
  </sheetData>
  <mergeCells count="9">
    <mergeCell ref="W25:AB25"/>
    <mergeCell ref="BG1:BH1"/>
    <mergeCell ref="B1:AD1"/>
    <mergeCell ref="C2:T2"/>
    <mergeCell ref="AC2:AD2"/>
    <mergeCell ref="AK2:BF2"/>
    <mergeCell ref="A23:AD23"/>
    <mergeCell ref="D24:E24"/>
    <mergeCell ref="W24:AD24"/>
  </mergeCells>
  <phoneticPr fontId="18" type="noConversion"/>
  <hyperlinks>
    <hyperlink ref="BG1" location="預告統計資料發布時間表!A1" display="回發布時間表" xr:uid="{3C64165B-9912-4FC5-A676-A6570663D4C9}"/>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E85FA-2BD8-419E-86A9-2071B37DF2BC}">
  <dimension ref="A1:BJ30"/>
  <sheetViews>
    <sheetView topLeftCell="AI1" workbookViewId="0">
      <selection activeCell="BG1" sqref="BG1:BH1"/>
    </sheetView>
  </sheetViews>
  <sheetFormatPr defaultRowHeight="16.2"/>
  <cols>
    <col min="1" max="1" width="4.88671875" customWidth="1"/>
    <col min="2" max="2" width="21.88671875" customWidth="1"/>
    <col min="3" max="3" width="15.21875" customWidth="1"/>
    <col min="4" max="4" width="14.21875" bestFit="1" customWidth="1"/>
    <col min="5" max="5" width="13.109375" customWidth="1"/>
    <col min="6" max="8" width="14.21875" bestFit="1" customWidth="1"/>
    <col min="9" max="9" width="13.21875" customWidth="1"/>
    <col min="10" max="10" width="14.33203125" bestFit="1" customWidth="1"/>
    <col min="11" max="11" width="9.109375" customWidth="1"/>
    <col min="12" max="12" width="12.6640625" customWidth="1"/>
    <col min="13" max="13" width="8.21875" customWidth="1"/>
    <col min="14" max="14" width="12.44140625" bestFit="1" customWidth="1"/>
    <col min="15" max="15" width="12.33203125" customWidth="1"/>
    <col min="16" max="16" width="12.21875" bestFit="1" customWidth="1"/>
    <col min="17" max="17" width="12.77734375" customWidth="1"/>
    <col min="18" max="18" width="11.21875" customWidth="1"/>
    <col min="19" max="22" width="8.109375" customWidth="1"/>
    <col min="23" max="25" width="7.6640625" customWidth="1"/>
    <col min="26" max="26" width="8.6640625" customWidth="1"/>
    <col min="27" max="28" width="6.6640625" customWidth="1"/>
    <col min="29" max="29" width="7.44140625" customWidth="1"/>
    <col min="30" max="30" width="6.6640625" customWidth="1"/>
    <col min="32" max="36" width="12.6640625" customWidth="1"/>
    <col min="48" max="49" width="8.88671875" style="102"/>
    <col min="50" max="58" width="10.6640625" customWidth="1"/>
  </cols>
  <sheetData>
    <row r="1" spans="1:60" s="246" customFormat="1" ht="45">
      <c r="B1" s="1645" t="s">
        <v>855</v>
      </c>
      <c r="C1" s="1645"/>
      <c r="D1" s="1645"/>
      <c r="E1" s="1645"/>
      <c r="F1" s="1645"/>
      <c r="G1" s="1645"/>
      <c r="H1" s="1645"/>
      <c r="I1" s="1645"/>
      <c r="J1" s="1645"/>
      <c r="K1" s="1645"/>
      <c r="L1" s="1645"/>
      <c r="M1" s="1645"/>
      <c r="N1" s="1645"/>
      <c r="O1" s="1645"/>
      <c r="P1" s="1645"/>
      <c r="Q1" s="1645"/>
      <c r="R1" s="1645"/>
      <c r="S1" s="1645"/>
      <c r="T1" s="1645"/>
      <c r="U1" s="1645"/>
      <c r="V1" s="1645"/>
      <c r="W1" s="1645"/>
      <c r="X1" s="1645"/>
      <c r="Y1" s="1645"/>
      <c r="Z1" s="1645"/>
      <c r="AA1" s="1645"/>
      <c r="AB1" s="1645"/>
      <c r="AC1" s="1645"/>
      <c r="AD1" s="1645"/>
      <c r="AE1" s="243"/>
      <c r="AF1" s="243"/>
      <c r="AG1" s="243"/>
      <c r="AH1" s="243"/>
      <c r="AI1" s="243"/>
      <c r="AJ1" s="243"/>
      <c r="AK1" s="243"/>
      <c r="AL1" s="244"/>
      <c r="AM1" s="244"/>
      <c r="AN1" s="244"/>
      <c r="AO1" s="244"/>
      <c r="AP1" s="244"/>
      <c r="AQ1" s="244"/>
      <c r="AR1" s="244"/>
      <c r="AS1" s="244"/>
      <c r="AT1" s="244"/>
      <c r="AU1" s="244"/>
      <c r="AV1" s="245"/>
      <c r="AW1" s="245"/>
      <c r="AX1" s="244"/>
      <c r="AY1" s="244"/>
      <c r="AZ1" s="244"/>
      <c r="BA1" s="244"/>
      <c r="BB1" s="244"/>
      <c r="BC1" s="244"/>
      <c r="BD1" s="244"/>
      <c r="BE1" s="244"/>
      <c r="BF1" s="244"/>
      <c r="BG1" s="1543" t="s">
        <v>86</v>
      </c>
      <c r="BH1" s="1543"/>
    </row>
    <row r="2" spans="1:60" s="249" customFormat="1" ht="28.8" thickBot="1">
      <c r="B2" s="247"/>
      <c r="C2" s="1646" t="s">
        <v>1822</v>
      </c>
      <c r="D2" s="1646"/>
      <c r="E2" s="1646"/>
      <c r="F2" s="1646"/>
      <c r="G2" s="1646"/>
      <c r="H2" s="1646"/>
      <c r="I2" s="1646"/>
      <c r="J2" s="1646"/>
      <c r="K2" s="1646"/>
      <c r="L2" s="1646"/>
      <c r="M2" s="1646"/>
      <c r="N2" s="1646"/>
      <c r="O2" s="1646"/>
      <c r="P2" s="1646"/>
      <c r="Q2" s="1646"/>
      <c r="R2" s="1646"/>
      <c r="S2" s="1646"/>
      <c r="T2" s="1646"/>
      <c r="U2" s="248"/>
      <c r="V2" s="248" t="s">
        <v>857</v>
      </c>
      <c r="W2" s="248"/>
      <c r="X2" s="248"/>
      <c r="Y2" s="248"/>
      <c r="Z2" s="248"/>
      <c r="AA2" s="248"/>
      <c r="AC2" s="1647" t="s">
        <v>858</v>
      </c>
      <c r="AD2" s="1647"/>
      <c r="AK2" s="1648"/>
      <c r="AL2" s="1648"/>
      <c r="AM2" s="1648"/>
      <c r="AN2" s="1648"/>
      <c r="AO2" s="1648"/>
      <c r="AP2" s="1648"/>
      <c r="AQ2" s="1648"/>
      <c r="AR2" s="1648"/>
      <c r="AS2" s="1648"/>
      <c r="AT2" s="1648"/>
      <c r="AU2" s="1648"/>
      <c r="AV2" s="1648"/>
      <c r="AW2" s="1648"/>
      <c r="AX2" s="1648"/>
      <c r="AY2" s="1648"/>
      <c r="AZ2" s="1648"/>
      <c r="BA2" s="1648"/>
      <c r="BB2" s="1648"/>
      <c r="BC2" s="1648"/>
      <c r="BD2" s="1648"/>
      <c r="BE2" s="1648"/>
      <c r="BF2" s="1648"/>
    </row>
    <row r="3" spans="1:60" s="197" customFormat="1" ht="139.19999999999999" thickBot="1">
      <c r="B3" s="250" t="s">
        <v>859</v>
      </c>
      <c r="C3" s="251" t="s">
        <v>860</v>
      </c>
      <c r="D3" s="252" t="s">
        <v>861</v>
      </c>
      <c r="E3" s="252" t="s">
        <v>862</v>
      </c>
      <c r="F3" s="252" t="s">
        <v>863</v>
      </c>
      <c r="G3" s="252" t="s">
        <v>864</v>
      </c>
      <c r="H3" s="252" t="s">
        <v>865</v>
      </c>
      <c r="I3" s="252" t="s">
        <v>866</v>
      </c>
      <c r="J3" s="253" t="s">
        <v>867</v>
      </c>
      <c r="K3" s="252" t="s">
        <v>868</v>
      </c>
      <c r="L3" s="252" t="s">
        <v>869</v>
      </c>
      <c r="M3" s="252" t="s">
        <v>870</v>
      </c>
      <c r="N3" s="252" t="s">
        <v>871</v>
      </c>
      <c r="O3" s="252" t="s">
        <v>872</v>
      </c>
      <c r="P3" s="252" t="s">
        <v>873</v>
      </c>
      <c r="Q3" s="252" t="s">
        <v>874</v>
      </c>
      <c r="R3" s="252" t="s">
        <v>875</v>
      </c>
      <c r="S3" s="252" t="s">
        <v>876</v>
      </c>
      <c r="T3" s="252" t="s">
        <v>877</v>
      </c>
      <c r="U3" s="252" t="s">
        <v>878</v>
      </c>
      <c r="V3" s="252" t="s">
        <v>879</v>
      </c>
      <c r="W3" s="252" t="s">
        <v>880</v>
      </c>
      <c r="X3" s="252" t="s">
        <v>881</v>
      </c>
      <c r="Y3" s="252" t="s">
        <v>882</v>
      </c>
      <c r="Z3" s="252" t="s">
        <v>883</v>
      </c>
      <c r="AA3" s="252" t="s">
        <v>884</v>
      </c>
      <c r="AB3" s="252" t="s">
        <v>885</v>
      </c>
      <c r="AC3" s="254" t="s">
        <v>886</v>
      </c>
      <c r="AD3" s="255" t="s">
        <v>887</v>
      </c>
      <c r="AE3" s="256"/>
      <c r="AF3" s="257" t="s">
        <v>888</v>
      </c>
      <c r="AG3" s="258" t="s">
        <v>889</v>
      </c>
      <c r="AH3" s="259" t="s">
        <v>890</v>
      </c>
      <c r="AI3" s="259" t="s">
        <v>891</v>
      </c>
      <c r="AJ3" s="259" t="s">
        <v>892</v>
      </c>
      <c r="AK3" s="260"/>
      <c r="AL3" s="261" t="s">
        <v>893</v>
      </c>
      <c r="AM3" s="259" t="s">
        <v>894</v>
      </c>
      <c r="AN3" s="259" t="s">
        <v>895</v>
      </c>
      <c r="AO3" s="259" t="s">
        <v>896</v>
      </c>
      <c r="AP3" s="259" t="s">
        <v>897</v>
      </c>
      <c r="AQ3" s="261" t="s">
        <v>898</v>
      </c>
      <c r="AR3" s="259" t="s">
        <v>899</v>
      </c>
      <c r="AS3" s="259" t="s">
        <v>900</v>
      </c>
      <c r="AT3" s="259" t="s">
        <v>901</v>
      </c>
      <c r="AU3" s="260"/>
      <c r="AV3" s="262" t="s">
        <v>879</v>
      </c>
      <c r="AW3" s="263" t="s">
        <v>902</v>
      </c>
      <c r="AX3" s="259" t="s">
        <v>893</v>
      </c>
      <c r="AY3" s="259" t="s">
        <v>894</v>
      </c>
      <c r="AZ3" s="259" t="s">
        <v>895</v>
      </c>
      <c r="BA3" s="259" t="s">
        <v>896</v>
      </c>
      <c r="BB3" s="259" t="s">
        <v>897</v>
      </c>
      <c r="BC3" s="264" t="s">
        <v>898</v>
      </c>
      <c r="BD3" s="259" t="s">
        <v>899</v>
      </c>
      <c r="BE3" s="259" t="s">
        <v>900</v>
      </c>
      <c r="BF3" s="259" t="s">
        <v>901</v>
      </c>
    </row>
    <row r="4" spans="1:60" s="197" customFormat="1" ht="28.8" thickBot="1">
      <c r="B4" s="265" t="s">
        <v>903</v>
      </c>
      <c r="C4" s="266">
        <f t="shared" ref="C4:C22" si="0">SUM(D4:AD4)</f>
        <v>127002</v>
      </c>
      <c r="D4" s="266">
        <f>D5+D8+D14+D19</f>
        <v>27590</v>
      </c>
      <c r="E4" s="266">
        <f t="shared" ref="E4:AD4" si="1">E5+E8+E14+E19</f>
        <v>26776</v>
      </c>
      <c r="F4" s="266">
        <f t="shared" si="1"/>
        <v>6080</v>
      </c>
      <c r="G4" s="266">
        <f t="shared" si="1"/>
        <v>10055</v>
      </c>
      <c r="H4" s="266">
        <f t="shared" si="1"/>
        <v>11897</v>
      </c>
      <c r="I4" s="266">
        <f t="shared" si="1"/>
        <v>33595</v>
      </c>
      <c r="J4" s="267">
        <f>AF4</f>
        <v>7275</v>
      </c>
      <c r="K4" s="266">
        <f t="shared" si="1"/>
        <v>0</v>
      </c>
      <c r="L4" s="266">
        <f t="shared" si="1"/>
        <v>2835</v>
      </c>
      <c r="M4" s="266">
        <f t="shared" si="1"/>
        <v>0</v>
      </c>
      <c r="N4" s="266">
        <f t="shared" si="1"/>
        <v>505</v>
      </c>
      <c r="O4" s="266">
        <f t="shared" si="1"/>
        <v>318</v>
      </c>
      <c r="P4" s="266">
        <f t="shared" si="1"/>
        <v>38</v>
      </c>
      <c r="Q4" s="266">
        <f t="shared" si="1"/>
        <v>0</v>
      </c>
      <c r="R4" s="266">
        <f t="shared" si="1"/>
        <v>0</v>
      </c>
      <c r="S4" s="266">
        <f t="shared" si="1"/>
        <v>0</v>
      </c>
      <c r="T4" s="266">
        <f t="shared" si="1"/>
        <v>18</v>
      </c>
      <c r="U4" s="266">
        <f t="shared" si="1"/>
        <v>0</v>
      </c>
      <c r="V4" s="266">
        <f t="shared" si="1"/>
        <v>20</v>
      </c>
      <c r="W4" s="266">
        <f t="shared" si="1"/>
        <v>0</v>
      </c>
      <c r="X4" s="266">
        <f t="shared" si="1"/>
        <v>0</v>
      </c>
      <c r="Y4" s="266">
        <f t="shared" si="1"/>
        <v>0</v>
      </c>
      <c r="Z4" s="266">
        <f t="shared" si="1"/>
        <v>0</v>
      </c>
      <c r="AA4" s="266">
        <f t="shared" si="1"/>
        <v>0</v>
      </c>
      <c r="AB4" s="266">
        <f t="shared" si="1"/>
        <v>0</v>
      </c>
      <c r="AC4" s="266">
        <f t="shared" si="1"/>
        <v>0</v>
      </c>
      <c r="AD4" s="268">
        <f t="shared" si="1"/>
        <v>0</v>
      </c>
      <c r="AE4" s="269"/>
      <c r="AF4" s="270">
        <f>AF5+AF8+AF14+AF19</f>
        <v>7275</v>
      </c>
      <c r="AG4" s="271">
        <f t="shared" ref="AG4" si="2">AG5+AG8+AG14+AG19</f>
        <v>7275</v>
      </c>
      <c r="AH4" s="271">
        <f>AH5+AH8+AH14+AH19</f>
        <v>0</v>
      </c>
      <c r="AI4" s="271">
        <f>AI5+AI8+AI14+AI19</f>
        <v>0</v>
      </c>
      <c r="AJ4" s="271">
        <f>AJ5+AJ8+AJ14+AJ19</f>
        <v>0</v>
      </c>
      <c r="AK4" s="272"/>
      <c r="AL4" s="271">
        <f t="shared" ref="AL4:AT4" si="3">AL5+AL8+AL14+AL19</f>
        <v>0</v>
      </c>
      <c r="AM4" s="271">
        <f t="shared" si="3"/>
        <v>0</v>
      </c>
      <c r="AN4" s="271">
        <f t="shared" si="3"/>
        <v>0</v>
      </c>
      <c r="AO4" s="271">
        <f t="shared" si="3"/>
        <v>0</v>
      </c>
      <c r="AP4" s="271">
        <f t="shared" si="3"/>
        <v>0</v>
      </c>
      <c r="AQ4" s="271">
        <f>AQ5+AQ8+AQ14+AQ19</f>
        <v>0</v>
      </c>
      <c r="AR4" s="271">
        <f t="shared" si="3"/>
        <v>0</v>
      </c>
      <c r="AS4" s="271">
        <f t="shared" si="3"/>
        <v>0</v>
      </c>
      <c r="AT4" s="271">
        <f t="shared" si="3"/>
        <v>0</v>
      </c>
      <c r="AU4" s="273"/>
      <c r="AV4" s="274">
        <f>SUM(AX4:BB4)</f>
        <v>0</v>
      </c>
      <c r="AW4" s="275">
        <f t="shared" ref="AW4:AW22" si="4">BC4+BD4+BE4+BF4</f>
        <v>0</v>
      </c>
      <c r="AX4" s="271">
        <f t="shared" ref="AX4:BF4" si="5">AX5+AX8+AX14+AX19</f>
        <v>0</v>
      </c>
      <c r="AY4" s="271">
        <f t="shared" si="5"/>
        <v>0</v>
      </c>
      <c r="AZ4" s="271">
        <f t="shared" si="5"/>
        <v>0</v>
      </c>
      <c r="BA4" s="271">
        <f t="shared" si="5"/>
        <v>0</v>
      </c>
      <c r="BB4" s="271">
        <f t="shared" si="5"/>
        <v>0</v>
      </c>
      <c r="BC4" s="276">
        <f>BC5+BC8+BC14+BC19</f>
        <v>0</v>
      </c>
      <c r="BD4" s="271">
        <f t="shared" si="5"/>
        <v>0</v>
      </c>
      <c r="BE4" s="271">
        <f t="shared" si="5"/>
        <v>0</v>
      </c>
      <c r="BF4" s="271">
        <f t="shared" si="5"/>
        <v>0</v>
      </c>
    </row>
    <row r="5" spans="1:60" s="197" customFormat="1" ht="25.2" thickBot="1">
      <c r="B5" s="277" t="s">
        <v>904</v>
      </c>
      <c r="C5" s="278">
        <f t="shared" si="0"/>
        <v>44103</v>
      </c>
      <c r="D5" s="278">
        <f>SUM(D6:D7)</f>
        <v>10220</v>
      </c>
      <c r="E5" s="278">
        <f t="shared" ref="E5:AD5" si="6">SUM(E6:E7)</f>
        <v>9516</v>
      </c>
      <c r="F5" s="278">
        <f t="shared" si="6"/>
        <v>2150</v>
      </c>
      <c r="G5" s="278">
        <f t="shared" si="6"/>
        <v>3170</v>
      </c>
      <c r="H5" s="278">
        <f t="shared" si="6"/>
        <v>3656</v>
      </c>
      <c r="I5" s="278">
        <f t="shared" si="6"/>
        <v>12720</v>
      </c>
      <c r="J5" s="361">
        <f t="shared" ref="J5:J22" si="7">AF5</f>
        <v>1450</v>
      </c>
      <c r="K5" s="278">
        <f t="shared" si="6"/>
        <v>0</v>
      </c>
      <c r="L5" s="278">
        <f t="shared" si="6"/>
        <v>1135</v>
      </c>
      <c r="M5" s="278">
        <f t="shared" si="6"/>
        <v>0</v>
      </c>
      <c r="N5" s="278">
        <f t="shared" si="6"/>
        <v>45</v>
      </c>
      <c r="O5" s="278">
        <f t="shared" si="6"/>
        <v>0</v>
      </c>
      <c r="P5" s="278">
        <f t="shared" si="6"/>
        <v>38</v>
      </c>
      <c r="Q5" s="278">
        <f t="shared" si="6"/>
        <v>0</v>
      </c>
      <c r="R5" s="278">
        <f>SUM(R6:R7)</f>
        <v>0</v>
      </c>
      <c r="S5" s="278">
        <f t="shared" si="6"/>
        <v>0</v>
      </c>
      <c r="T5" s="278">
        <f t="shared" si="6"/>
        <v>3</v>
      </c>
      <c r="U5" s="278">
        <f t="shared" si="6"/>
        <v>0</v>
      </c>
      <c r="V5" s="278">
        <f t="shared" si="6"/>
        <v>0</v>
      </c>
      <c r="W5" s="278">
        <f t="shared" si="6"/>
        <v>0</v>
      </c>
      <c r="X5" s="278">
        <f t="shared" si="6"/>
        <v>0</v>
      </c>
      <c r="Y5" s="278">
        <f t="shared" si="6"/>
        <v>0</v>
      </c>
      <c r="Z5" s="278">
        <f t="shared" si="6"/>
        <v>0</v>
      </c>
      <c r="AA5" s="278">
        <f t="shared" si="6"/>
        <v>0</v>
      </c>
      <c r="AB5" s="278">
        <f t="shared" si="6"/>
        <v>0</v>
      </c>
      <c r="AC5" s="278">
        <f t="shared" si="6"/>
        <v>0</v>
      </c>
      <c r="AD5" s="279">
        <f t="shared" si="6"/>
        <v>0</v>
      </c>
      <c r="AE5" s="269"/>
      <c r="AF5" s="270">
        <f>SUM(AF6:AF7)</f>
        <v>1450</v>
      </c>
      <c r="AG5" s="271">
        <f t="shared" ref="AG5" si="8">SUM(AG6:AG7)</f>
        <v>1450</v>
      </c>
      <c r="AH5" s="271">
        <f>SUM(AH6:AH7)</f>
        <v>0</v>
      </c>
      <c r="AI5" s="271">
        <f>SUM(AI6:AI7)</f>
        <v>0</v>
      </c>
      <c r="AJ5" s="271">
        <f>SUM(AJ6:AJ7)</f>
        <v>0</v>
      </c>
      <c r="AK5" s="272"/>
      <c r="AL5" s="271">
        <f t="shared" ref="AL5:AT5" si="9">SUM(AL6:AL7)</f>
        <v>0</v>
      </c>
      <c r="AM5" s="271">
        <f t="shared" si="9"/>
        <v>0</v>
      </c>
      <c r="AN5" s="271">
        <f t="shared" si="9"/>
        <v>0</v>
      </c>
      <c r="AO5" s="271">
        <f t="shared" si="9"/>
        <v>0</v>
      </c>
      <c r="AP5" s="271">
        <f t="shared" si="9"/>
        <v>0</v>
      </c>
      <c r="AQ5" s="271">
        <f>SUM(AQ6:AQ7)</f>
        <v>0</v>
      </c>
      <c r="AR5" s="271">
        <f t="shared" si="9"/>
        <v>0</v>
      </c>
      <c r="AS5" s="271">
        <f t="shared" si="9"/>
        <v>0</v>
      </c>
      <c r="AT5" s="271">
        <f t="shared" si="9"/>
        <v>0</v>
      </c>
      <c r="AU5" s="273"/>
      <c r="AV5" s="280">
        <f t="shared" ref="AV5:AV22" si="10">SUM(AX5:BB5)</f>
        <v>0</v>
      </c>
      <c r="AW5" s="281">
        <f t="shared" si="4"/>
        <v>0</v>
      </c>
      <c r="AX5" s="271">
        <f t="shared" ref="AX5:BF5" si="11">SUM(AX6:AX7)</f>
        <v>0</v>
      </c>
      <c r="AY5" s="271">
        <f t="shared" si="11"/>
        <v>0</v>
      </c>
      <c r="AZ5" s="271">
        <f t="shared" si="11"/>
        <v>0</v>
      </c>
      <c r="BA5" s="271">
        <f t="shared" si="11"/>
        <v>0</v>
      </c>
      <c r="BB5" s="271">
        <f t="shared" si="11"/>
        <v>0</v>
      </c>
      <c r="BC5" s="276">
        <f>SUM(BC6:BC7)</f>
        <v>0</v>
      </c>
      <c r="BD5" s="271">
        <f t="shared" si="11"/>
        <v>0</v>
      </c>
      <c r="BE5" s="271">
        <f t="shared" si="11"/>
        <v>0</v>
      </c>
      <c r="BF5" s="271">
        <f t="shared" si="11"/>
        <v>0</v>
      </c>
    </row>
    <row r="6" spans="1:60" s="197" customFormat="1" ht="25.2" thickBot="1">
      <c r="B6" s="282" t="s">
        <v>905</v>
      </c>
      <c r="C6" s="283">
        <f>SUM(D6:AD6)</f>
        <v>42300</v>
      </c>
      <c r="D6" s="284">
        <v>10220</v>
      </c>
      <c r="E6" s="284">
        <v>8850</v>
      </c>
      <c r="F6" s="284">
        <v>2150</v>
      </c>
      <c r="G6" s="284">
        <v>2740</v>
      </c>
      <c r="H6" s="284">
        <v>3165</v>
      </c>
      <c r="I6" s="284">
        <v>12720</v>
      </c>
      <c r="J6" s="285">
        <f>AF6</f>
        <v>1450</v>
      </c>
      <c r="K6" s="284"/>
      <c r="L6" s="284">
        <v>1005</v>
      </c>
      <c r="M6" s="284"/>
      <c r="N6" s="284"/>
      <c r="O6" s="284"/>
      <c r="P6" s="284">
        <v>0</v>
      </c>
      <c r="Q6" s="284"/>
      <c r="R6" s="284"/>
      <c r="S6" s="284"/>
      <c r="T6" s="284"/>
      <c r="U6" s="284"/>
      <c r="V6" s="284"/>
      <c r="W6" s="284"/>
      <c r="X6" s="284"/>
      <c r="Y6" s="284"/>
      <c r="Z6" s="284"/>
      <c r="AA6" s="284"/>
      <c r="AB6" s="284"/>
      <c r="AC6" s="286"/>
      <c r="AD6" s="287"/>
      <c r="AE6" s="269"/>
      <c r="AF6" s="270">
        <f>SUM(AG6:AJ6)</f>
        <v>1450</v>
      </c>
      <c r="AG6" s="288">
        <v>1450</v>
      </c>
      <c r="AH6" s="288"/>
      <c r="AI6" s="288"/>
      <c r="AJ6" s="288"/>
      <c r="AK6" s="269"/>
      <c r="AL6" s="289"/>
      <c r="AM6" s="289"/>
      <c r="AN6" s="289"/>
      <c r="AO6" s="289"/>
      <c r="AP6" s="289"/>
      <c r="AQ6" s="289"/>
      <c r="AR6" s="289"/>
      <c r="AS6" s="289"/>
      <c r="AT6" s="289"/>
      <c r="AU6" s="273"/>
      <c r="AV6" s="290">
        <f t="shared" si="10"/>
        <v>0</v>
      </c>
      <c r="AW6" s="291">
        <f t="shared" si="4"/>
        <v>0</v>
      </c>
      <c r="AX6" s="289">
        <f>AL6*2</f>
        <v>0</v>
      </c>
      <c r="AY6" s="289">
        <f>AM6*50</f>
        <v>0</v>
      </c>
      <c r="AZ6" s="289">
        <f>AN6*25</f>
        <v>0</v>
      </c>
      <c r="BA6" s="289">
        <f>AO6*40</f>
        <v>0</v>
      </c>
      <c r="BB6" s="289">
        <f>AP6*60</f>
        <v>0</v>
      </c>
      <c r="BC6" s="292">
        <f>AQ6*4</f>
        <v>0</v>
      </c>
      <c r="BD6" s="289">
        <f>AR6*0.5</f>
        <v>0</v>
      </c>
      <c r="BE6" s="289">
        <f>AS6*12</f>
        <v>0</v>
      </c>
      <c r="BF6" s="289">
        <f>AT6*12</f>
        <v>0</v>
      </c>
    </row>
    <row r="7" spans="1:60" s="197" customFormat="1" ht="25.2" thickBot="1">
      <c r="B7" s="293" t="s">
        <v>906</v>
      </c>
      <c r="C7" s="294">
        <f t="shared" si="0"/>
        <v>1803</v>
      </c>
      <c r="D7" s="295"/>
      <c r="E7" s="295">
        <v>666</v>
      </c>
      <c r="F7" s="295"/>
      <c r="G7" s="295">
        <v>430</v>
      </c>
      <c r="H7" s="295">
        <v>491</v>
      </c>
      <c r="I7" s="295"/>
      <c r="J7" s="285">
        <f>AF7</f>
        <v>0</v>
      </c>
      <c r="K7" s="296"/>
      <c r="L7" s="296">
        <v>130</v>
      </c>
      <c r="M7" s="296"/>
      <c r="N7" s="296">
        <v>45</v>
      </c>
      <c r="O7" s="297"/>
      <c r="P7" s="284">
        <v>38</v>
      </c>
      <c r="Q7" s="284"/>
      <c r="R7" s="284"/>
      <c r="S7" s="284"/>
      <c r="T7" s="296">
        <v>3</v>
      </c>
      <c r="U7" s="296"/>
      <c r="V7" s="296"/>
      <c r="W7" s="296"/>
      <c r="X7" s="296"/>
      <c r="Y7" s="296"/>
      <c r="Z7" s="296"/>
      <c r="AA7" s="296"/>
      <c r="AB7" s="296"/>
      <c r="AC7" s="298"/>
      <c r="AD7" s="299"/>
      <c r="AE7" s="269"/>
      <c r="AF7" s="270">
        <f>SUM(AG7:AJ7)</f>
        <v>0</v>
      </c>
      <c r="AG7" s="300"/>
      <c r="AH7" s="301"/>
      <c r="AI7" s="288"/>
      <c r="AJ7" s="288"/>
      <c r="AK7" s="269"/>
      <c r="AL7" s="289"/>
      <c r="AM7" s="289"/>
      <c r="AN7" s="289"/>
      <c r="AO7" s="289"/>
      <c r="AP7" s="289"/>
      <c r="AQ7" s="289"/>
      <c r="AR7" s="289"/>
      <c r="AS7" s="289"/>
      <c r="AT7" s="289"/>
      <c r="AU7" s="273"/>
      <c r="AV7" s="290">
        <f t="shared" si="10"/>
        <v>0</v>
      </c>
      <c r="AW7" s="302">
        <f t="shared" si="4"/>
        <v>0</v>
      </c>
      <c r="AX7" s="289">
        <f>AL7*2</f>
        <v>0</v>
      </c>
      <c r="AY7" s="289">
        <f>AM7*50</f>
        <v>0</v>
      </c>
      <c r="AZ7" s="289">
        <f>AN7*25</f>
        <v>0</v>
      </c>
      <c r="BA7" s="289">
        <f>AO7*40</f>
        <v>0</v>
      </c>
      <c r="BB7" s="289">
        <f>AP7*60</f>
        <v>0</v>
      </c>
      <c r="BC7" s="292">
        <f>AQ7*4</f>
        <v>0</v>
      </c>
      <c r="BD7" s="289">
        <f>AR7*0.5</f>
        <v>0</v>
      </c>
      <c r="BE7" s="289">
        <f>AS7*12</f>
        <v>0</v>
      </c>
      <c r="BF7" s="289">
        <f>AT7*12</f>
        <v>0</v>
      </c>
    </row>
    <row r="8" spans="1:60" s="197" customFormat="1" ht="25.2" thickBot="1">
      <c r="B8" s="277" t="s">
        <v>907</v>
      </c>
      <c r="C8" s="278">
        <f t="shared" si="0"/>
        <v>82693</v>
      </c>
      <c r="D8" s="278">
        <f t="shared" ref="D8:Z8" si="12">SUM(D9:D13)</f>
        <v>17260</v>
      </c>
      <c r="E8" s="278">
        <f t="shared" si="12"/>
        <v>17230</v>
      </c>
      <c r="F8" s="278">
        <f t="shared" si="12"/>
        <v>3910</v>
      </c>
      <c r="G8" s="278">
        <f t="shared" si="12"/>
        <v>6885</v>
      </c>
      <c r="H8" s="278">
        <f t="shared" si="12"/>
        <v>8235</v>
      </c>
      <c r="I8" s="278">
        <f t="shared" si="12"/>
        <v>20870</v>
      </c>
      <c r="J8" s="361">
        <f t="shared" si="7"/>
        <v>5810</v>
      </c>
      <c r="K8" s="362">
        <f t="shared" si="12"/>
        <v>0</v>
      </c>
      <c r="L8" s="362">
        <f t="shared" si="12"/>
        <v>1680</v>
      </c>
      <c r="M8" s="362">
        <f t="shared" si="12"/>
        <v>0</v>
      </c>
      <c r="N8" s="362">
        <f t="shared" si="12"/>
        <v>460</v>
      </c>
      <c r="O8" s="362">
        <f t="shared" si="12"/>
        <v>318</v>
      </c>
      <c r="P8" s="362">
        <f t="shared" si="12"/>
        <v>0</v>
      </c>
      <c r="Q8" s="362">
        <f t="shared" si="12"/>
        <v>0</v>
      </c>
      <c r="R8" s="362">
        <f t="shared" si="12"/>
        <v>0</v>
      </c>
      <c r="S8" s="362">
        <f t="shared" si="12"/>
        <v>0</v>
      </c>
      <c r="T8" s="362">
        <f t="shared" si="12"/>
        <v>15</v>
      </c>
      <c r="U8" s="362">
        <f t="shared" si="12"/>
        <v>0</v>
      </c>
      <c r="V8" s="362">
        <f t="shared" si="12"/>
        <v>20</v>
      </c>
      <c r="W8" s="362">
        <f t="shared" si="12"/>
        <v>0</v>
      </c>
      <c r="X8" s="362">
        <f t="shared" si="12"/>
        <v>0</v>
      </c>
      <c r="Y8" s="362">
        <f t="shared" si="12"/>
        <v>0</v>
      </c>
      <c r="Z8" s="362">
        <f t="shared" si="12"/>
        <v>0</v>
      </c>
      <c r="AA8" s="362">
        <f>AA9+AA10+AA11+AA12+AA13</f>
        <v>0</v>
      </c>
      <c r="AB8" s="362">
        <f>SUM(AB9:AB13)</f>
        <v>0</v>
      </c>
      <c r="AC8" s="362">
        <f>SUM(AC9:AC13)</f>
        <v>0</v>
      </c>
      <c r="AD8" s="363">
        <f>SUM(AD9:AD13)</f>
        <v>0</v>
      </c>
      <c r="AE8" s="269"/>
      <c r="AF8" s="270">
        <f>SUM(AF9:AF13)</f>
        <v>5810</v>
      </c>
      <c r="AG8" s="271">
        <f>SUM(AG9:AG13)</f>
        <v>5810</v>
      </c>
      <c r="AH8" s="271">
        <f>SUM(AH9:AH13)</f>
        <v>0</v>
      </c>
      <c r="AI8" s="271">
        <f>SUM(AI9:AI13)</f>
        <v>0</v>
      </c>
      <c r="AJ8" s="271">
        <f>SUM(AJ9:AJ13)</f>
        <v>0</v>
      </c>
      <c r="AK8" s="272"/>
      <c r="AL8" s="271">
        <f t="shared" ref="AL8:AT8" si="13">SUM(AL9:AL13)</f>
        <v>0</v>
      </c>
      <c r="AM8" s="271">
        <f t="shared" si="13"/>
        <v>0</v>
      </c>
      <c r="AN8" s="271">
        <f t="shared" si="13"/>
        <v>0</v>
      </c>
      <c r="AO8" s="271">
        <f t="shared" si="13"/>
        <v>0</v>
      </c>
      <c r="AP8" s="271">
        <f t="shared" si="13"/>
        <v>0</v>
      </c>
      <c r="AQ8" s="271">
        <f>SUM(AQ9:AQ13)</f>
        <v>0</v>
      </c>
      <c r="AR8" s="271">
        <f t="shared" si="13"/>
        <v>0</v>
      </c>
      <c r="AS8" s="271">
        <f t="shared" si="13"/>
        <v>0</v>
      </c>
      <c r="AT8" s="271">
        <f t="shared" si="13"/>
        <v>0</v>
      </c>
      <c r="AU8" s="273"/>
      <c r="AV8" s="280">
        <f t="shared" si="10"/>
        <v>0</v>
      </c>
      <c r="AW8" s="281">
        <f t="shared" si="4"/>
        <v>0</v>
      </c>
      <c r="AX8" s="271">
        <f t="shared" ref="AX8:BF8" si="14">SUM(AX9:AX13)</f>
        <v>0</v>
      </c>
      <c r="AY8" s="271">
        <f t="shared" si="14"/>
        <v>0</v>
      </c>
      <c r="AZ8" s="271">
        <f t="shared" si="14"/>
        <v>0</v>
      </c>
      <c r="BA8" s="271">
        <f t="shared" si="14"/>
        <v>0</v>
      </c>
      <c r="BB8" s="271">
        <f t="shared" si="14"/>
        <v>0</v>
      </c>
      <c r="BC8" s="276">
        <f>SUM(BC9:BC13)</f>
        <v>0</v>
      </c>
      <c r="BD8" s="271">
        <f t="shared" si="14"/>
        <v>0</v>
      </c>
      <c r="BE8" s="271">
        <f t="shared" si="14"/>
        <v>0</v>
      </c>
      <c r="BF8" s="271">
        <f t="shared" si="14"/>
        <v>0</v>
      </c>
    </row>
    <row r="9" spans="1:60" s="197" customFormat="1" ht="25.2" thickBot="1">
      <c r="B9" s="303" t="s">
        <v>1670</v>
      </c>
      <c r="C9" s="283">
        <f t="shared" si="0"/>
        <v>30690</v>
      </c>
      <c r="D9" s="314">
        <v>6560</v>
      </c>
      <c r="E9" s="304">
        <v>5640</v>
      </c>
      <c r="F9" s="304">
        <v>1470</v>
      </c>
      <c r="G9" s="304">
        <v>2885</v>
      </c>
      <c r="H9" s="304">
        <v>3115</v>
      </c>
      <c r="I9" s="304">
        <v>7880</v>
      </c>
      <c r="J9" s="364">
        <f>AF9</f>
        <v>2550</v>
      </c>
      <c r="K9" s="365"/>
      <c r="L9" s="365">
        <v>560</v>
      </c>
      <c r="M9" s="365"/>
      <c r="N9" s="365"/>
      <c r="O9" s="365"/>
      <c r="P9" s="365"/>
      <c r="Q9" s="366"/>
      <c r="R9" s="365"/>
      <c r="S9" s="365"/>
      <c r="T9" s="365">
        <v>10</v>
      </c>
      <c r="U9" s="365"/>
      <c r="V9" s="365">
        <v>20</v>
      </c>
      <c r="W9" s="365"/>
      <c r="X9" s="365"/>
      <c r="Y9" s="365"/>
      <c r="Z9" s="365"/>
      <c r="AA9" s="365"/>
      <c r="AB9" s="365"/>
      <c r="AC9" s="367"/>
      <c r="AD9" s="310"/>
      <c r="AE9" s="269"/>
      <c r="AF9" s="270">
        <f>SUM(AG9:AJ9)</f>
        <v>2550</v>
      </c>
      <c r="AG9" s="288">
        <v>2550</v>
      </c>
      <c r="AH9" s="288"/>
      <c r="AI9" s="288"/>
      <c r="AJ9" s="288"/>
      <c r="AK9" s="269"/>
      <c r="AL9" s="311"/>
      <c r="AM9" s="311"/>
      <c r="AN9" s="311"/>
      <c r="AO9" s="311"/>
      <c r="AP9" s="311"/>
      <c r="AQ9" s="311"/>
      <c r="AR9" s="311"/>
      <c r="AS9" s="311"/>
      <c r="AT9" s="311"/>
      <c r="AU9" s="312"/>
      <c r="AV9" s="290">
        <f t="shared" si="10"/>
        <v>0</v>
      </c>
      <c r="AW9" s="291">
        <f t="shared" si="4"/>
        <v>0</v>
      </c>
      <c r="AX9" s="311">
        <f>AL9*2</f>
        <v>0</v>
      </c>
      <c r="AY9" s="311">
        <f>AM9*50</f>
        <v>0</v>
      </c>
      <c r="AZ9" s="311">
        <f>AN9*25</f>
        <v>0</v>
      </c>
      <c r="BA9" s="311">
        <f>AO9*40</f>
        <v>0</v>
      </c>
      <c r="BB9" s="311">
        <f>AP9*60</f>
        <v>0</v>
      </c>
      <c r="BC9" s="313">
        <f>AQ9*4</f>
        <v>0</v>
      </c>
      <c r="BD9" s="311">
        <f>AR9*0.5</f>
        <v>0</v>
      </c>
      <c r="BE9" s="311">
        <f t="shared" ref="BE9:BF13" si="15">AS9*12</f>
        <v>0</v>
      </c>
      <c r="BF9" s="311">
        <f t="shared" si="15"/>
        <v>0</v>
      </c>
    </row>
    <row r="10" spans="1:60" s="197" customFormat="1" ht="25.2" thickBot="1">
      <c r="B10" s="303" t="s">
        <v>1671</v>
      </c>
      <c r="C10" s="283">
        <f t="shared" si="0"/>
        <v>23870</v>
      </c>
      <c r="D10" s="314">
        <v>4580</v>
      </c>
      <c r="E10" s="314">
        <v>4720</v>
      </c>
      <c r="F10" s="314">
        <v>1660</v>
      </c>
      <c r="G10" s="314">
        <v>2120</v>
      </c>
      <c r="H10" s="314">
        <v>2670</v>
      </c>
      <c r="I10" s="314">
        <v>6530</v>
      </c>
      <c r="J10" s="368">
        <f t="shared" si="7"/>
        <v>1140</v>
      </c>
      <c r="K10" s="369"/>
      <c r="L10" s="369">
        <v>450</v>
      </c>
      <c r="M10" s="369"/>
      <c r="N10" s="369"/>
      <c r="O10" s="369"/>
      <c r="P10" s="369"/>
      <c r="Q10" s="369"/>
      <c r="R10" s="369"/>
      <c r="S10" s="369"/>
      <c r="T10" s="369"/>
      <c r="U10" s="369"/>
      <c r="V10" s="369"/>
      <c r="W10" s="369"/>
      <c r="X10" s="369"/>
      <c r="Y10" s="369"/>
      <c r="Z10" s="369"/>
      <c r="AA10" s="369"/>
      <c r="AB10" s="369"/>
      <c r="AC10" s="370"/>
      <c r="AD10" s="371"/>
      <c r="AE10" s="269"/>
      <c r="AF10" s="270">
        <f>SUM(AG10:AJ10)</f>
        <v>1140</v>
      </c>
      <c r="AG10" s="288">
        <v>1140</v>
      </c>
      <c r="AH10" s="288"/>
      <c r="AI10" s="288"/>
      <c r="AJ10" s="288"/>
      <c r="AK10" s="269"/>
      <c r="AL10" s="311"/>
      <c r="AM10" s="311"/>
      <c r="AN10" s="311"/>
      <c r="AO10" s="311"/>
      <c r="AP10" s="311"/>
      <c r="AQ10" s="311"/>
      <c r="AR10" s="311"/>
      <c r="AS10" s="311"/>
      <c r="AT10" s="311"/>
      <c r="AU10" s="312"/>
      <c r="AV10" s="290">
        <f t="shared" si="10"/>
        <v>0</v>
      </c>
      <c r="AW10" s="316">
        <f t="shared" si="4"/>
        <v>0</v>
      </c>
      <c r="AX10" s="311">
        <f>AL10*2</f>
        <v>0</v>
      </c>
      <c r="AY10" s="311">
        <f>AM10*50</f>
        <v>0</v>
      </c>
      <c r="AZ10" s="311">
        <f>AN10*25</f>
        <v>0</v>
      </c>
      <c r="BA10" s="311">
        <f>AO10*40</f>
        <v>0</v>
      </c>
      <c r="BB10" s="311">
        <f>AP10*60</f>
        <v>0</v>
      </c>
      <c r="BC10" s="313">
        <f>AQ10*4</f>
        <v>0</v>
      </c>
      <c r="BD10" s="311">
        <f>AR10*0.5</f>
        <v>0</v>
      </c>
      <c r="BE10" s="311">
        <f t="shared" si="15"/>
        <v>0</v>
      </c>
      <c r="BF10" s="311">
        <f t="shared" si="15"/>
        <v>0</v>
      </c>
    </row>
    <row r="11" spans="1:60" s="197" customFormat="1" ht="25.2" thickBot="1">
      <c r="B11" s="303" t="s">
        <v>1672</v>
      </c>
      <c r="C11" s="283">
        <f t="shared" si="0"/>
        <v>28133</v>
      </c>
      <c r="D11" s="314">
        <v>6120</v>
      </c>
      <c r="E11" s="314">
        <v>6870</v>
      </c>
      <c r="F11" s="314">
        <v>780</v>
      </c>
      <c r="G11" s="314">
        <v>1880</v>
      </c>
      <c r="H11" s="314">
        <v>2450</v>
      </c>
      <c r="I11" s="314">
        <v>6460</v>
      </c>
      <c r="J11" s="372">
        <f t="shared" si="7"/>
        <v>2120</v>
      </c>
      <c r="K11" s="314"/>
      <c r="L11" s="314">
        <v>670</v>
      </c>
      <c r="M11" s="314"/>
      <c r="N11" s="314">
        <v>460</v>
      </c>
      <c r="O11" s="314">
        <v>318</v>
      </c>
      <c r="P11" s="314"/>
      <c r="Q11" s="314"/>
      <c r="R11" s="314"/>
      <c r="S11" s="314"/>
      <c r="T11" s="314">
        <v>5</v>
      </c>
      <c r="U11" s="314"/>
      <c r="V11" s="314"/>
      <c r="W11" s="314"/>
      <c r="X11" s="314"/>
      <c r="Y11" s="314"/>
      <c r="Z11" s="314"/>
      <c r="AA11" s="314"/>
      <c r="AB11" s="314"/>
      <c r="AC11" s="315"/>
      <c r="AD11" s="310"/>
      <c r="AE11" s="269"/>
      <c r="AF11" s="270">
        <f t="shared" ref="AF11" si="16">SUM(AG11:AJ11)</f>
        <v>2120</v>
      </c>
      <c r="AG11" s="288">
        <v>2120</v>
      </c>
      <c r="AH11" s="288"/>
      <c r="AI11" s="288"/>
      <c r="AJ11" s="288"/>
      <c r="AK11" s="269"/>
      <c r="AL11" s="311"/>
      <c r="AM11" s="311"/>
      <c r="AN11" s="311"/>
      <c r="AO11" s="311"/>
      <c r="AP11" s="311"/>
      <c r="AQ11" s="311"/>
      <c r="AR11" s="311"/>
      <c r="AS11" s="311"/>
      <c r="AT11" s="311"/>
      <c r="AU11" s="312"/>
      <c r="AV11" s="290">
        <f t="shared" si="10"/>
        <v>0</v>
      </c>
      <c r="AW11" s="316">
        <f t="shared" si="4"/>
        <v>0</v>
      </c>
      <c r="AX11" s="311">
        <f>AL11*2</f>
        <v>0</v>
      </c>
      <c r="AY11" s="311">
        <f>AM11*50</f>
        <v>0</v>
      </c>
      <c r="AZ11" s="311">
        <f>AN11*25</f>
        <v>0</v>
      </c>
      <c r="BA11" s="311">
        <f>AO11*40</f>
        <v>0</v>
      </c>
      <c r="BB11" s="311">
        <f>AP11*60</f>
        <v>0</v>
      </c>
      <c r="BC11" s="313">
        <f>AQ11*4</f>
        <v>0</v>
      </c>
      <c r="BD11" s="311">
        <f>AR11*0.5</f>
        <v>0</v>
      </c>
      <c r="BE11" s="311">
        <f t="shared" si="15"/>
        <v>0</v>
      </c>
      <c r="BF11" s="311">
        <f t="shared" si="15"/>
        <v>0</v>
      </c>
    </row>
    <row r="12" spans="1:60" s="197" customFormat="1" ht="25.2" thickBot="1">
      <c r="B12" s="303" t="s">
        <v>1804</v>
      </c>
      <c r="C12" s="283">
        <f t="shared" si="0"/>
        <v>0</v>
      </c>
      <c r="D12" s="314"/>
      <c r="E12" s="314"/>
      <c r="F12" s="314"/>
      <c r="G12" s="314"/>
      <c r="H12" s="314"/>
      <c r="I12" s="314"/>
      <c r="J12" s="373">
        <f>AF12</f>
        <v>0</v>
      </c>
      <c r="K12" s="314"/>
      <c r="L12" s="314"/>
      <c r="M12" s="314"/>
      <c r="N12" s="314"/>
      <c r="O12" s="314"/>
      <c r="P12" s="314"/>
      <c r="Q12" s="314"/>
      <c r="R12" s="314"/>
      <c r="S12" s="314"/>
      <c r="T12" s="314"/>
      <c r="U12" s="314"/>
      <c r="V12" s="314"/>
      <c r="W12" s="314"/>
      <c r="X12" s="314"/>
      <c r="Y12" s="314"/>
      <c r="Z12" s="314"/>
      <c r="AA12" s="314"/>
      <c r="AB12" s="314"/>
      <c r="AC12" s="315"/>
      <c r="AD12" s="310"/>
      <c r="AE12" s="269"/>
      <c r="AF12" s="270">
        <f>SUM(AG12:AJ12)</f>
        <v>0</v>
      </c>
      <c r="AG12" s="288"/>
      <c r="AH12" s="288"/>
      <c r="AI12" s="288"/>
      <c r="AJ12" s="288"/>
      <c r="AK12" s="269"/>
      <c r="AL12" s="311"/>
      <c r="AM12" s="311"/>
      <c r="AN12" s="311"/>
      <c r="AO12" s="311"/>
      <c r="AP12" s="311"/>
      <c r="AQ12" s="311"/>
      <c r="AR12" s="311"/>
      <c r="AS12" s="311"/>
      <c r="AT12" s="311"/>
      <c r="AU12" s="312"/>
      <c r="AV12" s="290">
        <f t="shared" si="10"/>
        <v>0</v>
      </c>
      <c r="AW12" s="316">
        <f t="shared" si="4"/>
        <v>0</v>
      </c>
      <c r="AX12" s="311">
        <f>AL12*2</f>
        <v>0</v>
      </c>
      <c r="AY12" s="311">
        <f>AM12*50</f>
        <v>0</v>
      </c>
      <c r="AZ12" s="311">
        <f>AN12*25</f>
        <v>0</v>
      </c>
      <c r="BA12" s="311">
        <f>AO12*40</f>
        <v>0</v>
      </c>
      <c r="BB12" s="311">
        <f>AP12*60</f>
        <v>0</v>
      </c>
      <c r="BC12" s="313">
        <f>AQ12*4</f>
        <v>0</v>
      </c>
      <c r="BD12" s="311">
        <f>AR12*0.5</f>
        <v>0</v>
      </c>
      <c r="BE12" s="311">
        <f t="shared" si="15"/>
        <v>0</v>
      </c>
      <c r="BF12" s="311">
        <f t="shared" si="15"/>
        <v>0</v>
      </c>
    </row>
    <row r="13" spans="1:60" s="197" customFormat="1" ht="25.2" thickBot="1">
      <c r="B13" s="317" t="s">
        <v>1673</v>
      </c>
      <c r="C13" s="294">
        <f t="shared" si="0"/>
        <v>0</v>
      </c>
      <c r="D13" s="304"/>
      <c r="E13" s="304"/>
      <c r="F13" s="304"/>
      <c r="G13" s="304"/>
      <c r="H13" s="304"/>
      <c r="I13" s="304"/>
      <c r="J13" s="374">
        <f>AF13</f>
        <v>0</v>
      </c>
      <c r="K13" s="375"/>
      <c r="L13" s="375"/>
      <c r="M13" s="375"/>
      <c r="N13" s="375"/>
      <c r="O13" s="375"/>
      <c r="P13" s="375"/>
      <c r="Q13" s="375"/>
      <c r="R13" s="375"/>
      <c r="S13" s="375"/>
      <c r="T13" s="375"/>
      <c r="U13" s="375"/>
      <c r="V13" s="375"/>
      <c r="W13" s="375"/>
      <c r="X13" s="375"/>
      <c r="Y13" s="375"/>
      <c r="Z13" s="375"/>
      <c r="AA13" s="375"/>
      <c r="AB13" s="375"/>
      <c r="AC13" s="376"/>
      <c r="AD13" s="377"/>
      <c r="AE13" s="269"/>
      <c r="AF13" s="270">
        <f t="shared" ref="AF13" si="17">SUM(AG13:AJ13)</f>
        <v>0</v>
      </c>
      <c r="AG13" s="288"/>
      <c r="AH13" s="288"/>
      <c r="AI13" s="288"/>
      <c r="AJ13" s="288"/>
      <c r="AK13" s="269"/>
      <c r="AL13" s="288"/>
      <c r="AM13" s="288"/>
      <c r="AN13" s="288"/>
      <c r="AO13" s="288"/>
      <c r="AP13" s="288"/>
      <c r="AQ13" s="288"/>
      <c r="AR13" s="288"/>
      <c r="AS13" s="288"/>
      <c r="AT13" s="288"/>
      <c r="AU13" s="273"/>
      <c r="AV13" s="290">
        <f t="shared" si="10"/>
        <v>0</v>
      </c>
      <c r="AW13" s="302">
        <f t="shared" si="4"/>
        <v>0</v>
      </c>
      <c r="AX13" s="311">
        <f>AL13*2</f>
        <v>0</v>
      </c>
      <c r="AY13" s="311">
        <f>AM13*50</f>
        <v>0</v>
      </c>
      <c r="AZ13" s="311">
        <f>AN13*25</f>
        <v>0</v>
      </c>
      <c r="BA13" s="311">
        <f>AO13*40</f>
        <v>0</v>
      </c>
      <c r="BB13" s="311">
        <f>AP13*60</f>
        <v>0</v>
      </c>
      <c r="BC13" s="313">
        <f>AQ13*4</f>
        <v>0</v>
      </c>
      <c r="BD13" s="311">
        <f>AR13*0.5</f>
        <v>0</v>
      </c>
      <c r="BE13" s="311">
        <f t="shared" si="15"/>
        <v>0</v>
      </c>
      <c r="BF13" s="311">
        <f t="shared" si="15"/>
        <v>0</v>
      </c>
    </row>
    <row r="14" spans="1:60" s="197" customFormat="1" ht="25.2" thickBot="1">
      <c r="B14" s="277" t="s">
        <v>912</v>
      </c>
      <c r="C14" s="278">
        <f t="shared" si="0"/>
        <v>206</v>
      </c>
      <c r="D14" s="278">
        <f>SUM(D15:D17)</f>
        <v>110</v>
      </c>
      <c r="E14" s="278">
        <f t="shared" ref="E14:AD14" si="18">SUM(E15:E17)</f>
        <v>30</v>
      </c>
      <c r="F14" s="278">
        <f t="shared" si="18"/>
        <v>20</v>
      </c>
      <c r="G14" s="278">
        <f t="shared" si="18"/>
        <v>0</v>
      </c>
      <c r="H14" s="278">
        <f t="shared" si="18"/>
        <v>6</v>
      </c>
      <c r="I14" s="278">
        <f t="shared" si="18"/>
        <v>5</v>
      </c>
      <c r="J14" s="361">
        <f t="shared" si="7"/>
        <v>15</v>
      </c>
      <c r="K14" s="278">
        <f t="shared" si="18"/>
        <v>0</v>
      </c>
      <c r="L14" s="278">
        <f t="shared" si="18"/>
        <v>20</v>
      </c>
      <c r="M14" s="278">
        <f t="shared" si="18"/>
        <v>0</v>
      </c>
      <c r="N14" s="278">
        <f t="shared" si="18"/>
        <v>0</v>
      </c>
      <c r="O14" s="278">
        <f t="shared" si="18"/>
        <v>0</v>
      </c>
      <c r="P14" s="278">
        <f t="shared" si="18"/>
        <v>0</v>
      </c>
      <c r="Q14" s="278">
        <f t="shared" si="18"/>
        <v>0</v>
      </c>
      <c r="R14" s="278">
        <f t="shared" si="18"/>
        <v>0</v>
      </c>
      <c r="S14" s="278">
        <f t="shared" si="18"/>
        <v>0</v>
      </c>
      <c r="T14" s="278">
        <f t="shared" si="18"/>
        <v>0</v>
      </c>
      <c r="U14" s="278">
        <f t="shared" si="18"/>
        <v>0</v>
      </c>
      <c r="V14" s="278">
        <f t="shared" si="18"/>
        <v>0</v>
      </c>
      <c r="W14" s="278">
        <f t="shared" si="18"/>
        <v>0</v>
      </c>
      <c r="X14" s="278">
        <f t="shared" si="18"/>
        <v>0</v>
      </c>
      <c r="Y14" s="278">
        <f t="shared" si="18"/>
        <v>0</v>
      </c>
      <c r="Z14" s="278">
        <f t="shared" si="18"/>
        <v>0</v>
      </c>
      <c r="AA14" s="278">
        <f t="shared" si="18"/>
        <v>0</v>
      </c>
      <c r="AB14" s="278">
        <f t="shared" si="18"/>
        <v>0</v>
      </c>
      <c r="AC14" s="278">
        <f t="shared" si="18"/>
        <v>0</v>
      </c>
      <c r="AD14" s="279">
        <f t="shared" si="18"/>
        <v>0</v>
      </c>
      <c r="AE14" s="269"/>
      <c r="AF14" s="270">
        <f>SUM(AF15:AF17)</f>
        <v>15</v>
      </c>
      <c r="AG14" s="271">
        <f t="shared" ref="AG14" si="19">SUM(AG15:AG17)</f>
        <v>15</v>
      </c>
      <c r="AH14" s="271">
        <f>SUM(AH15:AH17)</f>
        <v>0</v>
      </c>
      <c r="AI14" s="271">
        <f>SUM(AI15:AI17)</f>
        <v>0</v>
      </c>
      <c r="AJ14" s="271">
        <f>SUM(AJ15:AJ17)</f>
        <v>0</v>
      </c>
      <c r="AK14" s="272"/>
      <c r="AL14" s="271">
        <f t="shared" ref="AL14:AT14" si="20">SUM(AL15:AL17)</f>
        <v>0</v>
      </c>
      <c r="AM14" s="271">
        <f t="shared" si="20"/>
        <v>0</v>
      </c>
      <c r="AN14" s="271">
        <f t="shared" si="20"/>
        <v>0</v>
      </c>
      <c r="AO14" s="271">
        <f t="shared" si="20"/>
        <v>0</v>
      </c>
      <c r="AP14" s="271">
        <f t="shared" si="20"/>
        <v>0</v>
      </c>
      <c r="AQ14" s="271">
        <f>SUM(AQ15:AQ17)</f>
        <v>0</v>
      </c>
      <c r="AR14" s="271">
        <f t="shared" si="20"/>
        <v>0</v>
      </c>
      <c r="AS14" s="271">
        <f t="shared" si="20"/>
        <v>0</v>
      </c>
      <c r="AT14" s="271">
        <f t="shared" si="20"/>
        <v>0</v>
      </c>
      <c r="AU14" s="273"/>
      <c r="AV14" s="280">
        <f t="shared" si="10"/>
        <v>0</v>
      </c>
      <c r="AW14" s="281">
        <f t="shared" si="4"/>
        <v>0</v>
      </c>
      <c r="AX14" s="271">
        <f t="shared" ref="AX14:BF14" si="21">SUM(AX15:AX17)</f>
        <v>0</v>
      </c>
      <c r="AY14" s="271">
        <f t="shared" si="21"/>
        <v>0</v>
      </c>
      <c r="AZ14" s="271">
        <f t="shared" si="21"/>
        <v>0</v>
      </c>
      <c r="BA14" s="271">
        <f t="shared" si="21"/>
        <v>0</v>
      </c>
      <c r="BB14" s="271">
        <f t="shared" si="21"/>
        <v>0</v>
      </c>
      <c r="BC14" s="276">
        <f>SUM(BC15:BC17)</f>
        <v>0</v>
      </c>
      <c r="BD14" s="271">
        <f t="shared" si="21"/>
        <v>0</v>
      </c>
      <c r="BE14" s="271">
        <f t="shared" si="21"/>
        <v>0</v>
      </c>
      <c r="BF14" s="271">
        <f t="shared" si="21"/>
        <v>0</v>
      </c>
    </row>
    <row r="15" spans="1:60" s="197" customFormat="1" ht="25.2" thickBot="1">
      <c r="B15" s="322"/>
      <c r="C15" s="283">
        <f t="shared" si="0"/>
        <v>0</v>
      </c>
      <c r="D15" s="323"/>
      <c r="E15" s="323"/>
      <c r="F15" s="323"/>
      <c r="G15" s="323"/>
      <c r="H15" s="323"/>
      <c r="I15" s="323"/>
      <c r="J15" s="372">
        <f t="shared" si="7"/>
        <v>0</v>
      </c>
      <c r="K15" s="323"/>
      <c r="L15" s="323"/>
      <c r="M15" s="323"/>
      <c r="N15" s="323"/>
      <c r="O15" s="323"/>
      <c r="P15" s="323"/>
      <c r="Q15" s="323"/>
      <c r="R15" s="323"/>
      <c r="S15" s="323"/>
      <c r="T15" s="323"/>
      <c r="U15" s="323"/>
      <c r="V15" s="323"/>
      <c r="W15" s="323"/>
      <c r="X15" s="323"/>
      <c r="Y15" s="323"/>
      <c r="Z15" s="323"/>
      <c r="AA15" s="323"/>
      <c r="AB15" s="323"/>
      <c r="AC15" s="324"/>
      <c r="AD15" s="325"/>
      <c r="AE15" s="326"/>
      <c r="AF15" s="327">
        <f t="shared" ref="AF15:AF18" si="22">SUM(AG15:AJ15)</f>
        <v>0</v>
      </c>
      <c r="AG15" s="328"/>
      <c r="AH15" s="328"/>
      <c r="AI15" s="328"/>
      <c r="AJ15" s="328"/>
      <c r="AK15" s="326"/>
      <c r="AL15" s="329"/>
      <c r="AM15" s="329"/>
      <c r="AN15" s="329"/>
      <c r="AO15" s="329"/>
      <c r="AP15" s="329"/>
      <c r="AQ15" s="329"/>
      <c r="AR15" s="329"/>
      <c r="AS15" s="329"/>
      <c r="AT15" s="329"/>
      <c r="AU15" s="330"/>
      <c r="AV15" s="290">
        <f t="shared" si="10"/>
        <v>0</v>
      </c>
      <c r="AW15" s="291">
        <f t="shared" si="4"/>
        <v>0</v>
      </c>
      <c r="AX15" s="329">
        <f>AL15*2</f>
        <v>0</v>
      </c>
      <c r="AY15" s="329">
        <f>AM15*50</f>
        <v>0</v>
      </c>
      <c r="AZ15" s="329">
        <f>AN15*25</f>
        <v>0</v>
      </c>
      <c r="BA15" s="329">
        <f>AO15*40</f>
        <v>0</v>
      </c>
      <c r="BB15" s="329">
        <f>AP15*60</f>
        <v>0</v>
      </c>
      <c r="BC15" s="331">
        <f>AQ15*4</f>
        <v>0</v>
      </c>
      <c r="BD15" s="329">
        <f>AR15*0.5</f>
        <v>0</v>
      </c>
      <c r="BE15" s="329">
        <f t="shared" ref="BE15:BF18" si="23">AS15*12</f>
        <v>0</v>
      </c>
      <c r="BF15" s="329">
        <f t="shared" si="23"/>
        <v>0</v>
      </c>
    </row>
    <row r="16" spans="1:60" s="197" customFormat="1" ht="25.2" thickBot="1">
      <c r="A16" s="378"/>
      <c r="B16" s="322" t="s">
        <v>913</v>
      </c>
      <c r="C16" s="283">
        <f t="shared" si="0"/>
        <v>206</v>
      </c>
      <c r="D16" s="323">
        <v>110</v>
      </c>
      <c r="E16" s="323">
        <v>30</v>
      </c>
      <c r="F16" s="323">
        <v>20</v>
      </c>
      <c r="G16" s="323"/>
      <c r="H16" s="323">
        <v>6</v>
      </c>
      <c r="I16" s="323">
        <v>5</v>
      </c>
      <c r="J16" s="372">
        <f t="shared" si="7"/>
        <v>15</v>
      </c>
      <c r="K16" s="323"/>
      <c r="L16" s="323">
        <v>20</v>
      </c>
      <c r="M16" s="323"/>
      <c r="N16" s="323"/>
      <c r="O16" s="323"/>
      <c r="P16" s="323"/>
      <c r="Q16" s="323"/>
      <c r="R16" s="323"/>
      <c r="S16" s="323"/>
      <c r="T16" s="323"/>
      <c r="U16" s="323"/>
      <c r="V16" s="323"/>
      <c r="W16" s="323"/>
      <c r="X16" s="323"/>
      <c r="Y16" s="323"/>
      <c r="Z16" s="323"/>
      <c r="AA16" s="323"/>
      <c r="AB16" s="323"/>
      <c r="AC16" s="324"/>
      <c r="AD16" s="325"/>
      <c r="AE16" s="326"/>
      <c r="AF16" s="327">
        <f t="shared" si="22"/>
        <v>15</v>
      </c>
      <c r="AG16" s="328">
        <v>15</v>
      </c>
      <c r="AH16" s="328"/>
      <c r="AI16" s="328"/>
      <c r="AJ16" s="328"/>
      <c r="AK16" s="326"/>
      <c r="AL16" s="329"/>
      <c r="AM16" s="329"/>
      <c r="AN16" s="329"/>
      <c r="AO16" s="329"/>
      <c r="AP16" s="329"/>
      <c r="AQ16" s="329"/>
      <c r="AR16" s="329"/>
      <c r="AS16" s="329"/>
      <c r="AT16" s="329"/>
      <c r="AU16" s="330"/>
      <c r="AV16" s="290">
        <f t="shared" si="10"/>
        <v>0</v>
      </c>
      <c r="AW16" s="316">
        <f t="shared" si="4"/>
        <v>0</v>
      </c>
      <c r="AX16" s="329">
        <f>AL16*2</f>
        <v>0</v>
      </c>
      <c r="AY16" s="329">
        <f>AM16*50</f>
        <v>0</v>
      </c>
      <c r="AZ16" s="329">
        <f>AN16*25</f>
        <v>0</v>
      </c>
      <c r="BA16" s="329">
        <f>AO16*40</f>
        <v>0</v>
      </c>
      <c r="BB16" s="329">
        <f>AP16*60</f>
        <v>0</v>
      </c>
      <c r="BC16" s="331">
        <f>AQ16*4</f>
        <v>0</v>
      </c>
      <c r="BD16" s="329">
        <f>AR16*0.5</f>
        <v>0</v>
      </c>
      <c r="BE16" s="329">
        <f t="shared" si="23"/>
        <v>0</v>
      </c>
      <c r="BF16" s="329">
        <f t="shared" si="23"/>
        <v>0</v>
      </c>
    </row>
    <row r="17" spans="1:62" s="197" customFormat="1" ht="25.2" thickBot="1">
      <c r="B17" s="322" t="s">
        <v>914</v>
      </c>
      <c r="C17" s="283">
        <f t="shared" si="0"/>
        <v>0</v>
      </c>
      <c r="D17" s="323"/>
      <c r="E17" s="323"/>
      <c r="F17" s="323"/>
      <c r="G17" s="323"/>
      <c r="H17" s="323"/>
      <c r="I17" s="323"/>
      <c r="J17" s="285">
        <f>AF17</f>
        <v>0</v>
      </c>
      <c r="K17" s="323"/>
      <c r="L17" s="323"/>
      <c r="M17" s="323"/>
      <c r="N17" s="323"/>
      <c r="O17" s="323"/>
      <c r="P17" s="323"/>
      <c r="Q17" s="323"/>
      <c r="R17" s="323"/>
      <c r="S17" s="323"/>
      <c r="T17" s="323"/>
      <c r="U17" s="323"/>
      <c r="V17" s="323"/>
      <c r="W17" s="323"/>
      <c r="X17" s="323"/>
      <c r="Y17" s="323"/>
      <c r="Z17" s="323"/>
      <c r="AA17" s="323"/>
      <c r="AB17" s="323"/>
      <c r="AC17" s="324"/>
      <c r="AD17" s="325"/>
      <c r="AE17" s="326"/>
      <c r="AF17" s="327">
        <f>SUM(AG17:AJ17)</f>
        <v>0</v>
      </c>
      <c r="AG17" s="328"/>
      <c r="AH17" s="328"/>
      <c r="AI17" s="288"/>
      <c r="AJ17" s="288"/>
      <c r="AK17" s="269"/>
      <c r="AL17" s="329"/>
      <c r="AM17" s="329"/>
      <c r="AN17" s="329"/>
      <c r="AO17" s="329"/>
      <c r="AP17" s="329"/>
      <c r="AQ17" s="329"/>
      <c r="AR17" s="329"/>
      <c r="AS17" s="329"/>
      <c r="AT17" s="329"/>
      <c r="AU17" s="330"/>
      <c r="AV17" s="290">
        <f t="shared" si="10"/>
        <v>0</v>
      </c>
      <c r="AW17" s="316">
        <f t="shared" si="4"/>
        <v>0</v>
      </c>
      <c r="AX17" s="329">
        <f>AL17*2</f>
        <v>0</v>
      </c>
      <c r="AY17" s="329">
        <f>AM17*50</f>
        <v>0</v>
      </c>
      <c r="AZ17" s="329">
        <f>AN17*25</f>
        <v>0</v>
      </c>
      <c r="BA17" s="329">
        <f>AO17*40</f>
        <v>0</v>
      </c>
      <c r="BB17" s="329">
        <f>AP17*60</f>
        <v>0</v>
      </c>
      <c r="BC17" s="331">
        <f>AQ17*4</f>
        <v>0</v>
      </c>
      <c r="BD17" s="329">
        <f>AR17*0.5</f>
        <v>0</v>
      </c>
      <c r="BE17" s="329">
        <f t="shared" si="23"/>
        <v>0</v>
      </c>
      <c r="BF17" s="329">
        <f t="shared" si="23"/>
        <v>0</v>
      </c>
    </row>
    <row r="18" spans="1:62" s="197" customFormat="1" ht="25.2" thickBot="1">
      <c r="B18" s="332" t="s">
        <v>915</v>
      </c>
      <c r="C18" s="294">
        <f t="shared" si="0"/>
        <v>0</v>
      </c>
      <c r="D18" s="333"/>
      <c r="E18" s="333"/>
      <c r="F18" s="333"/>
      <c r="G18" s="333"/>
      <c r="H18" s="333"/>
      <c r="I18" s="333"/>
      <c r="J18" s="379">
        <f t="shared" si="7"/>
        <v>0</v>
      </c>
      <c r="K18" s="333"/>
      <c r="L18" s="333"/>
      <c r="M18" s="333"/>
      <c r="N18" s="333"/>
      <c r="O18" s="333"/>
      <c r="P18" s="333"/>
      <c r="Q18" s="333"/>
      <c r="R18" s="333"/>
      <c r="S18" s="333"/>
      <c r="T18" s="333"/>
      <c r="U18" s="333"/>
      <c r="V18" s="333"/>
      <c r="W18" s="333"/>
      <c r="X18" s="333"/>
      <c r="Y18" s="333"/>
      <c r="Z18" s="333"/>
      <c r="AA18" s="333"/>
      <c r="AB18" s="334"/>
      <c r="AC18" s="335"/>
      <c r="AD18" s="336"/>
      <c r="AE18" s="269"/>
      <c r="AF18" s="270">
        <f t="shared" si="22"/>
        <v>0</v>
      </c>
      <c r="AG18" s="288"/>
      <c r="AH18" s="288"/>
      <c r="AI18" s="288"/>
      <c r="AJ18" s="288"/>
      <c r="AK18" s="269"/>
      <c r="AL18" s="329"/>
      <c r="AM18" s="329"/>
      <c r="AN18" s="329"/>
      <c r="AO18" s="329"/>
      <c r="AP18" s="329"/>
      <c r="AQ18" s="329"/>
      <c r="AR18" s="329"/>
      <c r="AS18" s="329"/>
      <c r="AT18" s="329"/>
      <c r="AU18" s="330"/>
      <c r="AV18" s="290">
        <f t="shared" si="10"/>
        <v>0</v>
      </c>
      <c r="AW18" s="302">
        <f t="shared" si="4"/>
        <v>0</v>
      </c>
      <c r="AX18" s="329">
        <f>AL18*2</f>
        <v>0</v>
      </c>
      <c r="AY18" s="329">
        <f>AM18*50</f>
        <v>0</v>
      </c>
      <c r="AZ18" s="329">
        <f>AN18*25</f>
        <v>0</v>
      </c>
      <c r="BA18" s="329">
        <f>AO18*40</f>
        <v>0</v>
      </c>
      <c r="BB18" s="329">
        <f>AP18*60</f>
        <v>0</v>
      </c>
      <c r="BC18" s="331">
        <f>AQ18*4</f>
        <v>0</v>
      </c>
      <c r="BD18" s="329">
        <f>AR18*0.5</f>
        <v>0</v>
      </c>
      <c r="BE18" s="329">
        <f t="shared" si="23"/>
        <v>0</v>
      </c>
      <c r="BF18" s="329">
        <f t="shared" si="23"/>
        <v>0</v>
      </c>
    </row>
    <row r="19" spans="1:62" s="197" customFormat="1" ht="25.2" thickBot="1">
      <c r="B19" s="337" t="s">
        <v>916</v>
      </c>
      <c r="C19" s="338">
        <f t="shared" si="0"/>
        <v>0</v>
      </c>
      <c r="D19" s="338">
        <f t="shared" ref="D19:AD19" si="24">SUM(D20:D22)</f>
        <v>0</v>
      </c>
      <c r="E19" s="338">
        <f t="shared" si="24"/>
        <v>0</v>
      </c>
      <c r="F19" s="338">
        <f t="shared" si="24"/>
        <v>0</v>
      </c>
      <c r="G19" s="338">
        <f t="shared" si="24"/>
        <v>0</v>
      </c>
      <c r="H19" s="338">
        <f t="shared" si="24"/>
        <v>0</v>
      </c>
      <c r="I19" s="338">
        <f t="shared" si="24"/>
        <v>0</v>
      </c>
      <c r="J19" s="361">
        <f t="shared" si="7"/>
        <v>0</v>
      </c>
      <c r="K19" s="338">
        <f t="shared" si="24"/>
        <v>0</v>
      </c>
      <c r="L19" s="338">
        <f t="shared" si="24"/>
        <v>0</v>
      </c>
      <c r="M19" s="338">
        <f t="shared" si="24"/>
        <v>0</v>
      </c>
      <c r="N19" s="338">
        <f t="shared" si="24"/>
        <v>0</v>
      </c>
      <c r="O19" s="338">
        <f t="shared" si="24"/>
        <v>0</v>
      </c>
      <c r="P19" s="338">
        <f t="shared" si="24"/>
        <v>0</v>
      </c>
      <c r="Q19" s="338">
        <f t="shared" si="24"/>
        <v>0</v>
      </c>
      <c r="R19" s="338">
        <f t="shared" si="24"/>
        <v>0</v>
      </c>
      <c r="S19" s="338">
        <f t="shared" si="24"/>
        <v>0</v>
      </c>
      <c r="T19" s="338">
        <f t="shared" si="24"/>
        <v>0</v>
      </c>
      <c r="U19" s="338">
        <f t="shared" si="24"/>
        <v>0</v>
      </c>
      <c r="V19" s="338">
        <f t="shared" si="24"/>
        <v>0</v>
      </c>
      <c r="W19" s="338">
        <f t="shared" si="24"/>
        <v>0</v>
      </c>
      <c r="X19" s="338">
        <f t="shared" si="24"/>
        <v>0</v>
      </c>
      <c r="Y19" s="338">
        <f t="shared" si="24"/>
        <v>0</v>
      </c>
      <c r="Z19" s="338">
        <f t="shared" si="24"/>
        <v>0</v>
      </c>
      <c r="AA19" s="338">
        <f t="shared" si="24"/>
        <v>0</v>
      </c>
      <c r="AB19" s="339">
        <f t="shared" si="24"/>
        <v>0</v>
      </c>
      <c r="AC19" s="339">
        <f t="shared" si="24"/>
        <v>0</v>
      </c>
      <c r="AD19" s="340">
        <f t="shared" si="24"/>
        <v>0</v>
      </c>
      <c r="AE19" s="269"/>
      <c r="AF19" s="270">
        <f>SUM(AF20:AF22)</f>
        <v>0</v>
      </c>
      <c r="AG19" s="271">
        <f>SUM(AG20:AG22)</f>
        <v>0</v>
      </c>
      <c r="AH19" s="271">
        <f t="shared" ref="AH19:AJ19" si="25">SUM(AH20:AH22)</f>
        <v>0</v>
      </c>
      <c r="AI19" s="271">
        <f t="shared" si="25"/>
        <v>0</v>
      </c>
      <c r="AJ19" s="271">
        <f t="shared" si="25"/>
        <v>0</v>
      </c>
      <c r="AK19" s="272"/>
      <c r="AL19" s="271">
        <f t="shared" ref="AL19:AT19" si="26">SUM(AL20:AL22)</f>
        <v>0</v>
      </c>
      <c r="AM19" s="271">
        <f t="shared" si="26"/>
        <v>0</v>
      </c>
      <c r="AN19" s="271">
        <f t="shared" si="26"/>
        <v>0</v>
      </c>
      <c r="AO19" s="271">
        <f t="shared" si="26"/>
        <v>0</v>
      </c>
      <c r="AP19" s="271">
        <f t="shared" si="26"/>
        <v>0</v>
      </c>
      <c r="AQ19" s="271">
        <f>SUM(AQ20:AQ22)</f>
        <v>0</v>
      </c>
      <c r="AR19" s="271">
        <f t="shared" si="26"/>
        <v>0</v>
      </c>
      <c r="AS19" s="271">
        <f t="shared" si="26"/>
        <v>0</v>
      </c>
      <c r="AT19" s="271">
        <f t="shared" si="26"/>
        <v>0</v>
      </c>
      <c r="AU19" s="273"/>
      <c r="AV19" s="280">
        <f t="shared" si="10"/>
        <v>0</v>
      </c>
      <c r="AW19" s="281">
        <f t="shared" si="4"/>
        <v>0</v>
      </c>
      <c r="AX19" s="271">
        <f t="shared" ref="AX19:BF19" si="27">SUM(AX20:AX22)</f>
        <v>0</v>
      </c>
      <c r="AY19" s="271">
        <f t="shared" si="27"/>
        <v>0</v>
      </c>
      <c r="AZ19" s="271">
        <f t="shared" si="27"/>
        <v>0</v>
      </c>
      <c r="BA19" s="271">
        <f t="shared" si="27"/>
        <v>0</v>
      </c>
      <c r="BB19" s="271">
        <f t="shared" si="27"/>
        <v>0</v>
      </c>
      <c r="BC19" s="276">
        <f>SUM(BC20:BC22)</f>
        <v>0</v>
      </c>
      <c r="BD19" s="271">
        <f t="shared" si="27"/>
        <v>0</v>
      </c>
      <c r="BE19" s="271">
        <f t="shared" si="27"/>
        <v>0</v>
      </c>
      <c r="BF19" s="271">
        <f t="shared" si="27"/>
        <v>0</v>
      </c>
    </row>
    <row r="20" spans="1:62" s="197" customFormat="1" ht="25.2" thickBot="1">
      <c r="B20" s="303" t="s">
        <v>917</v>
      </c>
      <c r="C20" s="283">
        <f t="shared" si="0"/>
        <v>0</v>
      </c>
      <c r="D20" s="323"/>
      <c r="E20" s="323"/>
      <c r="F20" s="323"/>
      <c r="G20" s="323"/>
      <c r="H20" s="323"/>
      <c r="I20" s="323"/>
      <c r="J20" s="372">
        <f t="shared" si="7"/>
        <v>0</v>
      </c>
      <c r="K20" s="323"/>
      <c r="L20" s="323"/>
      <c r="M20" s="323"/>
      <c r="N20" s="323"/>
      <c r="O20" s="323"/>
      <c r="P20" s="323"/>
      <c r="Q20" s="323"/>
      <c r="R20" s="323"/>
      <c r="S20" s="323"/>
      <c r="T20" s="323"/>
      <c r="U20" s="323"/>
      <c r="V20" s="323"/>
      <c r="W20" s="323"/>
      <c r="X20" s="341"/>
      <c r="Y20" s="323"/>
      <c r="Z20" s="323"/>
      <c r="AA20" s="323"/>
      <c r="AB20" s="342"/>
      <c r="AC20" s="343"/>
      <c r="AD20" s="344"/>
      <c r="AE20" s="269"/>
      <c r="AF20" s="270">
        <f t="shared" ref="AF20:AF22" si="28">SUM(AG20:AJ20)</f>
        <v>0</v>
      </c>
      <c r="AG20" s="288"/>
      <c r="AH20" s="288"/>
      <c r="AI20" s="288"/>
      <c r="AJ20" s="288"/>
      <c r="AK20" s="269"/>
      <c r="AL20" s="329"/>
      <c r="AM20" s="329"/>
      <c r="AN20" s="329"/>
      <c r="AO20" s="329"/>
      <c r="AP20" s="329"/>
      <c r="AQ20" s="329"/>
      <c r="AR20" s="329"/>
      <c r="AS20" s="329"/>
      <c r="AT20" s="329"/>
      <c r="AU20" s="330"/>
      <c r="AV20" s="290">
        <f t="shared" si="10"/>
        <v>0</v>
      </c>
      <c r="AW20" s="291">
        <f t="shared" si="4"/>
        <v>0</v>
      </c>
      <c r="AX20" s="329">
        <f>AL20*2</f>
        <v>0</v>
      </c>
      <c r="AY20" s="329">
        <f>AM20*50</f>
        <v>0</v>
      </c>
      <c r="AZ20" s="329">
        <f>AN20*25</f>
        <v>0</v>
      </c>
      <c r="BA20" s="329">
        <f>AO20*40</f>
        <v>0</v>
      </c>
      <c r="BB20" s="329">
        <f>AP20*60</f>
        <v>0</v>
      </c>
      <c r="BC20" s="331">
        <f>AQ20*4</f>
        <v>0</v>
      </c>
      <c r="BD20" s="329">
        <f>AR20*0.5</f>
        <v>0</v>
      </c>
      <c r="BE20" s="329">
        <f>AS20*12</f>
        <v>0</v>
      </c>
      <c r="BF20" s="329">
        <f>AT20*12</f>
        <v>0</v>
      </c>
    </row>
    <row r="21" spans="1:62" s="197" customFormat="1" ht="25.2" thickBot="1">
      <c r="B21" s="322"/>
      <c r="C21" s="283">
        <f t="shared" si="0"/>
        <v>0</v>
      </c>
      <c r="D21" s="323"/>
      <c r="E21" s="323"/>
      <c r="F21" s="323"/>
      <c r="G21" s="323"/>
      <c r="H21" s="323"/>
      <c r="I21" s="323"/>
      <c r="J21" s="372">
        <f t="shared" si="7"/>
        <v>0</v>
      </c>
      <c r="K21" s="323"/>
      <c r="L21" s="323"/>
      <c r="M21" s="323"/>
      <c r="N21" s="323"/>
      <c r="O21" s="323"/>
      <c r="P21" s="323"/>
      <c r="Q21" s="323"/>
      <c r="R21" s="323"/>
      <c r="S21" s="323"/>
      <c r="T21" s="323"/>
      <c r="U21" s="323"/>
      <c r="V21" s="323"/>
      <c r="W21" s="323"/>
      <c r="X21" s="323"/>
      <c r="Y21" s="323"/>
      <c r="Z21" s="323"/>
      <c r="AA21" s="323"/>
      <c r="AB21" s="345"/>
      <c r="AC21" s="346"/>
      <c r="AD21" s="347"/>
      <c r="AE21" s="269"/>
      <c r="AF21" s="270">
        <f t="shared" si="28"/>
        <v>0</v>
      </c>
      <c r="AG21" s="288"/>
      <c r="AH21" s="288"/>
      <c r="AI21" s="288"/>
      <c r="AJ21" s="288"/>
      <c r="AK21" s="269"/>
      <c r="AL21" s="329"/>
      <c r="AM21" s="329"/>
      <c r="AN21" s="329"/>
      <c r="AO21" s="329"/>
      <c r="AP21" s="329"/>
      <c r="AQ21" s="329"/>
      <c r="AR21" s="329"/>
      <c r="AS21" s="329"/>
      <c r="AT21" s="329"/>
      <c r="AU21" s="330"/>
      <c r="AV21" s="290">
        <f t="shared" si="10"/>
        <v>0</v>
      </c>
      <c r="AW21" s="316">
        <f t="shared" si="4"/>
        <v>0</v>
      </c>
      <c r="AX21" s="329">
        <f>AL21*2</f>
        <v>0</v>
      </c>
      <c r="AY21" s="329">
        <f>AM21*50</f>
        <v>0</v>
      </c>
      <c r="AZ21" s="329">
        <f>AN21*25</f>
        <v>0</v>
      </c>
      <c r="BA21" s="329">
        <f>AO21*40</f>
        <v>0</v>
      </c>
      <c r="BB21" s="329">
        <f>AP21*60</f>
        <v>0</v>
      </c>
      <c r="BC21" s="331">
        <f>AQ21*4</f>
        <v>0</v>
      </c>
      <c r="BD21" s="329">
        <f t="shared" ref="BD21:BD22" si="29">AR21*0.5</f>
        <v>0</v>
      </c>
      <c r="BE21" s="329">
        <f t="shared" ref="BE21:BF22" si="30">AS21*12</f>
        <v>0</v>
      </c>
      <c r="BF21" s="329">
        <f t="shared" si="30"/>
        <v>0</v>
      </c>
    </row>
    <row r="22" spans="1:62" s="197" customFormat="1" ht="25.2" thickBot="1">
      <c r="B22" s="380"/>
      <c r="C22" s="294">
        <f t="shared" si="0"/>
        <v>0</v>
      </c>
      <c r="D22" s="334"/>
      <c r="E22" s="334"/>
      <c r="F22" s="334"/>
      <c r="G22" s="334"/>
      <c r="H22" s="334"/>
      <c r="I22" s="334"/>
      <c r="J22" s="379">
        <f t="shared" si="7"/>
        <v>0</v>
      </c>
      <c r="K22" s="334"/>
      <c r="L22" s="334"/>
      <c r="M22" s="334"/>
      <c r="N22" s="334"/>
      <c r="O22" s="334"/>
      <c r="P22" s="334"/>
      <c r="Q22" s="334"/>
      <c r="R22" s="334"/>
      <c r="S22" s="334"/>
      <c r="T22" s="334"/>
      <c r="U22" s="334"/>
      <c r="V22" s="334"/>
      <c r="W22" s="334"/>
      <c r="X22" s="334"/>
      <c r="Y22" s="334"/>
      <c r="Z22" s="334"/>
      <c r="AA22" s="334"/>
      <c r="AB22" s="334"/>
      <c r="AC22" s="335"/>
      <c r="AD22" s="336"/>
      <c r="AE22" s="269"/>
      <c r="AF22" s="349">
        <f t="shared" si="28"/>
        <v>0</v>
      </c>
      <c r="AG22" s="301"/>
      <c r="AH22" s="301"/>
      <c r="AI22" s="301"/>
      <c r="AJ22" s="301"/>
      <c r="AK22" s="269"/>
      <c r="AL22" s="329"/>
      <c r="AM22" s="329"/>
      <c r="AN22" s="329"/>
      <c r="AO22" s="329"/>
      <c r="AP22" s="329"/>
      <c r="AQ22" s="329"/>
      <c r="AR22" s="329"/>
      <c r="AS22" s="329"/>
      <c r="AT22" s="329"/>
      <c r="AU22" s="330"/>
      <c r="AV22" s="290">
        <f t="shared" si="10"/>
        <v>0</v>
      </c>
      <c r="AW22" s="350">
        <f t="shared" si="4"/>
        <v>0</v>
      </c>
      <c r="AX22" s="329">
        <f>AL22*2</f>
        <v>0</v>
      </c>
      <c r="AY22" s="329">
        <f>AM22*50</f>
        <v>0</v>
      </c>
      <c r="AZ22" s="329">
        <f>AN22*25</f>
        <v>0</v>
      </c>
      <c r="BA22" s="329">
        <f>AO22*40</f>
        <v>0</v>
      </c>
      <c r="BB22" s="329">
        <f>AP22*60</f>
        <v>0</v>
      </c>
      <c r="BC22" s="331">
        <f>AQ22*4</f>
        <v>0</v>
      </c>
      <c r="BD22" s="329">
        <f t="shared" si="29"/>
        <v>0</v>
      </c>
      <c r="BE22" s="329">
        <f t="shared" si="30"/>
        <v>0</v>
      </c>
      <c r="BF22" s="329">
        <f t="shared" si="30"/>
        <v>0</v>
      </c>
    </row>
    <row r="23" spans="1:62" s="351" customFormat="1" ht="205.2" customHeight="1">
      <c r="A23" s="1649" t="s">
        <v>918</v>
      </c>
      <c r="B23" s="1650"/>
      <c r="C23" s="1650"/>
      <c r="D23" s="1650"/>
      <c r="E23" s="1650"/>
      <c r="F23" s="1650"/>
      <c r="G23" s="1650"/>
      <c r="H23" s="1650"/>
      <c r="I23" s="1650"/>
      <c r="J23" s="1650"/>
      <c r="K23" s="1650"/>
      <c r="L23" s="1650"/>
      <c r="M23" s="1650"/>
      <c r="N23" s="1650"/>
      <c r="O23" s="1650"/>
      <c r="P23" s="1650"/>
      <c r="Q23" s="1650"/>
      <c r="R23" s="1650"/>
      <c r="S23" s="1650"/>
      <c r="T23" s="1650"/>
      <c r="U23" s="1650"/>
      <c r="V23" s="1650"/>
      <c r="W23" s="1650"/>
      <c r="X23" s="1650"/>
      <c r="Y23" s="1650"/>
      <c r="Z23" s="1651"/>
      <c r="AA23" s="1651"/>
      <c r="AB23" s="1651"/>
      <c r="AC23" s="1651"/>
      <c r="AD23" s="1651"/>
      <c r="AF23" s="352"/>
      <c r="AG23" s="352"/>
      <c r="AH23" s="249"/>
      <c r="AI23" s="249"/>
      <c r="AJ23" s="249"/>
      <c r="AK23" s="249"/>
      <c r="AL23" s="353"/>
      <c r="AM23" s="352"/>
      <c r="AN23" s="352"/>
    </row>
    <row r="24" spans="1:62" s="249" customFormat="1" ht="22.2">
      <c r="B24" s="352"/>
      <c r="C24" s="681"/>
      <c r="D24" s="682"/>
      <c r="E24" s="683"/>
      <c r="F24" s="683"/>
      <c r="G24" s="248"/>
      <c r="H24" s="248"/>
      <c r="I24" s="248"/>
      <c r="J24" s="248"/>
      <c r="K24" s="248"/>
      <c r="AV24" s="248"/>
      <c r="AW24" s="248"/>
    </row>
    <row r="25" spans="1:62" s="249" customFormat="1" ht="22.2">
      <c r="B25" s="352"/>
      <c r="C25" s="352"/>
      <c r="D25" s="1652"/>
      <c r="E25" s="1652"/>
      <c r="G25" s="353"/>
      <c r="H25" s="353"/>
      <c r="J25" s="352"/>
      <c r="K25" s="354"/>
      <c r="M25" s="353"/>
      <c r="O25" s="352"/>
      <c r="P25" s="352"/>
      <c r="W25" s="1653" t="s">
        <v>1823</v>
      </c>
      <c r="X25" s="1653"/>
      <c r="Y25" s="1653"/>
      <c r="Z25" s="1653"/>
      <c r="AA25" s="1653"/>
      <c r="AB25" s="1653"/>
      <c r="AC25" s="1653"/>
      <c r="AD25" s="1653"/>
      <c r="AE25" s="353"/>
      <c r="AF25" s="244"/>
      <c r="AG25" s="244"/>
      <c r="AH25" s="244"/>
      <c r="AI25" s="244"/>
      <c r="AK25" s="353"/>
      <c r="AL25" s="353"/>
      <c r="AO25" s="352"/>
      <c r="AP25" s="352"/>
      <c r="AQ25" s="354"/>
      <c r="AS25" s="353"/>
      <c r="AV25" s="248"/>
      <c r="AW25" s="355"/>
      <c r="AX25" s="353"/>
      <c r="BA25" s="352"/>
      <c r="BB25" s="352"/>
      <c r="BC25" s="354"/>
      <c r="BE25" s="353"/>
      <c r="BG25" s="352"/>
      <c r="BH25" s="352"/>
    </row>
    <row r="26" spans="1:62" s="244" customFormat="1" ht="19.8">
      <c r="B26" s="356"/>
      <c r="C26" s="356"/>
      <c r="D26" s="357"/>
      <c r="E26" s="357"/>
      <c r="F26" s="356"/>
      <c r="G26" s="358"/>
      <c r="H26" s="358"/>
      <c r="I26" s="357"/>
      <c r="J26" s="359"/>
      <c r="K26" s="359"/>
      <c r="L26" s="357"/>
      <c r="M26" s="357"/>
      <c r="N26" s="357"/>
      <c r="O26" s="357"/>
      <c r="P26" s="357"/>
      <c r="Q26" s="357"/>
      <c r="R26" s="357"/>
      <c r="W26" s="1644" t="s">
        <v>920</v>
      </c>
      <c r="X26" s="1644"/>
      <c r="Y26" s="1644"/>
      <c r="Z26" s="1644"/>
      <c r="AA26" s="1644"/>
      <c r="AB26" s="1644"/>
      <c r="AC26"/>
      <c r="AO26" s="358"/>
      <c r="AP26" s="358"/>
      <c r="AT26" s="358"/>
      <c r="AU26" s="358"/>
      <c r="AV26" s="360"/>
      <c r="AW26" s="245"/>
      <c r="BA26" s="358"/>
      <c r="BB26" s="358"/>
      <c r="BF26" s="358"/>
    </row>
    <row r="27" spans="1:62" s="244" customFormat="1" ht="22.2">
      <c r="AF27"/>
      <c r="AG27"/>
      <c r="AH27"/>
      <c r="AI27"/>
      <c r="AV27" s="245"/>
      <c r="AW27" s="245"/>
      <c r="BI27" s="249"/>
      <c r="BJ27" s="249"/>
    </row>
    <row r="28" spans="1:62" ht="19.8">
      <c r="AL28" s="244"/>
      <c r="AM28" s="244"/>
      <c r="AN28" s="244"/>
      <c r="AO28" s="244"/>
      <c r="AP28" s="244"/>
      <c r="AQ28" s="244"/>
      <c r="AR28" s="244"/>
      <c r="AS28" s="244"/>
      <c r="AT28" s="244"/>
      <c r="AU28" s="244"/>
      <c r="AV28" s="245"/>
      <c r="AW28" s="245"/>
      <c r="AX28" s="244"/>
      <c r="AY28" s="244"/>
      <c r="AZ28" s="244"/>
      <c r="BA28" s="244"/>
      <c r="BB28" s="244"/>
      <c r="BC28" s="244"/>
      <c r="BD28" s="244"/>
      <c r="BE28" s="244"/>
      <c r="BF28" s="244"/>
    </row>
    <row r="29" spans="1:62" ht="19.8">
      <c r="AL29" s="244"/>
      <c r="AM29" s="244"/>
      <c r="AN29" s="244"/>
      <c r="AO29" s="244"/>
      <c r="AP29" s="244"/>
      <c r="AQ29" s="244"/>
      <c r="AR29" s="244"/>
      <c r="AS29" s="244"/>
      <c r="AT29" s="244"/>
      <c r="AU29" s="244"/>
      <c r="AV29" s="245"/>
      <c r="AW29" s="245"/>
      <c r="AX29" s="244"/>
      <c r="AY29" s="244"/>
      <c r="AZ29" s="244"/>
      <c r="BA29" s="244"/>
      <c r="BB29" s="244"/>
      <c r="BC29" s="244"/>
      <c r="BD29" s="244"/>
      <c r="BE29" s="244"/>
      <c r="BF29" s="244"/>
    </row>
    <row r="30" spans="1:62" ht="19.8">
      <c r="AL30" s="244"/>
      <c r="AM30" s="244"/>
      <c r="AN30" s="244"/>
      <c r="AO30" s="244"/>
      <c r="AP30" s="244"/>
      <c r="AQ30" s="244"/>
      <c r="AR30" s="244"/>
      <c r="AS30" s="244"/>
      <c r="AT30" s="244"/>
      <c r="AU30" s="244"/>
      <c r="AV30" s="245"/>
      <c r="AW30" s="245"/>
      <c r="AX30" s="244"/>
      <c r="AY30" s="244"/>
      <c r="AZ30" s="244"/>
      <c r="BA30" s="244"/>
      <c r="BB30" s="244"/>
      <c r="BC30" s="244"/>
      <c r="BD30" s="244"/>
      <c r="BE30" s="244"/>
      <c r="BF30" s="244"/>
    </row>
  </sheetData>
  <mergeCells count="9">
    <mergeCell ref="W26:AB26"/>
    <mergeCell ref="BG1:BH1"/>
    <mergeCell ref="B1:AD1"/>
    <mergeCell ref="C2:T2"/>
    <mergeCell ref="AC2:AD2"/>
    <mergeCell ref="AK2:BF2"/>
    <mergeCell ref="A23:AD23"/>
    <mergeCell ref="D25:E25"/>
    <mergeCell ref="W25:AD25"/>
  </mergeCells>
  <phoneticPr fontId="18" type="noConversion"/>
  <hyperlinks>
    <hyperlink ref="BG1" location="預告統計資料發布時間表!A1" display="回發布時間表" xr:uid="{ACD8B479-67BA-4973-9814-C414D44F4672}"/>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4C939-6EC8-4975-8D5B-95B8CC13CF59}">
  <dimension ref="A1:BJ30"/>
  <sheetViews>
    <sheetView workbookViewId="0">
      <selection activeCell="BG1" sqref="BG1:BH1"/>
    </sheetView>
  </sheetViews>
  <sheetFormatPr defaultRowHeight="16.2"/>
  <cols>
    <col min="1" max="1" width="4.88671875" customWidth="1"/>
    <col min="2" max="2" width="21.88671875" customWidth="1"/>
    <col min="3" max="3" width="15.21875" customWidth="1"/>
    <col min="4" max="4" width="14.21875" bestFit="1" customWidth="1"/>
    <col min="5" max="5" width="13.109375" customWidth="1"/>
    <col min="6" max="8" width="14.21875" bestFit="1" customWidth="1"/>
    <col min="9" max="9" width="13.21875" customWidth="1"/>
    <col min="10" max="10" width="14.33203125" bestFit="1" customWidth="1"/>
    <col min="11" max="11" width="9.109375" customWidth="1"/>
    <col min="12" max="12" width="12.6640625" customWidth="1"/>
    <col min="13" max="13" width="8.21875" customWidth="1"/>
    <col min="14" max="14" width="12.44140625" bestFit="1" customWidth="1"/>
    <col min="15" max="15" width="12.33203125" customWidth="1"/>
    <col min="16" max="16" width="12.21875" bestFit="1" customWidth="1"/>
    <col min="17" max="17" width="12.77734375" customWidth="1"/>
    <col min="18" max="18" width="11.21875" customWidth="1"/>
    <col min="19" max="22" width="8.109375" customWidth="1"/>
    <col min="23" max="25" width="7.6640625" customWidth="1"/>
    <col min="26" max="26" width="8.6640625" customWidth="1"/>
    <col min="27" max="28" width="6.6640625" customWidth="1"/>
    <col min="29" max="29" width="7.44140625" customWidth="1"/>
    <col min="30" max="30" width="6.6640625" customWidth="1"/>
    <col min="32" max="36" width="12.6640625" customWidth="1"/>
    <col min="48" max="49" width="8.88671875" style="102"/>
    <col min="50" max="58" width="10.6640625" customWidth="1"/>
  </cols>
  <sheetData>
    <row r="1" spans="1:60" s="246" customFormat="1" ht="45">
      <c r="B1" s="1645" t="s">
        <v>855</v>
      </c>
      <c r="C1" s="1645"/>
      <c r="D1" s="1645"/>
      <c r="E1" s="1645"/>
      <c r="F1" s="1645"/>
      <c r="G1" s="1645"/>
      <c r="H1" s="1645"/>
      <c r="I1" s="1645"/>
      <c r="J1" s="1645"/>
      <c r="K1" s="1645"/>
      <c r="L1" s="1645"/>
      <c r="M1" s="1645"/>
      <c r="N1" s="1645"/>
      <c r="O1" s="1645"/>
      <c r="P1" s="1645"/>
      <c r="Q1" s="1645"/>
      <c r="R1" s="1645"/>
      <c r="S1" s="1645"/>
      <c r="T1" s="1645"/>
      <c r="U1" s="1645"/>
      <c r="V1" s="1645"/>
      <c r="W1" s="1645"/>
      <c r="X1" s="1645"/>
      <c r="Y1" s="1645"/>
      <c r="Z1" s="1645"/>
      <c r="AA1" s="1645"/>
      <c r="AB1" s="1645"/>
      <c r="AC1" s="1645"/>
      <c r="AD1" s="1645"/>
      <c r="AE1" s="243"/>
      <c r="AF1" s="243"/>
      <c r="AG1" s="243"/>
      <c r="AH1" s="243"/>
      <c r="AI1" s="243"/>
      <c r="AJ1" s="243"/>
      <c r="AK1" s="243"/>
      <c r="AL1" s="244"/>
      <c r="AM1" s="244"/>
      <c r="AN1" s="244"/>
      <c r="AO1" s="244"/>
      <c r="AP1" s="244"/>
      <c r="AQ1" s="244"/>
      <c r="AR1" s="244"/>
      <c r="AS1" s="244"/>
      <c r="AT1" s="244"/>
      <c r="AU1" s="244"/>
      <c r="AV1" s="245"/>
      <c r="AW1" s="245"/>
      <c r="AX1" s="244"/>
      <c r="AY1" s="244"/>
      <c r="AZ1" s="244"/>
      <c r="BA1" s="244"/>
      <c r="BB1" s="244"/>
      <c r="BC1" s="244"/>
      <c r="BD1" s="244"/>
      <c r="BE1" s="244"/>
      <c r="BF1" s="244"/>
      <c r="BG1" s="1543" t="s">
        <v>86</v>
      </c>
      <c r="BH1" s="1543"/>
    </row>
    <row r="2" spans="1:60" s="249" customFormat="1" ht="28.8" thickBot="1">
      <c r="B2" s="247"/>
      <c r="C2" s="1646" t="s">
        <v>1824</v>
      </c>
      <c r="D2" s="1646"/>
      <c r="E2" s="1646"/>
      <c r="F2" s="1646"/>
      <c r="G2" s="1646"/>
      <c r="H2" s="1646"/>
      <c r="I2" s="1646"/>
      <c r="J2" s="1646"/>
      <c r="K2" s="1646"/>
      <c r="L2" s="1646"/>
      <c r="M2" s="1646"/>
      <c r="N2" s="1646"/>
      <c r="O2" s="1646"/>
      <c r="P2" s="1646"/>
      <c r="Q2" s="1646"/>
      <c r="R2" s="1646"/>
      <c r="S2" s="1646"/>
      <c r="T2" s="1646"/>
      <c r="U2" s="248"/>
      <c r="V2" s="248" t="s">
        <v>857</v>
      </c>
      <c r="W2" s="248"/>
      <c r="X2" s="248"/>
      <c r="Y2" s="248"/>
      <c r="Z2" s="248"/>
      <c r="AA2" s="248"/>
      <c r="AC2" s="1647" t="s">
        <v>858</v>
      </c>
      <c r="AD2" s="1647"/>
      <c r="AK2" s="1648"/>
      <c r="AL2" s="1648"/>
      <c r="AM2" s="1648"/>
      <c r="AN2" s="1648"/>
      <c r="AO2" s="1648"/>
      <c r="AP2" s="1648"/>
      <c r="AQ2" s="1648"/>
      <c r="AR2" s="1648"/>
      <c r="AS2" s="1648"/>
      <c r="AT2" s="1648"/>
      <c r="AU2" s="1648"/>
      <c r="AV2" s="1648"/>
      <c r="AW2" s="1648"/>
      <c r="AX2" s="1648"/>
      <c r="AY2" s="1648"/>
      <c r="AZ2" s="1648"/>
      <c r="BA2" s="1648"/>
      <c r="BB2" s="1648"/>
      <c r="BC2" s="1648"/>
      <c r="BD2" s="1648"/>
      <c r="BE2" s="1648"/>
      <c r="BF2" s="1648"/>
    </row>
    <row r="3" spans="1:60" s="197" customFormat="1" ht="139.19999999999999" thickBot="1">
      <c r="B3" s="250" t="s">
        <v>859</v>
      </c>
      <c r="C3" s="251" t="s">
        <v>860</v>
      </c>
      <c r="D3" s="252" t="s">
        <v>861</v>
      </c>
      <c r="E3" s="252" t="s">
        <v>862</v>
      </c>
      <c r="F3" s="252" t="s">
        <v>863</v>
      </c>
      <c r="G3" s="252" t="s">
        <v>864</v>
      </c>
      <c r="H3" s="252" t="s">
        <v>865</v>
      </c>
      <c r="I3" s="252" t="s">
        <v>866</v>
      </c>
      <c r="J3" s="253" t="s">
        <v>867</v>
      </c>
      <c r="K3" s="252" t="s">
        <v>868</v>
      </c>
      <c r="L3" s="252" t="s">
        <v>869</v>
      </c>
      <c r="M3" s="252" t="s">
        <v>870</v>
      </c>
      <c r="N3" s="252" t="s">
        <v>871</v>
      </c>
      <c r="O3" s="252" t="s">
        <v>872</v>
      </c>
      <c r="P3" s="252" t="s">
        <v>873</v>
      </c>
      <c r="Q3" s="252" t="s">
        <v>874</v>
      </c>
      <c r="R3" s="252" t="s">
        <v>875</v>
      </c>
      <c r="S3" s="252" t="s">
        <v>876</v>
      </c>
      <c r="T3" s="252" t="s">
        <v>877</v>
      </c>
      <c r="U3" s="252" t="s">
        <v>878</v>
      </c>
      <c r="V3" s="252" t="s">
        <v>879</v>
      </c>
      <c r="W3" s="252" t="s">
        <v>880</v>
      </c>
      <c r="X3" s="252" t="s">
        <v>881</v>
      </c>
      <c r="Y3" s="252" t="s">
        <v>882</v>
      </c>
      <c r="Z3" s="252" t="s">
        <v>883</v>
      </c>
      <c r="AA3" s="252" t="s">
        <v>884</v>
      </c>
      <c r="AB3" s="252" t="s">
        <v>885</v>
      </c>
      <c r="AC3" s="254" t="s">
        <v>886</v>
      </c>
      <c r="AD3" s="255" t="s">
        <v>887</v>
      </c>
      <c r="AE3" s="256"/>
      <c r="AF3" s="257" t="s">
        <v>888</v>
      </c>
      <c r="AG3" s="258" t="s">
        <v>889</v>
      </c>
      <c r="AH3" s="259" t="s">
        <v>890</v>
      </c>
      <c r="AI3" s="259" t="s">
        <v>891</v>
      </c>
      <c r="AJ3" s="259" t="s">
        <v>892</v>
      </c>
      <c r="AK3" s="260"/>
      <c r="AL3" s="261" t="s">
        <v>893</v>
      </c>
      <c r="AM3" s="259" t="s">
        <v>894</v>
      </c>
      <c r="AN3" s="259" t="s">
        <v>895</v>
      </c>
      <c r="AO3" s="259" t="s">
        <v>896</v>
      </c>
      <c r="AP3" s="259" t="s">
        <v>897</v>
      </c>
      <c r="AQ3" s="261" t="s">
        <v>898</v>
      </c>
      <c r="AR3" s="259" t="s">
        <v>899</v>
      </c>
      <c r="AS3" s="259" t="s">
        <v>900</v>
      </c>
      <c r="AT3" s="259" t="s">
        <v>901</v>
      </c>
      <c r="AU3" s="260"/>
      <c r="AV3" s="262" t="s">
        <v>879</v>
      </c>
      <c r="AW3" s="263" t="s">
        <v>902</v>
      </c>
      <c r="AX3" s="259" t="s">
        <v>893</v>
      </c>
      <c r="AY3" s="259" t="s">
        <v>894</v>
      </c>
      <c r="AZ3" s="259" t="s">
        <v>895</v>
      </c>
      <c r="BA3" s="259" t="s">
        <v>896</v>
      </c>
      <c r="BB3" s="259" t="s">
        <v>897</v>
      </c>
      <c r="BC3" s="264" t="s">
        <v>898</v>
      </c>
      <c r="BD3" s="259" t="s">
        <v>899</v>
      </c>
      <c r="BE3" s="259" t="s">
        <v>900</v>
      </c>
      <c r="BF3" s="259" t="s">
        <v>901</v>
      </c>
    </row>
    <row r="4" spans="1:60" s="197" customFormat="1" ht="28.8" thickBot="1">
      <c r="B4" s="265" t="s">
        <v>903</v>
      </c>
      <c r="C4" s="266">
        <f t="shared" ref="C4:C22" si="0">SUM(D4:AD4)</f>
        <v>106564</v>
      </c>
      <c r="D4" s="266">
        <f>D5+D8+D14+D19</f>
        <v>26135</v>
      </c>
      <c r="E4" s="266">
        <f t="shared" ref="E4:AD4" si="1">E5+E8+E14+E19</f>
        <v>21328</v>
      </c>
      <c r="F4" s="266">
        <f t="shared" si="1"/>
        <v>6460</v>
      </c>
      <c r="G4" s="266">
        <f t="shared" si="1"/>
        <v>9806</v>
      </c>
      <c r="H4" s="266">
        <f t="shared" si="1"/>
        <v>12284</v>
      </c>
      <c r="I4" s="266">
        <f t="shared" si="1"/>
        <v>20827</v>
      </c>
      <c r="J4" s="267">
        <f>AF4</f>
        <v>3177</v>
      </c>
      <c r="K4" s="266">
        <f t="shared" si="1"/>
        <v>0</v>
      </c>
      <c r="L4" s="266">
        <f t="shared" si="1"/>
        <v>3771</v>
      </c>
      <c r="M4" s="266">
        <f t="shared" si="1"/>
        <v>0</v>
      </c>
      <c r="N4" s="266">
        <f t="shared" si="1"/>
        <v>2017</v>
      </c>
      <c r="O4" s="266">
        <f t="shared" si="1"/>
        <v>555</v>
      </c>
      <c r="P4" s="266">
        <f t="shared" si="1"/>
        <v>31</v>
      </c>
      <c r="Q4" s="266">
        <f t="shared" si="1"/>
        <v>0</v>
      </c>
      <c r="R4" s="266">
        <f t="shared" si="1"/>
        <v>80</v>
      </c>
      <c r="S4" s="266">
        <f t="shared" si="1"/>
        <v>0</v>
      </c>
      <c r="T4" s="266">
        <f t="shared" si="1"/>
        <v>8</v>
      </c>
      <c r="U4" s="266">
        <f t="shared" si="1"/>
        <v>0</v>
      </c>
      <c r="V4" s="266">
        <f t="shared" si="1"/>
        <v>85</v>
      </c>
      <c r="W4" s="266">
        <f t="shared" si="1"/>
        <v>0</v>
      </c>
      <c r="X4" s="266">
        <f t="shared" si="1"/>
        <v>0</v>
      </c>
      <c r="Y4" s="266">
        <f t="shared" si="1"/>
        <v>0</v>
      </c>
      <c r="Z4" s="266">
        <f t="shared" si="1"/>
        <v>0</v>
      </c>
      <c r="AA4" s="266">
        <f t="shared" si="1"/>
        <v>0</v>
      </c>
      <c r="AB4" s="266">
        <f t="shared" si="1"/>
        <v>0</v>
      </c>
      <c r="AC4" s="266">
        <f t="shared" si="1"/>
        <v>0</v>
      </c>
      <c r="AD4" s="268">
        <f t="shared" si="1"/>
        <v>0</v>
      </c>
      <c r="AE4" s="269"/>
      <c r="AF4" s="270">
        <f>AF5+AF8+AF14+AF19</f>
        <v>3177</v>
      </c>
      <c r="AG4" s="271">
        <f t="shared" ref="AG4" si="2">AG5+AG8+AG14+AG19</f>
        <v>3177</v>
      </c>
      <c r="AH4" s="271">
        <f>AH5+AH8+AH14+AH19</f>
        <v>0</v>
      </c>
      <c r="AI4" s="271">
        <f>AI5+AI8+AI14+AI19</f>
        <v>0</v>
      </c>
      <c r="AJ4" s="271">
        <f>AJ5+AJ8+AJ14+AJ19</f>
        <v>0</v>
      </c>
      <c r="AK4" s="272"/>
      <c r="AL4" s="271">
        <f t="shared" ref="AL4:AT4" si="3">AL5+AL8+AL14+AL19</f>
        <v>0</v>
      </c>
      <c r="AM4" s="271">
        <f t="shared" si="3"/>
        <v>0</v>
      </c>
      <c r="AN4" s="271">
        <f t="shared" si="3"/>
        <v>0</v>
      </c>
      <c r="AO4" s="271">
        <f t="shared" si="3"/>
        <v>0</v>
      </c>
      <c r="AP4" s="271">
        <f t="shared" si="3"/>
        <v>0</v>
      </c>
      <c r="AQ4" s="271">
        <f>AQ5+AQ8+AQ14+AQ19</f>
        <v>0</v>
      </c>
      <c r="AR4" s="271">
        <f t="shared" si="3"/>
        <v>0</v>
      </c>
      <c r="AS4" s="271">
        <f t="shared" si="3"/>
        <v>0</v>
      </c>
      <c r="AT4" s="271">
        <f t="shared" si="3"/>
        <v>0</v>
      </c>
      <c r="AU4" s="273"/>
      <c r="AV4" s="274">
        <f>SUM(AX4:BB4)</f>
        <v>0</v>
      </c>
      <c r="AW4" s="275">
        <f t="shared" ref="AW4:AW22" si="4">BC4+BD4+BE4+BF4</f>
        <v>0</v>
      </c>
      <c r="AX4" s="271">
        <f t="shared" ref="AX4:BF4" si="5">AX5+AX8+AX14+AX19</f>
        <v>0</v>
      </c>
      <c r="AY4" s="271">
        <f t="shared" si="5"/>
        <v>0</v>
      </c>
      <c r="AZ4" s="271">
        <f t="shared" si="5"/>
        <v>0</v>
      </c>
      <c r="BA4" s="271">
        <f t="shared" si="5"/>
        <v>0</v>
      </c>
      <c r="BB4" s="271">
        <f t="shared" si="5"/>
        <v>0</v>
      </c>
      <c r="BC4" s="276">
        <f>BC5+BC8+BC14+BC19</f>
        <v>0</v>
      </c>
      <c r="BD4" s="271">
        <f t="shared" si="5"/>
        <v>0</v>
      </c>
      <c r="BE4" s="271">
        <f t="shared" si="5"/>
        <v>0</v>
      </c>
      <c r="BF4" s="271">
        <f t="shared" si="5"/>
        <v>0</v>
      </c>
    </row>
    <row r="5" spans="1:60" s="197" customFormat="1" ht="25.2" thickBot="1">
      <c r="B5" s="277" t="s">
        <v>904</v>
      </c>
      <c r="C5" s="278">
        <f t="shared" si="0"/>
        <v>51601</v>
      </c>
      <c r="D5" s="278">
        <f>SUM(D6:D7)</f>
        <v>10800</v>
      </c>
      <c r="E5" s="278">
        <f t="shared" ref="E5:AD5" si="6">SUM(E6:E7)</f>
        <v>10171</v>
      </c>
      <c r="F5" s="278">
        <f t="shared" si="6"/>
        <v>2530</v>
      </c>
      <c r="G5" s="278">
        <f t="shared" si="6"/>
        <v>4169</v>
      </c>
      <c r="H5" s="278">
        <f t="shared" si="6"/>
        <v>4970</v>
      </c>
      <c r="I5" s="278">
        <f t="shared" si="6"/>
        <v>12080</v>
      </c>
      <c r="J5" s="361">
        <f t="shared" ref="J5:J22" si="7">AF5</f>
        <v>3110</v>
      </c>
      <c r="K5" s="278">
        <f t="shared" si="6"/>
        <v>0</v>
      </c>
      <c r="L5" s="278">
        <f t="shared" si="6"/>
        <v>2143</v>
      </c>
      <c r="M5" s="278">
        <f t="shared" si="6"/>
        <v>0</v>
      </c>
      <c r="N5" s="278">
        <f t="shared" si="6"/>
        <v>1512</v>
      </c>
      <c r="O5" s="278">
        <f t="shared" si="6"/>
        <v>0</v>
      </c>
      <c r="P5" s="278">
        <f t="shared" si="6"/>
        <v>31</v>
      </c>
      <c r="Q5" s="278">
        <f t="shared" si="6"/>
        <v>0</v>
      </c>
      <c r="R5" s="278">
        <f>SUM(R6:R7)</f>
        <v>0</v>
      </c>
      <c r="S5" s="278">
        <f t="shared" si="6"/>
        <v>0</v>
      </c>
      <c r="T5" s="278">
        <f t="shared" si="6"/>
        <v>0</v>
      </c>
      <c r="U5" s="278">
        <f t="shared" si="6"/>
        <v>0</v>
      </c>
      <c r="V5" s="278">
        <f t="shared" si="6"/>
        <v>85</v>
      </c>
      <c r="W5" s="278">
        <f t="shared" si="6"/>
        <v>0</v>
      </c>
      <c r="X5" s="278">
        <f t="shared" si="6"/>
        <v>0</v>
      </c>
      <c r="Y5" s="278">
        <f t="shared" si="6"/>
        <v>0</v>
      </c>
      <c r="Z5" s="278">
        <f t="shared" si="6"/>
        <v>0</v>
      </c>
      <c r="AA5" s="278">
        <f t="shared" si="6"/>
        <v>0</v>
      </c>
      <c r="AB5" s="278">
        <f t="shared" si="6"/>
        <v>0</v>
      </c>
      <c r="AC5" s="278">
        <f t="shared" si="6"/>
        <v>0</v>
      </c>
      <c r="AD5" s="279">
        <f t="shared" si="6"/>
        <v>0</v>
      </c>
      <c r="AE5" s="269"/>
      <c r="AF5" s="270">
        <f>SUM(AF6:AF7)</f>
        <v>3110</v>
      </c>
      <c r="AG5" s="271">
        <f t="shared" ref="AG5" si="8">SUM(AG6:AG7)</f>
        <v>3110</v>
      </c>
      <c r="AH5" s="271">
        <f>SUM(AH6:AH7)</f>
        <v>0</v>
      </c>
      <c r="AI5" s="271">
        <f>SUM(AI6:AI7)</f>
        <v>0</v>
      </c>
      <c r="AJ5" s="271">
        <f>SUM(AJ6:AJ7)</f>
        <v>0</v>
      </c>
      <c r="AK5" s="272"/>
      <c r="AL5" s="271">
        <f t="shared" ref="AL5:AT5" si="9">SUM(AL6:AL7)</f>
        <v>0</v>
      </c>
      <c r="AM5" s="271">
        <f t="shared" si="9"/>
        <v>0</v>
      </c>
      <c r="AN5" s="271">
        <f t="shared" si="9"/>
        <v>0</v>
      </c>
      <c r="AO5" s="271">
        <f t="shared" si="9"/>
        <v>0</v>
      </c>
      <c r="AP5" s="271">
        <f t="shared" si="9"/>
        <v>0</v>
      </c>
      <c r="AQ5" s="271">
        <f>SUM(AQ6:AQ7)</f>
        <v>0</v>
      </c>
      <c r="AR5" s="271">
        <f t="shared" si="9"/>
        <v>0</v>
      </c>
      <c r="AS5" s="271">
        <f t="shared" si="9"/>
        <v>0</v>
      </c>
      <c r="AT5" s="271">
        <f t="shared" si="9"/>
        <v>0</v>
      </c>
      <c r="AU5" s="273"/>
      <c r="AV5" s="280">
        <f t="shared" ref="AV5:AV22" si="10">SUM(AX5:BB5)</f>
        <v>0</v>
      </c>
      <c r="AW5" s="281">
        <f t="shared" si="4"/>
        <v>0</v>
      </c>
      <c r="AX5" s="271">
        <f t="shared" ref="AX5:BF5" si="11">SUM(AX6:AX7)</f>
        <v>0</v>
      </c>
      <c r="AY5" s="271">
        <f t="shared" si="11"/>
        <v>0</v>
      </c>
      <c r="AZ5" s="271">
        <f t="shared" si="11"/>
        <v>0</v>
      </c>
      <c r="BA5" s="271">
        <f t="shared" si="11"/>
        <v>0</v>
      </c>
      <c r="BB5" s="271">
        <f t="shared" si="11"/>
        <v>0</v>
      </c>
      <c r="BC5" s="276">
        <f>SUM(BC6:BC7)</f>
        <v>0</v>
      </c>
      <c r="BD5" s="271">
        <f t="shared" si="11"/>
        <v>0</v>
      </c>
      <c r="BE5" s="271">
        <f t="shared" si="11"/>
        <v>0</v>
      </c>
      <c r="BF5" s="271">
        <f t="shared" si="11"/>
        <v>0</v>
      </c>
    </row>
    <row r="6" spans="1:60" s="197" customFormat="1" ht="25.2" thickBot="1">
      <c r="B6" s="282" t="s">
        <v>905</v>
      </c>
      <c r="C6" s="283">
        <f>SUM(D6:AD6)</f>
        <v>49800</v>
      </c>
      <c r="D6" s="284">
        <v>10800</v>
      </c>
      <c r="E6" s="284">
        <v>9500</v>
      </c>
      <c r="F6" s="284">
        <v>2530</v>
      </c>
      <c r="G6" s="284">
        <v>3760</v>
      </c>
      <c r="H6" s="284">
        <v>4440</v>
      </c>
      <c r="I6" s="284">
        <v>12080</v>
      </c>
      <c r="J6" s="285">
        <f>AF6</f>
        <v>3110</v>
      </c>
      <c r="K6" s="284"/>
      <c r="L6" s="284">
        <v>2040</v>
      </c>
      <c r="M6" s="284"/>
      <c r="N6" s="284">
        <v>1460</v>
      </c>
      <c r="O6" s="284"/>
      <c r="P6" s="284"/>
      <c r="Q6" s="284"/>
      <c r="R6" s="284"/>
      <c r="S6" s="284"/>
      <c r="T6" s="284"/>
      <c r="U6" s="284"/>
      <c r="V6" s="284">
        <v>80</v>
      </c>
      <c r="W6" s="284"/>
      <c r="X6" s="284"/>
      <c r="Y6" s="284"/>
      <c r="Z6" s="284"/>
      <c r="AA6" s="284"/>
      <c r="AB6" s="284"/>
      <c r="AC6" s="286"/>
      <c r="AD6" s="287"/>
      <c r="AE6" s="269"/>
      <c r="AF6" s="270">
        <f>SUM(AG6:AJ6)</f>
        <v>3110</v>
      </c>
      <c r="AG6" s="288">
        <v>3110</v>
      </c>
      <c r="AH6" s="288"/>
      <c r="AI6" s="288"/>
      <c r="AJ6" s="288"/>
      <c r="AK6" s="269"/>
      <c r="AL6" s="289"/>
      <c r="AM6" s="289"/>
      <c r="AN6" s="289"/>
      <c r="AO6" s="289"/>
      <c r="AP6" s="289"/>
      <c r="AQ6" s="289"/>
      <c r="AR6" s="289"/>
      <c r="AS6" s="289"/>
      <c r="AT6" s="289"/>
      <c r="AU6" s="273"/>
      <c r="AV6" s="290">
        <f t="shared" si="10"/>
        <v>0</v>
      </c>
      <c r="AW6" s="291">
        <f t="shared" si="4"/>
        <v>0</v>
      </c>
      <c r="AX6" s="289">
        <f>AL6*2</f>
        <v>0</v>
      </c>
      <c r="AY6" s="289">
        <f>AM6*50</f>
        <v>0</v>
      </c>
      <c r="AZ6" s="289">
        <f>AN6*25</f>
        <v>0</v>
      </c>
      <c r="BA6" s="289">
        <f>AO6*40</f>
        <v>0</v>
      </c>
      <c r="BB6" s="289">
        <f>AP6*60</f>
        <v>0</v>
      </c>
      <c r="BC6" s="292">
        <f>AQ6*4</f>
        <v>0</v>
      </c>
      <c r="BD6" s="289">
        <f>AR6*0.5</f>
        <v>0</v>
      </c>
      <c r="BE6" s="289">
        <f>AS6*12</f>
        <v>0</v>
      </c>
      <c r="BF6" s="289">
        <f>AT6*12</f>
        <v>0</v>
      </c>
    </row>
    <row r="7" spans="1:60" s="197" customFormat="1" ht="25.2" thickBot="1">
      <c r="B7" s="293" t="s">
        <v>906</v>
      </c>
      <c r="C7" s="294">
        <f t="shared" si="0"/>
        <v>1801</v>
      </c>
      <c r="D7" s="295"/>
      <c r="E7" s="295">
        <v>671</v>
      </c>
      <c r="F7" s="295"/>
      <c r="G7" s="295">
        <v>409</v>
      </c>
      <c r="H7" s="295">
        <v>530</v>
      </c>
      <c r="I7" s="295"/>
      <c r="J7" s="285">
        <f>AF7</f>
        <v>0</v>
      </c>
      <c r="K7" s="296"/>
      <c r="L7" s="296">
        <v>103</v>
      </c>
      <c r="M7" s="296"/>
      <c r="N7" s="296">
        <v>52</v>
      </c>
      <c r="O7" s="297"/>
      <c r="P7" s="284">
        <v>31</v>
      </c>
      <c r="Q7" s="284"/>
      <c r="R7" s="284"/>
      <c r="S7" s="284"/>
      <c r="T7" s="296"/>
      <c r="U7" s="296"/>
      <c r="V7" s="296">
        <v>5</v>
      </c>
      <c r="W7" s="296"/>
      <c r="X7" s="296"/>
      <c r="Y7" s="296"/>
      <c r="Z7" s="296"/>
      <c r="AA7" s="296"/>
      <c r="AB7" s="296"/>
      <c r="AC7" s="298"/>
      <c r="AD7" s="299"/>
      <c r="AE7" s="269"/>
      <c r="AF7" s="270">
        <f>SUM(AG7:AJ7)</f>
        <v>0</v>
      </c>
      <c r="AG7" s="300"/>
      <c r="AH7" s="301"/>
      <c r="AI7" s="288"/>
      <c r="AJ7" s="288"/>
      <c r="AK7" s="269"/>
      <c r="AL7" s="289"/>
      <c r="AM7" s="289"/>
      <c r="AN7" s="289"/>
      <c r="AO7" s="289"/>
      <c r="AP7" s="289"/>
      <c r="AQ7" s="289"/>
      <c r="AR7" s="289"/>
      <c r="AS7" s="289"/>
      <c r="AT7" s="289"/>
      <c r="AU7" s="273"/>
      <c r="AV7" s="290">
        <f t="shared" si="10"/>
        <v>0</v>
      </c>
      <c r="AW7" s="302">
        <f t="shared" si="4"/>
        <v>0</v>
      </c>
      <c r="AX7" s="289">
        <f>AL7*2</f>
        <v>0</v>
      </c>
      <c r="AY7" s="289">
        <f>AM7*50</f>
        <v>0</v>
      </c>
      <c r="AZ7" s="289">
        <f>AN7*25</f>
        <v>0</v>
      </c>
      <c r="BA7" s="289">
        <f>AO7*40</f>
        <v>0</v>
      </c>
      <c r="BB7" s="289">
        <f>AP7*60</f>
        <v>0</v>
      </c>
      <c r="BC7" s="292">
        <f>AQ7*4</f>
        <v>0</v>
      </c>
      <c r="BD7" s="289">
        <f>AR7*0.5</f>
        <v>0</v>
      </c>
      <c r="BE7" s="289">
        <f>AS7*12</f>
        <v>0</v>
      </c>
      <c r="BF7" s="289">
        <f>AT7*12</f>
        <v>0</v>
      </c>
    </row>
    <row r="8" spans="1:60" s="197" customFormat="1" ht="25.2" thickBot="1">
      <c r="B8" s="277" t="s">
        <v>907</v>
      </c>
      <c r="C8" s="278">
        <f t="shared" si="0"/>
        <v>54732</v>
      </c>
      <c r="D8" s="278">
        <f t="shared" ref="D8:Z8" si="12">SUM(D9:D13)</f>
        <v>15265</v>
      </c>
      <c r="E8" s="278">
        <f t="shared" si="12"/>
        <v>11132</v>
      </c>
      <c r="F8" s="278">
        <f t="shared" si="12"/>
        <v>3900</v>
      </c>
      <c r="G8" s="278">
        <f t="shared" si="12"/>
        <v>5635</v>
      </c>
      <c r="H8" s="278">
        <f t="shared" si="12"/>
        <v>7310</v>
      </c>
      <c r="I8" s="278">
        <f t="shared" si="12"/>
        <v>8682</v>
      </c>
      <c r="J8" s="361">
        <f t="shared" si="7"/>
        <v>50</v>
      </c>
      <c r="K8" s="362">
        <f t="shared" si="12"/>
        <v>0</v>
      </c>
      <c r="L8" s="362">
        <f t="shared" si="12"/>
        <v>1610</v>
      </c>
      <c r="M8" s="362">
        <f t="shared" si="12"/>
        <v>0</v>
      </c>
      <c r="N8" s="362">
        <f t="shared" si="12"/>
        <v>505</v>
      </c>
      <c r="O8" s="362">
        <f t="shared" si="12"/>
        <v>555</v>
      </c>
      <c r="P8" s="362">
        <f t="shared" si="12"/>
        <v>0</v>
      </c>
      <c r="Q8" s="362">
        <f t="shared" si="12"/>
        <v>0</v>
      </c>
      <c r="R8" s="362">
        <f t="shared" si="12"/>
        <v>80</v>
      </c>
      <c r="S8" s="362">
        <f t="shared" si="12"/>
        <v>0</v>
      </c>
      <c r="T8" s="362">
        <f t="shared" si="12"/>
        <v>8</v>
      </c>
      <c r="U8" s="362">
        <f t="shared" si="12"/>
        <v>0</v>
      </c>
      <c r="V8" s="362">
        <f t="shared" si="12"/>
        <v>0</v>
      </c>
      <c r="W8" s="362">
        <f t="shared" si="12"/>
        <v>0</v>
      </c>
      <c r="X8" s="362">
        <f t="shared" si="12"/>
        <v>0</v>
      </c>
      <c r="Y8" s="362">
        <f t="shared" si="12"/>
        <v>0</v>
      </c>
      <c r="Z8" s="362">
        <f t="shared" si="12"/>
        <v>0</v>
      </c>
      <c r="AA8" s="362">
        <f>AA9+AA10+AA11+AA12+AA13</f>
        <v>0</v>
      </c>
      <c r="AB8" s="362">
        <f>SUM(AB9:AB13)</f>
        <v>0</v>
      </c>
      <c r="AC8" s="362">
        <f>SUM(AC9:AC13)</f>
        <v>0</v>
      </c>
      <c r="AD8" s="363">
        <f>SUM(AD9:AD13)</f>
        <v>0</v>
      </c>
      <c r="AE8" s="269"/>
      <c r="AF8" s="270">
        <f>SUM(AF9:AF13)</f>
        <v>50</v>
      </c>
      <c r="AG8" s="271">
        <f>SUM(AG9:AG13)</f>
        <v>50</v>
      </c>
      <c r="AH8" s="271">
        <f>SUM(AH9:AH13)</f>
        <v>0</v>
      </c>
      <c r="AI8" s="271">
        <f>SUM(AI9:AI13)</f>
        <v>0</v>
      </c>
      <c r="AJ8" s="271">
        <f>SUM(AJ9:AJ13)</f>
        <v>0</v>
      </c>
      <c r="AK8" s="272"/>
      <c r="AL8" s="271">
        <f t="shared" ref="AL8:AT8" si="13">SUM(AL9:AL13)</f>
        <v>0</v>
      </c>
      <c r="AM8" s="271">
        <f t="shared" si="13"/>
        <v>0</v>
      </c>
      <c r="AN8" s="271">
        <f t="shared" si="13"/>
        <v>0</v>
      </c>
      <c r="AO8" s="271">
        <f t="shared" si="13"/>
        <v>0</v>
      </c>
      <c r="AP8" s="271">
        <f t="shared" si="13"/>
        <v>0</v>
      </c>
      <c r="AQ8" s="271">
        <f>SUM(AQ9:AQ13)</f>
        <v>0</v>
      </c>
      <c r="AR8" s="271">
        <f t="shared" si="13"/>
        <v>0</v>
      </c>
      <c r="AS8" s="271">
        <f t="shared" si="13"/>
        <v>0</v>
      </c>
      <c r="AT8" s="271">
        <f t="shared" si="13"/>
        <v>0</v>
      </c>
      <c r="AU8" s="273"/>
      <c r="AV8" s="280">
        <f t="shared" si="10"/>
        <v>0</v>
      </c>
      <c r="AW8" s="281">
        <f t="shared" si="4"/>
        <v>0</v>
      </c>
      <c r="AX8" s="271">
        <f t="shared" ref="AX8:BF8" si="14">SUM(AX9:AX13)</f>
        <v>0</v>
      </c>
      <c r="AY8" s="271">
        <f t="shared" si="14"/>
        <v>0</v>
      </c>
      <c r="AZ8" s="271">
        <f t="shared" si="14"/>
        <v>0</v>
      </c>
      <c r="BA8" s="271">
        <f t="shared" si="14"/>
        <v>0</v>
      </c>
      <c r="BB8" s="271">
        <f t="shared" si="14"/>
        <v>0</v>
      </c>
      <c r="BC8" s="276">
        <f>SUM(BC9:BC13)</f>
        <v>0</v>
      </c>
      <c r="BD8" s="271">
        <f t="shared" si="14"/>
        <v>0</v>
      </c>
      <c r="BE8" s="271">
        <f t="shared" si="14"/>
        <v>0</v>
      </c>
      <c r="BF8" s="271">
        <f t="shared" si="14"/>
        <v>0</v>
      </c>
    </row>
    <row r="9" spans="1:60" s="197" customFormat="1" ht="25.2" thickBot="1">
      <c r="B9" s="303" t="s">
        <v>1801</v>
      </c>
      <c r="C9" s="283">
        <f t="shared" si="0"/>
        <v>16665</v>
      </c>
      <c r="D9" s="314">
        <v>5770</v>
      </c>
      <c r="E9" s="304">
        <v>3140</v>
      </c>
      <c r="F9" s="304">
        <v>1550</v>
      </c>
      <c r="G9" s="304">
        <v>1220</v>
      </c>
      <c r="H9" s="304">
        <v>1120</v>
      </c>
      <c r="I9" s="304">
        <v>2600</v>
      </c>
      <c r="J9" s="364">
        <f>AF9</f>
        <v>0</v>
      </c>
      <c r="K9" s="365"/>
      <c r="L9" s="365">
        <v>650</v>
      </c>
      <c r="M9" s="365"/>
      <c r="N9" s="365">
        <v>355</v>
      </c>
      <c r="O9" s="365">
        <v>255</v>
      </c>
      <c r="P9" s="365"/>
      <c r="Q9" s="366"/>
      <c r="R9" s="365"/>
      <c r="S9" s="365"/>
      <c r="T9" s="365">
        <v>5</v>
      </c>
      <c r="U9" s="365"/>
      <c r="V9" s="365"/>
      <c r="W9" s="365"/>
      <c r="X9" s="365"/>
      <c r="Y9" s="365"/>
      <c r="Z9" s="365"/>
      <c r="AA9" s="365"/>
      <c r="AB9" s="365"/>
      <c r="AC9" s="367"/>
      <c r="AD9" s="310"/>
      <c r="AE9" s="269"/>
      <c r="AF9" s="270">
        <f>SUM(AG9:AJ9)</f>
        <v>0</v>
      </c>
      <c r="AG9" s="288"/>
      <c r="AH9" s="288"/>
      <c r="AI9" s="288"/>
      <c r="AJ9" s="288"/>
      <c r="AK9" s="269"/>
      <c r="AL9" s="311"/>
      <c r="AM9" s="311"/>
      <c r="AN9" s="311"/>
      <c r="AO9" s="311"/>
      <c r="AP9" s="311"/>
      <c r="AQ9" s="311"/>
      <c r="AR9" s="311"/>
      <c r="AS9" s="311"/>
      <c r="AT9" s="311"/>
      <c r="AU9" s="312"/>
      <c r="AV9" s="290">
        <f t="shared" si="10"/>
        <v>0</v>
      </c>
      <c r="AW9" s="291">
        <f t="shared" si="4"/>
        <v>0</v>
      </c>
      <c r="AX9" s="311">
        <f>AL9*2</f>
        <v>0</v>
      </c>
      <c r="AY9" s="311">
        <f>AM9*50</f>
        <v>0</v>
      </c>
      <c r="AZ9" s="311">
        <f>AN9*25</f>
        <v>0</v>
      </c>
      <c r="BA9" s="311">
        <f>AO9*40</f>
        <v>0</v>
      </c>
      <c r="BB9" s="311">
        <f>AP9*60</f>
        <v>0</v>
      </c>
      <c r="BC9" s="313">
        <f>AQ9*4</f>
        <v>0</v>
      </c>
      <c r="BD9" s="311">
        <f>AR9*0.5</f>
        <v>0</v>
      </c>
      <c r="BE9" s="311">
        <f t="shared" ref="BE9:BF13" si="15">AS9*12</f>
        <v>0</v>
      </c>
      <c r="BF9" s="311">
        <f t="shared" si="15"/>
        <v>0</v>
      </c>
    </row>
    <row r="10" spans="1:60" s="197" customFormat="1" ht="25.2" thickBot="1">
      <c r="B10" s="303" t="s">
        <v>1802</v>
      </c>
      <c r="C10" s="283">
        <f t="shared" si="0"/>
        <v>15015</v>
      </c>
      <c r="D10" s="314">
        <v>3555</v>
      </c>
      <c r="E10" s="314">
        <v>3880</v>
      </c>
      <c r="F10" s="314">
        <v>850</v>
      </c>
      <c r="G10" s="314">
        <v>1410</v>
      </c>
      <c r="H10" s="314">
        <v>2440</v>
      </c>
      <c r="I10" s="314">
        <v>2007</v>
      </c>
      <c r="J10" s="368">
        <f t="shared" si="7"/>
        <v>0</v>
      </c>
      <c r="K10" s="369"/>
      <c r="L10" s="369">
        <v>420</v>
      </c>
      <c r="M10" s="369"/>
      <c r="N10" s="369">
        <v>150</v>
      </c>
      <c r="O10" s="369">
        <v>300</v>
      </c>
      <c r="P10" s="369"/>
      <c r="Q10" s="369"/>
      <c r="R10" s="369"/>
      <c r="S10" s="369"/>
      <c r="T10" s="369">
        <v>3</v>
      </c>
      <c r="U10" s="369"/>
      <c r="V10" s="369"/>
      <c r="W10" s="369"/>
      <c r="X10" s="369"/>
      <c r="Y10" s="369"/>
      <c r="Z10" s="369"/>
      <c r="AA10" s="369"/>
      <c r="AB10" s="369"/>
      <c r="AC10" s="370"/>
      <c r="AD10" s="371"/>
      <c r="AE10" s="269"/>
      <c r="AF10" s="270">
        <f>SUM(AG10:AJ10)</f>
        <v>0</v>
      </c>
      <c r="AG10" s="288"/>
      <c r="AH10" s="288"/>
      <c r="AI10" s="288"/>
      <c r="AJ10" s="288"/>
      <c r="AK10" s="269"/>
      <c r="AL10" s="311"/>
      <c r="AM10" s="311"/>
      <c r="AN10" s="311"/>
      <c r="AO10" s="311"/>
      <c r="AP10" s="311"/>
      <c r="AQ10" s="311"/>
      <c r="AR10" s="311"/>
      <c r="AS10" s="311"/>
      <c r="AT10" s="311"/>
      <c r="AU10" s="312"/>
      <c r="AV10" s="290">
        <f t="shared" si="10"/>
        <v>0</v>
      </c>
      <c r="AW10" s="316">
        <f t="shared" si="4"/>
        <v>0</v>
      </c>
      <c r="AX10" s="311">
        <f>AL10*2</f>
        <v>0</v>
      </c>
      <c r="AY10" s="311">
        <f>AM10*50</f>
        <v>0</v>
      </c>
      <c r="AZ10" s="311">
        <f>AN10*25</f>
        <v>0</v>
      </c>
      <c r="BA10" s="311">
        <f>AO10*40</f>
        <v>0</v>
      </c>
      <c r="BB10" s="311">
        <f>AP10*60</f>
        <v>0</v>
      </c>
      <c r="BC10" s="313">
        <f>AQ10*4</f>
        <v>0</v>
      </c>
      <c r="BD10" s="311">
        <f>AR10*0.5</f>
        <v>0</v>
      </c>
      <c r="BE10" s="311">
        <f t="shared" si="15"/>
        <v>0</v>
      </c>
      <c r="BF10" s="311">
        <f t="shared" si="15"/>
        <v>0</v>
      </c>
    </row>
    <row r="11" spans="1:60" s="197" customFormat="1" ht="25.2" thickBot="1">
      <c r="B11" s="303" t="s">
        <v>1803</v>
      </c>
      <c r="C11" s="283">
        <f t="shared" si="0"/>
        <v>9405</v>
      </c>
      <c r="D11" s="314">
        <v>2110</v>
      </c>
      <c r="E11" s="314">
        <v>2030</v>
      </c>
      <c r="F11" s="314">
        <v>450</v>
      </c>
      <c r="G11" s="314">
        <v>940</v>
      </c>
      <c r="H11" s="314">
        <v>1620</v>
      </c>
      <c r="I11" s="314">
        <v>2025</v>
      </c>
      <c r="J11" s="372">
        <f t="shared" si="7"/>
        <v>0</v>
      </c>
      <c r="K11" s="314"/>
      <c r="L11" s="314">
        <v>150</v>
      </c>
      <c r="M11" s="314"/>
      <c r="N11" s="314"/>
      <c r="O11" s="314"/>
      <c r="P11" s="314"/>
      <c r="Q11" s="314"/>
      <c r="R11" s="314">
        <v>80</v>
      </c>
      <c r="S11" s="314"/>
      <c r="T11" s="314"/>
      <c r="U11" s="314"/>
      <c r="V11" s="314"/>
      <c r="W11" s="314"/>
      <c r="X11" s="314"/>
      <c r="Y11" s="314"/>
      <c r="Z11" s="314"/>
      <c r="AA11" s="314"/>
      <c r="AB11" s="314"/>
      <c r="AC11" s="315"/>
      <c r="AD11" s="310"/>
      <c r="AE11" s="269"/>
      <c r="AF11" s="270">
        <f t="shared" ref="AF11" si="16">SUM(AG11:AJ11)</f>
        <v>0</v>
      </c>
      <c r="AG11" s="288"/>
      <c r="AH11" s="288"/>
      <c r="AI11" s="288"/>
      <c r="AJ11" s="288"/>
      <c r="AK11" s="269"/>
      <c r="AL11" s="311"/>
      <c r="AM11" s="311"/>
      <c r="AN11" s="311"/>
      <c r="AO11" s="311"/>
      <c r="AP11" s="311"/>
      <c r="AQ11" s="311"/>
      <c r="AR11" s="311"/>
      <c r="AS11" s="311"/>
      <c r="AT11" s="311"/>
      <c r="AU11" s="312"/>
      <c r="AV11" s="290">
        <f t="shared" si="10"/>
        <v>0</v>
      </c>
      <c r="AW11" s="316">
        <f t="shared" si="4"/>
        <v>0</v>
      </c>
      <c r="AX11" s="311">
        <f>AL11*2</f>
        <v>0</v>
      </c>
      <c r="AY11" s="311">
        <f>AM11*50</f>
        <v>0</v>
      </c>
      <c r="AZ11" s="311">
        <f>AN11*25</f>
        <v>0</v>
      </c>
      <c r="BA11" s="311">
        <f>AO11*40</f>
        <v>0</v>
      </c>
      <c r="BB11" s="311">
        <f>AP11*60</f>
        <v>0</v>
      </c>
      <c r="BC11" s="313">
        <f>AQ11*4</f>
        <v>0</v>
      </c>
      <c r="BD11" s="311">
        <f>AR11*0.5</f>
        <v>0</v>
      </c>
      <c r="BE11" s="311">
        <f t="shared" si="15"/>
        <v>0</v>
      </c>
      <c r="BF11" s="311">
        <f t="shared" si="15"/>
        <v>0</v>
      </c>
    </row>
    <row r="12" spans="1:60" s="197" customFormat="1" ht="25.2" thickBot="1">
      <c r="B12" s="303" t="s">
        <v>1804</v>
      </c>
      <c r="C12" s="283">
        <f t="shared" si="0"/>
        <v>13382</v>
      </c>
      <c r="D12" s="314">
        <v>3720</v>
      </c>
      <c r="E12" s="314">
        <v>2082</v>
      </c>
      <c r="F12" s="314">
        <v>1050</v>
      </c>
      <c r="G12" s="314">
        <v>2020</v>
      </c>
      <c r="H12" s="314">
        <v>2130</v>
      </c>
      <c r="I12" s="314">
        <v>2050</v>
      </c>
      <c r="J12" s="373">
        <f>AF12</f>
        <v>0</v>
      </c>
      <c r="K12" s="314"/>
      <c r="L12" s="314">
        <v>330</v>
      </c>
      <c r="M12" s="314"/>
      <c r="N12" s="314"/>
      <c r="O12" s="314"/>
      <c r="P12" s="314"/>
      <c r="Q12" s="314"/>
      <c r="R12" s="314"/>
      <c r="S12" s="314"/>
      <c r="T12" s="314"/>
      <c r="U12" s="314"/>
      <c r="V12" s="314"/>
      <c r="W12" s="314"/>
      <c r="X12" s="314"/>
      <c r="Y12" s="314"/>
      <c r="Z12" s="314"/>
      <c r="AA12" s="314"/>
      <c r="AB12" s="314"/>
      <c r="AC12" s="315"/>
      <c r="AD12" s="310"/>
      <c r="AE12" s="269"/>
      <c r="AF12" s="270">
        <f>SUM(AG12:AJ12)</f>
        <v>0</v>
      </c>
      <c r="AG12" s="288"/>
      <c r="AH12" s="288"/>
      <c r="AI12" s="288"/>
      <c r="AJ12" s="288"/>
      <c r="AK12" s="269"/>
      <c r="AL12" s="311"/>
      <c r="AM12" s="311"/>
      <c r="AN12" s="311"/>
      <c r="AO12" s="311"/>
      <c r="AP12" s="311"/>
      <c r="AQ12" s="311"/>
      <c r="AR12" s="311"/>
      <c r="AS12" s="311"/>
      <c r="AT12" s="311"/>
      <c r="AU12" s="312"/>
      <c r="AV12" s="290">
        <f t="shared" si="10"/>
        <v>0</v>
      </c>
      <c r="AW12" s="316">
        <f t="shared" si="4"/>
        <v>0</v>
      </c>
      <c r="AX12" s="311">
        <f>AL12*2</f>
        <v>0</v>
      </c>
      <c r="AY12" s="311">
        <f>AM12*50</f>
        <v>0</v>
      </c>
      <c r="AZ12" s="311">
        <f>AN12*25</f>
        <v>0</v>
      </c>
      <c r="BA12" s="311">
        <f>AO12*40</f>
        <v>0</v>
      </c>
      <c r="BB12" s="311">
        <f>AP12*60</f>
        <v>0</v>
      </c>
      <c r="BC12" s="313">
        <f>AQ12*4</f>
        <v>0</v>
      </c>
      <c r="BD12" s="311">
        <f>AR12*0.5</f>
        <v>0</v>
      </c>
      <c r="BE12" s="311">
        <f t="shared" si="15"/>
        <v>0</v>
      </c>
      <c r="BF12" s="311">
        <f t="shared" si="15"/>
        <v>0</v>
      </c>
    </row>
    <row r="13" spans="1:60" s="197" customFormat="1" ht="25.2" thickBot="1">
      <c r="B13" s="317" t="s">
        <v>1673</v>
      </c>
      <c r="C13" s="294">
        <f t="shared" si="0"/>
        <v>265</v>
      </c>
      <c r="D13" s="304">
        <v>110</v>
      </c>
      <c r="E13" s="304"/>
      <c r="F13" s="304"/>
      <c r="G13" s="304">
        <v>45</v>
      </c>
      <c r="H13" s="304"/>
      <c r="I13" s="304"/>
      <c r="J13" s="374">
        <f>AF13</f>
        <v>50</v>
      </c>
      <c r="K13" s="375"/>
      <c r="L13" s="375">
        <v>60</v>
      </c>
      <c r="M13" s="375"/>
      <c r="N13" s="375"/>
      <c r="O13" s="375"/>
      <c r="P13" s="375"/>
      <c r="Q13" s="375"/>
      <c r="R13" s="375"/>
      <c r="S13" s="375"/>
      <c r="T13" s="375"/>
      <c r="U13" s="375"/>
      <c r="V13" s="375"/>
      <c r="W13" s="375"/>
      <c r="X13" s="375"/>
      <c r="Y13" s="375"/>
      <c r="Z13" s="375"/>
      <c r="AA13" s="375"/>
      <c r="AB13" s="375"/>
      <c r="AC13" s="376"/>
      <c r="AD13" s="377"/>
      <c r="AE13" s="269"/>
      <c r="AF13" s="270">
        <f t="shared" ref="AF13" si="17">SUM(AG13:AJ13)</f>
        <v>50</v>
      </c>
      <c r="AG13" s="288">
        <v>50</v>
      </c>
      <c r="AH13" s="288"/>
      <c r="AI13" s="288"/>
      <c r="AJ13" s="288"/>
      <c r="AK13" s="269"/>
      <c r="AL13" s="288"/>
      <c r="AM13" s="288"/>
      <c r="AN13" s="288"/>
      <c r="AO13" s="288"/>
      <c r="AP13" s="288"/>
      <c r="AQ13" s="288"/>
      <c r="AR13" s="288"/>
      <c r="AS13" s="288"/>
      <c r="AT13" s="288"/>
      <c r="AU13" s="273"/>
      <c r="AV13" s="290">
        <f t="shared" si="10"/>
        <v>0</v>
      </c>
      <c r="AW13" s="302">
        <f t="shared" si="4"/>
        <v>0</v>
      </c>
      <c r="AX13" s="311">
        <f>AL13*2</f>
        <v>0</v>
      </c>
      <c r="AY13" s="311">
        <f>AM13*50</f>
        <v>0</v>
      </c>
      <c r="AZ13" s="311">
        <f>AN13*25</f>
        <v>0</v>
      </c>
      <c r="BA13" s="311">
        <f>AO13*40</f>
        <v>0</v>
      </c>
      <c r="BB13" s="311">
        <f>AP13*60</f>
        <v>0</v>
      </c>
      <c r="BC13" s="313">
        <f>AQ13*4</f>
        <v>0</v>
      </c>
      <c r="BD13" s="311">
        <f>AR13*0.5</f>
        <v>0</v>
      </c>
      <c r="BE13" s="311">
        <f t="shared" si="15"/>
        <v>0</v>
      </c>
      <c r="BF13" s="311">
        <f t="shared" si="15"/>
        <v>0</v>
      </c>
    </row>
    <row r="14" spans="1:60" s="197" customFormat="1" ht="25.2" thickBot="1">
      <c r="B14" s="277" t="s">
        <v>912</v>
      </c>
      <c r="C14" s="278">
        <f t="shared" si="0"/>
        <v>231</v>
      </c>
      <c r="D14" s="278">
        <f>SUM(D15:D17)</f>
        <v>70</v>
      </c>
      <c r="E14" s="278">
        <f t="shared" ref="E14:AD14" si="18">SUM(E15:E17)</f>
        <v>25</v>
      </c>
      <c r="F14" s="278">
        <f t="shared" si="18"/>
        <v>30</v>
      </c>
      <c r="G14" s="278">
        <f t="shared" si="18"/>
        <v>2</v>
      </c>
      <c r="H14" s="278">
        <f t="shared" si="18"/>
        <v>4</v>
      </c>
      <c r="I14" s="278">
        <f t="shared" si="18"/>
        <v>65</v>
      </c>
      <c r="J14" s="361">
        <f t="shared" si="7"/>
        <v>17</v>
      </c>
      <c r="K14" s="278">
        <f t="shared" si="18"/>
        <v>0</v>
      </c>
      <c r="L14" s="278">
        <f t="shared" si="18"/>
        <v>18</v>
      </c>
      <c r="M14" s="278">
        <f t="shared" si="18"/>
        <v>0</v>
      </c>
      <c r="N14" s="278">
        <f t="shared" si="18"/>
        <v>0</v>
      </c>
      <c r="O14" s="278">
        <f t="shared" si="18"/>
        <v>0</v>
      </c>
      <c r="P14" s="278">
        <f t="shared" si="18"/>
        <v>0</v>
      </c>
      <c r="Q14" s="278">
        <f t="shared" si="18"/>
        <v>0</v>
      </c>
      <c r="R14" s="278">
        <f t="shared" si="18"/>
        <v>0</v>
      </c>
      <c r="S14" s="278">
        <f t="shared" si="18"/>
        <v>0</v>
      </c>
      <c r="T14" s="278">
        <f t="shared" si="18"/>
        <v>0</v>
      </c>
      <c r="U14" s="278">
        <f t="shared" si="18"/>
        <v>0</v>
      </c>
      <c r="V14" s="278">
        <f t="shared" si="18"/>
        <v>0</v>
      </c>
      <c r="W14" s="278">
        <f t="shared" si="18"/>
        <v>0</v>
      </c>
      <c r="X14" s="278">
        <f t="shared" si="18"/>
        <v>0</v>
      </c>
      <c r="Y14" s="278">
        <f t="shared" si="18"/>
        <v>0</v>
      </c>
      <c r="Z14" s="278">
        <f t="shared" si="18"/>
        <v>0</v>
      </c>
      <c r="AA14" s="278">
        <f t="shared" si="18"/>
        <v>0</v>
      </c>
      <c r="AB14" s="278">
        <f t="shared" si="18"/>
        <v>0</v>
      </c>
      <c r="AC14" s="278">
        <f t="shared" si="18"/>
        <v>0</v>
      </c>
      <c r="AD14" s="279">
        <f t="shared" si="18"/>
        <v>0</v>
      </c>
      <c r="AE14" s="269"/>
      <c r="AF14" s="270">
        <f>SUM(AF15:AF17)</f>
        <v>17</v>
      </c>
      <c r="AG14" s="271">
        <f t="shared" ref="AG14" si="19">SUM(AG15:AG17)</f>
        <v>17</v>
      </c>
      <c r="AH14" s="271">
        <f>SUM(AH15:AH17)</f>
        <v>0</v>
      </c>
      <c r="AI14" s="271">
        <f>SUM(AI15:AI17)</f>
        <v>0</v>
      </c>
      <c r="AJ14" s="271">
        <f>SUM(AJ15:AJ17)</f>
        <v>0</v>
      </c>
      <c r="AK14" s="272"/>
      <c r="AL14" s="271">
        <f t="shared" ref="AL14:AT14" si="20">SUM(AL15:AL17)</f>
        <v>0</v>
      </c>
      <c r="AM14" s="271">
        <f t="shared" si="20"/>
        <v>0</v>
      </c>
      <c r="AN14" s="271">
        <f t="shared" si="20"/>
        <v>0</v>
      </c>
      <c r="AO14" s="271">
        <f t="shared" si="20"/>
        <v>0</v>
      </c>
      <c r="AP14" s="271">
        <f t="shared" si="20"/>
        <v>0</v>
      </c>
      <c r="AQ14" s="271">
        <f>SUM(AQ15:AQ17)</f>
        <v>0</v>
      </c>
      <c r="AR14" s="271">
        <f t="shared" si="20"/>
        <v>0</v>
      </c>
      <c r="AS14" s="271">
        <f t="shared" si="20"/>
        <v>0</v>
      </c>
      <c r="AT14" s="271">
        <f t="shared" si="20"/>
        <v>0</v>
      </c>
      <c r="AU14" s="273"/>
      <c r="AV14" s="280">
        <f t="shared" si="10"/>
        <v>0</v>
      </c>
      <c r="AW14" s="281">
        <f t="shared" si="4"/>
        <v>0</v>
      </c>
      <c r="AX14" s="271">
        <f t="shared" ref="AX14:BF14" si="21">SUM(AX15:AX17)</f>
        <v>0</v>
      </c>
      <c r="AY14" s="271">
        <f t="shared" si="21"/>
        <v>0</v>
      </c>
      <c r="AZ14" s="271">
        <f t="shared" si="21"/>
        <v>0</v>
      </c>
      <c r="BA14" s="271">
        <f t="shared" si="21"/>
        <v>0</v>
      </c>
      <c r="BB14" s="271">
        <f t="shared" si="21"/>
        <v>0</v>
      </c>
      <c r="BC14" s="276">
        <f>SUM(BC15:BC17)</f>
        <v>0</v>
      </c>
      <c r="BD14" s="271">
        <f t="shared" si="21"/>
        <v>0</v>
      </c>
      <c r="BE14" s="271">
        <f t="shared" si="21"/>
        <v>0</v>
      </c>
      <c r="BF14" s="271">
        <f t="shared" si="21"/>
        <v>0</v>
      </c>
    </row>
    <row r="15" spans="1:60" s="197" customFormat="1" ht="25.2" thickBot="1">
      <c r="B15" s="322"/>
      <c r="C15" s="283">
        <f t="shared" si="0"/>
        <v>0</v>
      </c>
      <c r="D15" s="323"/>
      <c r="E15" s="323"/>
      <c r="F15" s="323"/>
      <c r="G15" s="323"/>
      <c r="H15" s="323"/>
      <c r="I15" s="323"/>
      <c r="J15" s="372">
        <f t="shared" si="7"/>
        <v>0</v>
      </c>
      <c r="K15" s="323"/>
      <c r="L15" s="323"/>
      <c r="M15" s="323"/>
      <c r="N15" s="323"/>
      <c r="O15" s="323"/>
      <c r="P15" s="323"/>
      <c r="Q15" s="323"/>
      <c r="R15" s="323"/>
      <c r="S15" s="323"/>
      <c r="T15" s="323"/>
      <c r="U15" s="323"/>
      <c r="V15" s="323"/>
      <c r="W15" s="323"/>
      <c r="X15" s="323"/>
      <c r="Y15" s="323"/>
      <c r="Z15" s="323"/>
      <c r="AA15" s="323"/>
      <c r="AB15" s="323"/>
      <c r="AC15" s="324"/>
      <c r="AD15" s="325"/>
      <c r="AE15" s="326"/>
      <c r="AF15" s="327">
        <f t="shared" ref="AF15:AF18" si="22">SUM(AG15:AJ15)</f>
        <v>0</v>
      </c>
      <c r="AG15" s="328"/>
      <c r="AH15" s="328"/>
      <c r="AI15" s="328"/>
      <c r="AJ15" s="328"/>
      <c r="AK15" s="326"/>
      <c r="AL15" s="329"/>
      <c r="AM15" s="329"/>
      <c r="AN15" s="329"/>
      <c r="AO15" s="329"/>
      <c r="AP15" s="329"/>
      <c r="AQ15" s="329"/>
      <c r="AR15" s="329"/>
      <c r="AS15" s="329"/>
      <c r="AT15" s="329"/>
      <c r="AU15" s="330"/>
      <c r="AV15" s="290">
        <f t="shared" si="10"/>
        <v>0</v>
      </c>
      <c r="AW15" s="291">
        <f t="shared" si="4"/>
        <v>0</v>
      </c>
      <c r="AX15" s="329">
        <f>AL15*2</f>
        <v>0</v>
      </c>
      <c r="AY15" s="329">
        <f>AM15*50</f>
        <v>0</v>
      </c>
      <c r="AZ15" s="329">
        <f>AN15*25</f>
        <v>0</v>
      </c>
      <c r="BA15" s="329">
        <f>AO15*40</f>
        <v>0</v>
      </c>
      <c r="BB15" s="329">
        <f>AP15*60</f>
        <v>0</v>
      </c>
      <c r="BC15" s="331">
        <f>AQ15*4</f>
        <v>0</v>
      </c>
      <c r="BD15" s="329">
        <f>AR15*0.5</f>
        <v>0</v>
      </c>
      <c r="BE15" s="329">
        <f t="shared" ref="BE15:BF18" si="23">AS15*12</f>
        <v>0</v>
      </c>
      <c r="BF15" s="329">
        <f t="shared" si="23"/>
        <v>0</v>
      </c>
    </row>
    <row r="16" spans="1:60" s="197" customFormat="1" ht="25.2" thickBot="1">
      <c r="A16" s="378"/>
      <c r="B16" s="322" t="s">
        <v>913</v>
      </c>
      <c r="C16" s="283">
        <f t="shared" si="0"/>
        <v>231</v>
      </c>
      <c r="D16" s="323">
        <v>70</v>
      </c>
      <c r="E16" s="323">
        <v>25</v>
      </c>
      <c r="F16" s="323">
        <v>30</v>
      </c>
      <c r="G16" s="323">
        <v>2</v>
      </c>
      <c r="H16" s="323">
        <v>4</v>
      </c>
      <c r="I16" s="323">
        <v>65</v>
      </c>
      <c r="J16" s="372">
        <f t="shared" si="7"/>
        <v>17</v>
      </c>
      <c r="K16" s="323"/>
      <c r="L16" s="323">
        <v>18</v>
      </c>
      <c r="M16" s="323"/>
      <c r="N16" s="323"/>
      <c r="O16" s="323"/>
      <c r="P16" s="323"/>
      <c r="Q16" s="323"/>
      <c r="R16" s="323"/>
      <c r="S16" s="323"/>
      <c r="T16" s="323"/>
      <c r="U16" s="323"/>
      <c r="V16" s="323"/>
      <c r="W16" s="323"/>
      <c r="X16" s="323"/>
      <c r="Y16" s="323"/>
      <c r="Z16" s="323"/>
      <c r="AA16" s="323"/>
      <c r="AB16" s="323"/>
      <c r="AC16" s="324"/>
      <c r="AD16" s="325"/>
      <c r="AE16" s="326"/>
      <c r="AF16" s="327">
        <f t="shared" si="22"/>
        <v>17</v>
      </c>
      <c r="AG16" s="328">
        <v>17</v>
      </c>
      <c r="AH16" s="328"/>
      <c r="AI16" s="328"/>
      <c r="AJ16" s="328"/>
      <c r="AK16" s="326"/>
      <c r="AL16" s="329"/>
      <c r="AM16" s="329"/>
      <c r="AN16" s="329"/>
      <c r="AO16" s="329"/>
      <c r="AP16" s="329"/>
      <c r="AQ16" s="329"/>
      <c r="AR16" s="329"/>
      <c r="AS16" s="329"/>
      <c r="AT16" s="329"/>
      <c r="AU16" s="330"/>
      <c r="AV16" s="290">
        <f t="shared" si="10"/>
        <v>0</v>
      </c>
      <c r="AW16" s="316">
        <f t="shared" si="4"/>
        <v>0</v>
      </c>
      <c r="AX16" s="329">
        <f>AL16*2</f>
        <v>0</v>
      </c>
      <c r="AY16" s="329">
        <f>AM16*50</f>
        <v>0</v>
      </c>
      <c r="AZ16" s="329">
        <f>AN16*25</f>
        <v>0</v>
      </c>
      <c r="BA16" s="329">
        <f>AO16*40</f>
        <v>0</v>
      </c>
      <c r="BB16" s="329">
        <f>AP16*60</f>
        <v>0</v>
      </c>
      <c r="BC16" s="331">
        <f>AQ16*4</f>
        <v>0</v>
      </c>
      <c r="BD16" s="329">
        <f>AR16*0.5</f>
        <v>0</v>
      </c>
      <c r="BE16" s="329">
        <f t="shared" si="23"/>
        <v>0</v>
      </c>
      <c r="BF16" s="329">
        <f t="shared" si="23"/>
        <v>0</v>
      </c>
    </row>
    <row r="17" spans="1:62" s="197" customFormat="1" ht="25.2" thickBot="1">
      <c r="B17" s="322" t="s">
        <v>914</v>
      </c>
      <c r="C17" s="283">
        <f t="shared" si="0"/>
        <v>0</v>
      </c>
      <c r="D17" s="323"/>
      <c r="E17" s="323"/>
      <c r="F17" s="323"/>
      <c r="G17" s="323"/>
      <c r="H17" s="323"/>
      <c r="I17" s="323"/>
      <c r="J17" s="285">
        <f>AF17</f>
        <v>0</v>
      </c>
      <c r="K17" s="323"/>
      <c r="L17" s="323"/>
      <c r="M17" s="323"/>
      <c r="N17" s="323"/>
      <c r="O17" s="323"/>
      <c r="P17" s="323"/>
      <c r="Q17" s="323"/>
      <c r="R17" s="323"/>
      <c r="S17" s="323"/>
      <c r="T17" s="323"/>
      <c r="U17" s="323"/>
      <c r="V17" s="323"/>
      <c r="W17" s="323"/>
      <c r="X17" s="323"/>
      <c r="Y17" s="323"/>
      <c r="Z17" s="323"/>
      <c r="AA17" s="323"/>
      <c r="AB17" s="323"/>
      <c r="AC17" s="324"/>
      <c r="AD17" s="325"/>
      <c r="AE17" s="326"/>
      <c r="AF17" s="327">
        <f>SUM(AG17:AJ17)</f>
        <v>0</v>
      </c>
      <c r="AG17" s="328"/>
      <c r="AH17" s="328"/>
      <c r="AI17" s="288"/>
      <c r="AJ17" s="288"/>
      <c r="AK17" s="269"/>
      <c r="AL17" s="329"/>
      <c r="AM17" s="329"/>
      <c r="AN17" s="329"/>
      <c r="AO17" s="329"/>
      <c r="AP17" s="329"/>
      <c r="AQ17" s="329"/>
      <c r="AR17" s="329"/>
      <c r="AS17" s="329"/>
      <c r="AT17" s="329"/>
      <c r="AU17" s="330"/>
      <c r="AV17" s="290">
        <f t="shared" si="10"/>
        <v>0</v>
      </c>
      <c r="AW17" s="316">
        <f t="shared" si="4"/>
        <v>0</v>
      </c>
      <c r="AX17" s="329">
        <f>AL17*2</f>
        <v>0</v>
      </c>
      <c r="AY17" s="329">
        <f>AM17*50</f>
        <v>0</v>
      </c>
      <c r="AZ17" s="329">
        <f>AN17*25</f>
        <v>0</v>
      </c>
      <c r="BA17" s="329">
        <f>AO17*40</f>
        <v>0</v>
      </c>
      <c r="BB17" s="329">
        <f>AP17*60</f>
        <v>0</v>
      </c>
      <c r="BC17" s="331">
        <f>AQ17*4</f>
        <v>0</v>
      </c>
      <c r="BD17" s="329">
        <f>AR17*0.5</f>
        <v>0</v>
      </c>
      <c r="BE17" s="329">
        <f t="shared" si="23"/>
        <v>0</v>
      </c>
      <c r="BF17" s="329">
        <f t="shared" si="23"/>
        <v>0</v>
      </c>
    </row>
    <row r="18" spans="1:62" s="197" customFormat="1" ht="25.2" thickBot="1">
      <c r="B18" s="332" t="s">
        <v>915</v>
      </c>
      <c r="C18" s="294">
        <f t="shared" si="0"/>
        <v>0</v>
      </c>
      <c r="D18" s="333"/>
      <c r="E18" s="333"/>
      <c r="F18" s="333"/>
      <c r="G18" s="333"/>
      <c r="H18" s="333"/>
      <c r="I18" s="333"/>
      <c r="J18" s="379">
        <f t="shared" si="7"/>
        <v>0</v>
      </c>
      <c r="K18" s="333"/>
      <c r="L18" s="333"/>
      <c r="M18" s="333"/>
      <c r="N18" s="333"/>
      <c r="O18" s="333"/>
      <c r="P18" s="333"/>
      <c r="Q18" s="333"/>
      <c r="R18" s="333"/>
      <c r="S18" s="333"/>
      <c r="T18" s="333"/>
      <c r="U18" s="333"/>
      <c r="V18" s="333"/>
      <c r="W18" s="333"/>
      <c r="X18" s="333"/>
      <c r="Y18" s="333"/>
      <c r="Z18" s="333"/>
      <c r="AA18" s="333"/>
      <c r="AB18" s="334"/>
      <c r="AC18" s="335"/>
      <c r="AD18" s="336"/>
      <c r="AE18" s="269"/>
      <c r="AF18" s="270">
        <f t="shared" si="22"/>
        <v>0</v>
      </c>
      <c r="AG18" s="288"/>
      <c r="AH18" s="288"/>
      <c r="AI18" s="288"/>
      <c r="AJ18" s="288"/>
      <c r="AK18" s="269"/>
      <c r="AL18" s="329"/>
      <c r="AM18" s="329"/>
      <c r="AN18" s="329"/>
      <c r="AO18" s="329"/>
      <c r="AP18" s="329"/>
      <c r="AQ18" s="329"/>
      <c r="AR18" s="329"/>
      <c r="AS18" s="329"/>
      <c r="AT18" s="329"/>
      <c r="AU18" s="330"/>
      <c r="AV18" s="290">
        <f t="shared" si="10"/>
        <v>0</v>
      </c>
      <c r="AW18" s="302">
        <f t="shared" si="4"/>
        <v>0</v>
      </c>
      <c r="AX18" s="329">
        <f>AL18*2</f>
        <v>0</v>
      </c>
      <c r="AY18" s="329">
        <f>AM18*50</f>
        <v>0</v>
      </c>
      <c r="AZ18" s="329">
        <f>AN18*25</f>
        <v>0</v>
      </c>
      <c r="BA18" s="329">
        <f>AO18*40</f>
        <v>0</v>
      </c>
      <c r="BB18" s="329">
        <f>AP18*60</f>
        <v>0</v>
      </c>
      <c r="BC18" s="331">
        <f>AQ18*4</f>
        <v>0</v>
      </c>
      <c r="BD18" s="329">
        <f>AR18*0.5</f>
        <v>0</v>
      </c>
      <c r="BE18" s="329">
        <f t="shared" si="23"/>
        <v>0</v>
      </c>
      <c r="BF18" s="329">
        <f t="shared" si="23"/>
        <v>0</v>
      </c>
    </row>
    <row r="19" spans="1:62" s="197" customFormat="1" ht="25.2" thickBot="1">
      <c r="B19" s="337" t="s">
        <v>916</v>
      </c>
      <c r="C19" s="338">
        <f t="shared" si="0"/>
        <v>0</v>
      </c>
      <c r="D19" s="338">
        <f t="shared" ref="D19:AD19" si="24">SUM(D20:D22)</f>
        <v>0</v>
      </c>
      <c r="E19" s="338">
        <f t="shared" si="24"/>
        <v>0</v>
      </c>
      <c r="F19" s="338">
        <f t="shared" si="24"/>
        <v>0</v>
      </c>
      <c r="G19" s="338">
        <f t="shared" si="24"/>
        <v>0</v>
      </c>
      <c r="H19" s="338">
        <f t="shared" si="24"/>
        <v>0</v>
      </c>
      <c r="I19" s="338">
        <f t="shared" si="24"/>
        <v>0</v>
      </c>
      <c r="J19" s="361">
        <f t="shared" si="7"/>
        <v>0</v>
      </c>
      <c r="K19" s="338">
        <f t="shared" si="24"/>
        <v>0</v>
      </c>
      <c r="L19" s="338">
        <f t="shared" si="24"/>
        <v>0</v>
      </c>
      <c r="M19" s="338">
        <f t="shared" si="24"/>
        <v>0</v>
      </c>
      <c r="N19" s="338">
        <f t="shared" si="24"/>
        <v>0</v>
      </c>
      <c r="O19" s="338">
        <f t="shared" si="24"/>
        <v>0</v>
      </c>
      <c r="P19" s="338">
        <f t="shared" si="24"/>
        <v>0</v>
      </c>
      <c r="Q19" s="338">
        <f t="shared" si="24"/>
        <v>0</v>
      </c>
      <c r="R19" s="338">
        <f t="shared" si="24"/>
        <v>0</v>
      </c>
      <c r="S19" s="338">
        <f t="shared" si="24"/>
        <v>0</v>
      </c>
      <c r="T19" s="338">
        <f t="shared" si="24"/>
        <v>0</v>
      </c>
      <c r="U19" s="338">
        <f t="shared" si="24"/>
        <v>0</v>
      </c>
      <c r="V19" s="338">
        <f t="shared" si="24"/>
        <v>0</v>
      </c>
      <c r="W19" s="338">
        <f t="shared" si="24"/>
        <v>0</v>
      </c>
      <c r="X19" s="338">
        <f t="shared" si="24"/>
        <v>0</v>
      </c>
      <c r="Y19" s="338">
        <f t="shared" si="24"/>
        <v>0</v>
      </c>
      <c r="Z19" s="338">
        <f t="shared" si="24"/>
        <v>0</v>
      </c>
      <c r="AA19" s="338">
        <f t="shared" si="24"/>
        <v>0</v>
      </c>
      <c r="AB19" s="339">
        <f t="shared" si="24"/>
        <v>0</v>
      </c>
      <c r="AC19" s="339">
        <f t="shared" si="24"/>
        <v>0</v>
      </c>
      <c r="AD19" s="340">
        <f t="shared" si="24"/>
        <v>0</v>
      </c>
      <c r="AE19" s="269"/>
      <c r="AF19" s="270">
        <f>SUM(AF20:AF22)</f>
        <v>0</v>
      </c>
      <c r="AG19" s="271">
        <f>SUM(AG20:AG22)</f>
        <v>0</v>
      </c>
      <c r="AH19" s="271">
        <f t="shared" ref="AH19:AJ19" si="25">SUM(AH20:AH22)</f>
        <v>0</v>
      </c>
      <c r="AI19" s="271">
        <f t="shared" si="25"/>
        <v>0</v>
      </c>
      <c r="AJ19" s="271">
        <f t="shared" si="25"/>
        <v>0</v>
      </c>
      <c r="AK19" s="272"/>
      <c r="AL19" s="271">
        <f t="shared" ref="AL19:AT19" si="26">SUM(AL20:AL22)</f>
        <v>0</v>
      </c>
      <c r="AM19" s="271">
        <f t="shared" si="26"/>
        <v>0</v>
      </c>
      <c r="AN19" s="271">
        <f t="shared" si="26"/>
        <v>0</v>
      </c>
      <c r="AO19" s="271">
        <f t="shared" si="26"/>
        <v>0</v>
      </c>
      <c r="AP19" s="271">
        <f t="shared" si="26"/>
        <v>0</v>
      </c>
      <c r="AQ19" s="271">
        <f>SUM(AQ20:AQ22)</f>
        <v>0</v>
      </c>
      <c r="AR19" s="271">
        <f t="shared" si="26"/>
        <v>0</v>
      </c>
      <c r="AS19" s="271">
        <f t="shared" si="26"/>
        <v>0</v>
      </c>
      <c r="AT19" s="271">
        <f t="shared" si="26"/>
        <v>0</v>
      </c>
      <c r="AU19" s="273"/>
      <c r="AV19" s="280">
        <f t="shared" si="10"/>
        <v>0</v>
      </c>
      <c r="AW19" s="281">
        <f t="shared" si="4"/>
        <v>0</v>
      </c>
      <c r="AX19" s="271">
        <f t="shared" ref="AX19:BF19" si="27">SUM(AX20:AX22)</f>
        <v>0</v>
      </c>
      <c r="AY19" s="271">
        <f t="shared" si="27"/>
        <v>0</v>
      </c>
      <c r="AZ19" s="271">
        <f t="shared" si="27"/>
        <v>0</v>
      </c>
      <c r="BA19" s="271">
        <f t="shared" si="27"/>
        <v>0</v>
      </c>
      <c r="BB19" s="271">
        <f t="shared" si="27"/>
        <v>0</v>
      </c>
      <c r="BC19" s="276">
        <f>SUM(BC20:BC22)</f>
        <v>0</v>
      </c>
      <c r="BD19" s="271">
        <f t="shared" si="27"/>
        <v>0</v>
      </c>
      <c r="BE19" s="271">
        <f t="shared" si="27"/>
        <v>0</v>
      </c>
      <c r="BF19" s="271">
        <f t="shared" si="27"/>
        <v>0</v>
      </c>
    </row>
    <row r="20" spans="1:62" s="197" customFormat="1" ht="25.2" thickBot="1">
      <c r="B20" s="303" t="s">
        <v>917</v>
      </c>
      <c r="C20" s="283">
        <f t="shared" si="0"/>
        <v>0</v>
      </c>
      <c r="D20" s="323"/>
      <c r="E20" s="323"/>
      <c r="F20" s="323"/>
      <c r="G20" s="323"/>
      <c r="H20" s="323"/>
      <c r="I20" s="323"/>
      <c r="J20" s="372">
        <f t="shared" si="7"/>
        <v>0</v>
      </c>
      <c r="K20" s="323"/>
      <c r="L20" s="323"/>
      <c r="M20" s="323"/>
      <c r="N20" s="323"/>
      <c r="O20" s="323"/>
      <c r="P20" s="323"/>
      <c r="Q20" s="323"/>
      <c r="R20" s="323"/>
      <c r="S20" s="323"/>
      <c r="T20" s="323"/>
      <c r="U20" s="323"/>
      <c r="V20" s="323"/>
      <c r="W20" s="323"/>
      <c r="X20" s="341"/>
      <c r="Y20" s="323"/>
      <c r="Z20" s="323"/>
      <c r="AA20" s="323"/>
      <c r="AB20" s="342"/>
      <c r="AC20" s="343"/>
      <c r="AD20" s="344"/>
      <c r="AE20" s="269"/>
      <c r="AF20" s="270">
        <f t="shared" ref="AF20:AF22" si="28">SUM(AG20:AJ20)</f>
        <v>0</v>
      </c>
      <c r="AG20" s="288"/>
      <c r="AH20" s="288"/>
      <c r="AI20" s="288"/>
      <c r="AJ20" s="288"/>
      <c r="AK20" s="269"/>
      <c r="AL20" s="329"/>
      <c r="AM20" s="329"/>
      <c r="AN20" s="329"/>
      <c r="AO20" s="329"/>
      <c r="AP20" s="329"/>
      <c r="AQ20" s="329"/>
      <c r="AR20" s="329"/>
      <c r="AS20" s="329"/>
      <c r="AT20" s="329"/>
      <c r="AU20" s="330"/>
      <c r="AV20" s="290">
        <f t="shared" si="10"/>
        <v>0</v>
      </c>
      <c r="AW20" s="291">
        <f t="shared" si="4"/>
        <v>0</v>
      </c>
      <c r="AX20" s="329">
        <f>AL20*2</f>
        <v>0</v>
      </c>
      <c r="AY20" s="329">
        <f>AM20*50</f>
        <v>0</v>
      </c>
      <c r="AZ20" s="329">
        <f>AN20*25</f>
        <v>0</v>
      </c>
      <c r="BA20" s="329">
        <f>AO20*40</f>
        <v>0</v>
      </c>
      <c r="BB20" s="329">
        <f>AP20*60</f>
        <v>0</v>
      </c>
      <c r="BC20" s="331">
        <f>AQ20*4</f>
        <v>0</v>
      </c>
      <c r="BD20" s="329">
        <f>AR20*0.5</f>
        <v>0</v>
      </c>
      <c r="BE20" s="329">
        <f>AS20*12</f>
        <v>0</v>
      </c>
      <c r="BF20" s="329">
        <f>AT20*12</f>
        <v>0</v>
      </c>
    </row>
    <row r="21" spans="1:62" s="197" customFormat="1" ht="25.2" thickBot="1">
      <c r="B21" s="322"/>
      <c r="C21" s="283">
        <f t="shared" si="0"/>
        <v>0</v>
      </c>
      <c r="D21" s="323"/>
      <c r="E21" s="323"/>
      <c r="F21" s="323"/>
      <c r="G21" s="323"/>
      <c r="H21" s="323"/>
      <c r="I21" s="323"/>
      <c r="J21" s="372">
        <f t="shared" si="7"/>
        <v>0</v>
      </c>
      <c r="K21" s="323"/>
      <c r="L21" s="323"/>
      <c r="M21" s="323"/>
      <c r="N21" s="323"/>
      <c r="O21" s="323"/>
      <c r="P21" s="323"/>
      <c r="Q21" s="323"/>
      <c r="R21" s="323"/>
      <c r="S21" s="323"/>
      <c r="T21" s="323"/>
      <c r="U21" s="323"/>
      <c r="V21" s="323"/>
      <c r="W21" s="323"/>
      <c r="X21" s="323"/>
      <c r="Y21" s="323"/>
      <c r="Z21" s="323"/>
      <c r="AA21" s="323"/>
      <c r="AB21" s="345"/>
      <c r="AC21" s="346"/>
      <c r="AD21" s="347"/>
      <c r="AE21" s="269"/>
      <c r="AF21" s="270">
        <f t="shared" si="28"/>
        <v>0</v>
      </c>
      <c r="AG21" s="288"/>
      <c r="AH21" s="288"/>
      <c r="AI21" s="288"/>
      <c r="AJ21" s="288"/>
      <c r="AK21" s="269"/>
      <c r="AL21" s="329"/>
      <c r="AM21" s="329"/>
      <c r="AN21" s="329"/>
      <c r="AO21" s="329"/>
      <c r="AP21" s="329"/>
      <c r="AQ21" s="329"/>
      <c r="AR21" s="329"/>
      <c r="AS21" s="329"/>
      <c r="AT21" s="329"/>
      <c r="AU21" s="330"/>
      <c r="AV21" s="290">
        <f t="shared" si="10"/>
        <v>0</v>
      </c>
      <c r="AW21" s="316">
        <f t="shared" si="4"/>
        <v>0</v>
      </c>
      <c r="AX21" s="329">
        <f>AL21*2</f>
        <v>0</v>
      </c>
      <c r="AY21" s="329">
        <f>AM21*50</f>
        <v>0</v>
      </c>
      <c r="AZ21" s="329">
        <f>AN21*25</f>
        <v>0</v>
      </c>
      <c r="BA21" s="329">
        <f>AO21*40</f>
        <v>0</v>
      </c>
      <c r="BB21" s="329">
        <f>AP21*60</f>
        <v>0</v>
      </c>
      <c r="BC21" s="331">
        <f>AQ21*4</f>
        <v>0</v>
      </c>
      <c r="BD21" s="329">
        <f t="shared" ref="BD21:BD22" si="29">AR21*0.5</f>
        <v>0</v>
      </c>
      <c r="BE21" s="329">
        <f t="shared" ref="BE21:BF22" si="30">AS21*12</f>
        <v>0</v>
      </c>
      <c r="BF21" s="329">
        <f t="shared" si="30"/>
        <v>0</v>
      </c>
    </row>
    <row r="22" spans="1:62" s="197" customFormat="1" ht="25.2" thickBot="1">
      <c r="B22" s="380"/>
      <c r="C22" s="294">
        <f t="shared" si="0"/>
        <v>0</v>
      </c>
      <c r="D22" s="334"/>
      <c r="E22" s="334"/>
      <c r="F22" s="334"/>
      <c r="G22" s="334"/>
      <c r="H22" s="334"/>
      <c r="I22" s="334"/>
      <c r="J22" s="379">
        <f t="shared" si="7"/>
        <v>0</v>
      </c>
      <c r="K22" s="334"/>
      <c r="L22" s="334"/>
      <c r="M22" s="334"/>
      <c r="N22" s="334"/>
      <c r="O22" s="334"/>
      <c r="P22" s="334"/>
      <c r="Q22" s="334"/>
      <c r="R22" s="334"/>
      <c r="S22" s="334"/>
      <c r="T22" s="334"/>
      <c r="U22" s="334"/>
      <c r="V22" s="334"/>
      <c r="W22" s="334"/>
      <c r="X22" s="334"/>
      <c r="Y22" s="334"/>
      <c r="Z22" s="334"/>
      <c r="AA22" s="334"/>
      <c r="AB22" s="334"/>
      <c r="AC22" s="335"/>
      <c r="AD22" s="336"/>
      <c r="AE22" s="269"/>
      <c r="AF22" s="349">
        <f t="shared" si="28"/>
        <v>0</v>
      </c>
      <c r="AG22" s="301"/>
      <c r="AH22" s="301"/>
      <c r="AI22" s="301"/>
      <c r="AJ22" s="301"/>
      <c r="AK22" s="269"/>
      <c r="AL22" s="329"/>
      <c r="AM22" s="329"/>
      <c r="AN22" s="329"/>
      <c r="AO22" s="329"/>
      <c r="AP22" s="329"/>
      <c r="AQ22" s="329"/>
      <c r="AR22" s="329"/>
      <c r="AS22" s="329"/>
      <c r="AT22" s="329"/>
      <c r="AU22" s="330"/>
      <c r="AV22" s="290">
        <f t="shared" si="10"/>
        <v>0</v>
      </c>
      <c r="AW22" s="350">
        <f t="shared" si="4"/>
        <v>0</v>
      </c>
      <c r="AX22" s="329">
        <f>AL22*2</f>
        <v>0</v>
      </c>
      <c r="AY22" s="329">
        <f>AM22*50</f>
        <v>0</v>
      </c>
      <c r="AZ22" s="329">
        <f>AN22*25</f>
        <v>0</v>
      </c>
      <c r="BA22" s="329">
        <f>AO22*40</f>
        <v>0</v>
      </c>
      <c r="BB22" s="329">
        <f>AP22*60</f>
        <v>0</v>
      </c>
      <c r="BC22" s="331">
        <f>AQ22*4</f>
        <v>0</v>
      </c>
      <c r="BD22" s="329">
        <f t="shared" si="29"/>
        <v>0</v>
      </c>
      <c r="BE22" s="329">
        <f t="shared" si="30"/>
        <v>0</v>
      </c>
      <c r="BF22" s="329">
        <f t="shared" si="30"/>
        <v>0</v>
      </c>
    </row>
    <row r="23" spans="1:62" s="351" customFormat="1" ht="196.8" customHeight="1">
      <c r="A23" s="1649" t="s">
        <v>918</v>
      </c>
      <c r="B23" s="1650"/>
      <c r="C23" s="1650"/>
      <c r="D23" s="1650"/>
      <c r="E23" s="1650"/>
      <c r="F23" s="1650"/>
      <c r="G23" s="1650"/>
      <c r="H23" s="1650"/>
      <c r="I23" s="1650"/>
      <c r="J23" s="1650"/>
      <c r="K23" s="1650"/>
      <c r="L23" s="1650"/>
      <c r="M23" s="1650"/>
      <c r="N23" s="1650"/>
      <c r="O23" s="1650"/>
      <c r="P23" s="1650"/>
      <c r="Q23" s="1650"/>
      <c r="R23" s="1650"/>
      <c r="S23" s="1650"/>
      <c r="T23" s="1650"/>
      <c r="U23" s="1650"/>
      <c r="V23" s="1650"/>
      <c r="W23" s="1650"/>
      <c r="X23" s="1650"/>
      <c r="Y23" s="1650"/>
      <c r="Z23" s="1651"/>
      <c r="AA23" s="1651"/>
      <c r="AB23" s="1651"/>
      <c r="AC23" s="1651"/>
      <c r="AD23" s="1651"/>
      <c r="AF23" s="352"/>
      <c r="AG23" s="352"/>
      <c r="AH23" s="249"/>
      <c r="AI23" s="249"/>
      <c r="AJ23" s="249"/>
      <c r="AK23" s="249"/>
      <c r="AL23" s="353"/>
      <c r="AM23" s="352"/>
      <c r="AN23" s="352"/>
    </row>
    <row r="24" spans="1:62" s="249" customFormat="1" ht="22.2">
      <c r="B24" s="352"/>
      <c r="C24" s="681"/>
      <c r="D24" s="682"/>
      <c r="E24" s="683"/>
      <c r="F24" s="683"/>
      <c r="G24" s="248"/>
      <c r="H24" s="248"/>
      <c r="I24" s="248"/>
      <c r="J24" s="248"/>
      <c r="K24" s="248"/>
      <c r="AV24" s="248"/>
      <c r="AW24" s="248"/>
    </row>
    <row r="25" spans="1:62" s="249" customFormat="1" ht="22.2">
      <c r="B25" s="352"/>
      <c r="C25" s="352"/>
      <c r="D25" s="1652"/>
      <c r="E25" s="1652"/>
      <c r="G25" s="353"/>
      <c r="H25" s="353"/>
      <c r="J25" s="352"/>
      <c r="K25" s="354"/>
      <c r="M25" s="353"/>
      <c r="O25" s="352"/>
      <c r="P25" s="352"/>
      <c r="W25" s="1653" t="s">
        <v>1825</v>
      </c>
      <c r="X25" s="1653"/>
      <c r="Y25" s="1653"/>
      <c r="Z25" s="1653"/>
      <c r="AA25" s="1653"/>
      <c r="AB25" s="1653"/>
      <c r="AC25" s="1653"/>
      <c r="AD25" s="1653"/>
      <c r="AE25" s="353"/>
      <c r="AF25" s="244"/>
      <c r="AG25" s="244"/>
      <c r="AH25" s="244"/>
      <c r="AI25" s="244"/>
      <c r="AK25" s="353"/>
      <c r="AL25" s="353"/>
      <c r="AO25" s="352"/>
      <c r="AP25" s="352"/>
      <c r="AQ25" s="354"/>
      <c r="AS25" s="353"/>
      <c r="AV25" s="248"/>
      <c r="AW25" s="355"/>
      <c r="AX25" s="353"/>
      <c r="BA25" s="352"/>
      <c r="BB25" s="352"/>
      <c r="BC25" s="354"/>
      <c r="BE25" s="353"/>
      <c r="BG25" s="352"/>
      <c r="BH25" s="352"/>
    </row>
    <row r="26" spans="1:62" s="244" customFormat="1" ht="19.8">
      <c r="B26" s="356"/>
      <c r="C26" s="356"/>
      <c r="D26" s="357"/>
      <c r="E26" s="357"/>
      <c r="F26" s="356"/>
      <c r="G26" s="358"/>
      <c r="H26" s="358"/>
      <c r="I26" s="357"/>
      <c r="J26" s="359"/>
      <c r="K26" s="359"/>
      <c r="L26" s="357"/>
      <c r="M26" s="357"/>
      <c r="N26" s="357"/>
      <c r="O26" s="357"/>
      <c r="P26" s="357"/>
      <c r="Q26" s="357"/>
      <c r="R26" s="357"/>
      <c r="W26" s="1644" t="s">
        <v>920</v>
      </c>
      <c r="X26" s="1644"/>
      <c r="Y26" s="1644"/>
      <c r="Z26" s="1644"/>
      <c r="AA26" s="1644"/>
      <c r="AB26" s="1644"/>
      <c r="AC26"/>
      <c r="AO26" s="358"/>
      <c r="AP26" s="358"/>
      <c r="AT26" s="358"/>
      <c r="AU26" s="358"/>
      <c r="AV26" s="360"/>
      <c r="AW26" s="245"/>
      <c r="BA26" s="358"/>
      <c r="BB26" s="358"/>
      <c r="BF26" s="358"/>
    </row>
    <row r="27" spans="1:62" s="244" customFormat="1" ht="22.2">
      <c r="AF27"/>
      <c r="AG27"/>
      <c r="AH27"/>
      <c r="AI27"/>
      <c r="AV27" s="245"/>
      <c r="AW27" s="245"/>
      <c r="BI27" s="249"/>
      <c r="BJ27" s="249"/>
    </row>
    <row r="28" spans="1:62" ht="19.8">
      <c r="AL28" s="244"/>
      <c r="AM28" s="244"/>
      <c r="AN28" s="244"/>
      <c r="AO28" s="244"/>
      <c r="AP28" s="244"/>
      <c r="AQ28" s="244"/>
      <c r="AR28" s="244"/>
      <c r="AS28" s="244"/>
      <c r="AT28" s="244"/>
      <c r="AU28" s="244"/>
      <c r="AV28" s="245"/>
      <c r="AW28" s="245"/>
      <c r="AX28" s="244"/>
      <c r="AY28" s="244"/>
      <c r="AZ28" s="244"/>
      <c r="BA28" s="244"/>
      <c r="BB28" s="244"/>
      <c r="BC28" s="244"/>
      <c r="BD28" s="244"/>
      <c r="BE28" s="244"/>
      <c r="BF28" s="244"/>
    </row>
    <row r="29" spans="1:62" ht="19.8">
      <c r="AL29" s="244"/>
      <c r="AM29" s="244"/>
      <c r="AN29" s="244"/>
      <c r="AO29" s="244"/>
      <c r="AP29" s="244"/>
      <c r="AQ29" s="244"/>
      <c r="AR29" s="244"/>
      <c r="AS29" s="244"/>
      <c r="AT29" s="244"/>
      <c r="AU29" s="244"/>
      <c r="AV29" s="245"/>
      <c r="AW29" s="245"/>
      <c r="AX29" s="244"/>
      <c r="AY29" s="244"/>
      <c r="AZ29" s="244"/>
      <c r="BA29" s="244"/>
      <c r="BB29" s="244"/>
      <c r="BC29" s="244"/>
      <c r="BD29" s="244"/>
      <c r="BE29" s="244"/>
      <c r="BF29" s="244"/>
    </row>
    <row r="30" spans="1:62" ht="19.8">
      <c r="AL30" s="244"/>
      <c r="AM30" s="244"/>
      <c r="AN30" s="244"/>
      <c r="AO30" s="244"/>
      <c r="AP30" s="244"/>
      <c r="AQ30" s="244"/>
      <c r="AR30" s="244"/>
      <c r="AS30" s="244"/>
      <c r="AT30" s="244"/>
      <c r="AU30" s="244"/>
      <c r="AV30" s="245"/>
      <c r="AW30" s="245"/>
      <c r="AX30" s="244"/>
      <c r="AY30" s="244"/>
      <c r="AZ30" s="244"/>
      <c r="BA30" s="244"/>
      <c r="BB30" s="244"/>
      <c r="BC30" s="244"/>
      <c r="BD30" s="244"/>
      <c r="BE30" s="244"/>
      <c r="BF30" s="244"/>
    </row>
  </sheetData>
  <mergeCells count="9">
    <mergeCell ref="W26:AB26"/>
    <mergeCell ref="BG1:BH1"/>
    <mergeCell ref="B1:AD1"/>
    <mergeCell ref="C2:T2"/>
    <mergeCell ref="AC2:AD2"/>
    <mergeCell ref="AK2:BF2"/>
    <mergeCell ref="A23:AD23"/>
    <mergeCell ref="D25:E25"/>
    <mergeCell ref="W25:AD25"/>
  </mergeCells>
  <phoneticPr fontId="18" type="noConversion"/>
  <hyperlinks>
    <hyperlink ref="BG1" location="預告統計資料發布時間表!A1" display="回發布時間表" xr:uid="{ABBDF5C5-EF25-4A01-9888-1E70B7C20197}"/>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39"/>
  <sheetViews>
    <sheetView topLeftCell="A22" workbookViewId="0"/>
  </sheetViews>
  <sheetFormatPr defaultColWidth="9" defaultRowHeight="15"/>
  <cols>
    <col min="1" max="1" width="18.88671875" style="161" customWidth="1"/>
    <col min="2" max="2" width="16.33203125" style="161" customWidth="1"/>
    <col min="3" max="3" width="33.21875" style="161" customWidth="1"/>
    <col min="4" max="4" width="17.6640625" style="196" customWidth="1"/>
    <col min="5" max="5" width="17.6640625" style="161" customWidth="1"/>
    <col min="6" max="6" width="19.109375" style="161" customWidth="1"/>
    <col min="7" max="7" width="17.6640625" style="161" customWidth="1"/>
    <col min="8" max="16384" width="9" style="161"/>
  </cols>
  <sheetData>
    <row r="1" spans="1:9" ht="17.25" customHeight="1" thickBot="1">
      <c r="A1" s="160" t="s">
        <v>797</v>
      </c>
      <c r="D1" s="160" t="s">
        <v>770</v>
      </c>
      <c r="E1" s="1676" t="s">
        <v>798</v>
      </c>
      <c r="F1" s="1677"/>
      <c r="G1" s="1678"/>
      <c r="H1" s="1372" t="s">
        <v>86</v>
      </c>
      <c r="I1" s="1372"/>
    </row>
    <row r="2" spans="1:9" ht="18" customHeight="1" thickBot="1">
      <c r="A2" s="160" t="s">
        <v>799</v>
      </c>
      <c r="B2" s="162" t="s">
        <v>800</v>
      </c>
      <c r="C2" s="163"/>
      <c r="D2" s="160" t="s">
        <v>801</v>
      </c>
      <c r="E2" s="1676" t="s">
        <v>802</v>
      </c>
      <c r="F2" s="1677"/>
      <c r="G2" s="1678"/>
      <c r="H2"/>
    </row>
    <row r="3" spans="1:9" ht="45" customHeight="1">
      <c r="A3" s="1679" t="s">
        <v>803</v>
      </c>
      <c r="B3" s="1679"/>
      <c r="C3" s="1679"/>
      <c r="D3" s="1679"/>
      <c r="E3" s="1679"/>
      <c r="F3" s="1679"/>
      <c r="G3" s="1679"/>
    </row>
    <row r="4" spans="1:9">
      <c r="A4" s="1680"/>
      <c r="B4" s="1680"/>
      <c r="C4" s="1680"/>
      <c r="D4" s="1680"/>
      <c r="E4" s="1680"/>
      <c r="F4" s="1680"/>
      <c r="G4" s="1680"/>
    </row>
    <row r="5" spans="1:9" ht="24.9" customHeight="1" thickBot="1">
      <c r="A5" s="1681" t="s">
        <v>804</v>
      </c>
      <c r="B5" s="1681"/>
      <c r="C5" s="1681"/>
      <c r="D5" s="1681"/>
      <c r="E5" s="1681"/>
      <c r="F5" s="1681"/>
      <c r="G5" s="1681"/>
    </row>
    <row r="6" spans="1:9" ht="19.5" customHeight="1" thickBot="1">
      <c r="A6" s="1682" t="s">
        <v>805</v>
      </c>
      <c r="B6" s="1683"/>
      <c r="C6" s="1684"/>
      <c r="D6" s="1688" t="s">
        <v>806</v>
      </c>
      <c r="E6" s="164"/>
      <c r="F6" s="165"/>
      <c r="G6" s="1690" t="s">
        <v>807</v>
      </c>
    </row>
    <row r="7" spans="1:9" ht="48" customHeight="1" thickBot="1">
      <c r="A7" s="1685"/>
      <c r="B7" s="1686"/>
      <c r="C7" s="1687"/>
      <c r="D7" s="1689"/>
      <c r="E7" s="166" t="s">
        <v>808</v>
      </c>
      <c r="F7" s="166" t="s">
        <v>809</v>
      </c>
      <c r="G7" s="1691"/>
    </row>
    <row r="8" spans="1:9" ht="32.1" customHeight="1">
      <c r="A8" s="1661" t="s">
        <v>810</v>
      </c>
      <c r="B8" s="1663" t="s">
        <v>811</v>
      </c>
      <c r="C8" s="1664"/>
      <c r="D8" s="167">
        <v>137.4</v>
      </c>
      <c r="E8" s="168">
        <f>E12</f>
        <v>0</v>
      </c>
      <c r="F8" s="168">
        <f>SUM(F9:F11)</f>
        <v>0</v>
      </c>
      <c r="G8" s="169">
        <v>4.5</v>
      </c>
    </row>
    <row r="9" spans="1:9" ht="32.1" customHeight="1">
      <c r="A9" s="1661"/>
      <c r="B9" s="1665" t="s">
        <v>812</v>
      </c>
      <c r="C9" s="1666"/>
      <c r="D9" s="167">
        <v>137.4</v>
      </c>
      <c r="E9" s="170">
        <f>E12</f>
        <v>0</v>
      </c>
      <c r="F9" s="171">
        <v>0</v>
      </c>
      <c r="G9" s="169">
        <v>4.5</v>
      </c>
    </row>
    <row r="10" spans="1:9" ht="32.1" customHeight="1">
      <c r="A10" s="1661"/>
      <c r="B10" s="1667" t="s">
        <v>813</v>
      </c>
      <c r="C10" s="1668"/>
      <c r="D10" s="172"/>
      <c r="E10" s="170"/>
      <c r="F10" s="173"/>
      <c r="G10" s="174"/>
    </row>
    <row r="11" spans="1:9" ht="32.1" customHeight="1">
      <c r="A11" s="1662"/>
      <c r="B11" s="1669" t="s">
        <v>814</v>
      </c>
      <c r="C11" s="1670"/>
      <c r="D11" s="172"/>
      <c r="E11" s="170"/>
      <c r="F11" s="173"/>
      <c r="G11" s="174"/>
    </row>
    <row r="12" spans="1:9" ht="32.1" customHeight="1">
      <c r="A12" s="1692" t="s">
        <v>815</v>
      </c>
      <c r="B12" s="1667" t="s">
        <v>811</v>
      </c>
      <c r="C12" s="1668"/>
      <c r="D12" s="175">
        <v>332.55</v>
      </c>
      <c r="E12" s="170">
        <f>E15+E18</f>
        <v>0</v>
      </c>
      <c r="F12" s="170">
        <f>F15+F18</f>
        <v>0</v>
      </c>
      <c r="G12" s="169">
        <v>4.5</v>
      </c>
    </row>
    <row r="13" spans="1:9" ht="32.1" customHeight="1">
      <c r="A13" s="1693"/>
      <c r="B13" s="1657" t="s">
        <v>816</v>
      </c>
      <c r="C13" s="1658"/>
      <c r="D13" s="175">
        <v>137.4</v>
      </c>
      <c r="E13" s="170">
        <f>E16+E19</f>
        <v>0</v>
      </c>
      <c r="F13" s="170">
        <f>F16+F19</f>
        <v>0</v>
      </c>
      <c r="G13" s="176"/>
    </row>
    <row r="14" spans="1:9" ht="32.1" customHeight="1">
      <c r="A14" s="1693"/>
      <c r="B14" s="1657" t="s">
        <v>817</v>
      </c>
      <c r="C14" s="1658"/>
      <c r="D14" s="172">
        <v>195.15</v>
      </c>
      <c r="E14" s="170"/>
      <c r="F14" s="171"/>
      <c r="G14" s="177"/>
    </row>
    <row r="15" spans="1:9" ht="32.1" customHeight="1">
      <c r="A15" s="1693"/>
      <c r="B15" s="1659" t="s">
        <v>818</v>
      </c>
      <c r="C15" s="178" t="s">
        <v>819</v>
      </c>
      <c r="D15" s="179">
        <v>332.55</v>
      </c>
      <c r="E15" s="180">
        <f>SUM(E16:E17)</f>
        <v>0</v>
      </c>
      <c r="F15" s="181">
        <f>SUM(F16:F17)</f>
        <v>0</v>
      </c>
      <c r="G15" s="174"/>
    </row>
    <row r="16" spans="1:9" ht="32.1" customHeight="1">
      <c r="A16" s="1693"/>
      <c r="B16" s="1659"/>
      <c r="C16" s="182" t="s">
        <v>820</v>
      </c>
      <c r="D16" s="167"/>
      <c r="E16" s="170"/>
      <c r="F16" s="171">
        <v>0</v>
      </c>
      <c r="G16" s="174"/>
    </row>
    <row r="17" spans="1:7" ht="32.1" customHeight="1">
      <c r="A17" s="1693"/>
      <c r="B17" s="1660"/>
      <c r="C17" s="182" t="s">
        <v>821</v>
      </c>
      <c r="D17" s="172"/>
      <c r="E17" s="170">
        <v>0</v>
      </c>
      <c r="F17" s="171"/>
      <c r="G17" s="177"/>
    </row>
    <row r="18" spans="1:7" ht="32.1" customHeight="1">
      <c r="A18" s="1693"/>
      <c r="B18" s="1672" t="s">
        <v>822</v>
      </c>
      <c r="C18" s="183" t="s">
        <v>819</v>
      </c>
      <c r="D18" s="172">
        <f>SUM(D19:D20)</f>
        <v>0</v>
      </c>
      <c r="E18" s="170">
        <f>SUM(E19:E20)</f>
        <v>0</v>
      </c>
      <c r="F18" s="170">
        <f>SUM(F19:F20)</f>
        <v>0</v>
      </c>
      <c r="G18" s="176"/>
    </row>
    <row r="19" spans="1:7" ht="32.1" customHeight="1">
      <c r="A19" s="1693"/>
      <c r="B19" s="1659"/>
      <c r="C19" s="182" t="s">
        <v>820</v>
      </c>
      <c r="D19" s="172"/>
      <c r="E19" s="170">
        <v>0</v>
      </c>
      <c r="F19" s="170">
        <v>0</v>
      </c>
      <c r="G19" s="176"/>
    </row>
    <row r="20" spans="1:7" ht="32.1" customHeight="1">
      <c r="A20" s="1693"/>
      <c r="B20" s="1660"/>
      <c r="C20" s="182" t="s">
        <v>821</v>
      </c>
      <c r="D20" s="172"/>
      <c r="E20" s="170"/>
      <c r="F20" s="171"/>
      <c r="G20" s="177"/>
    </row>
    <row r="21" spans="1:7" ht="32.1" customHeight="1">
      <c r="A21" s="1693"/>
      <c r="B21" s="1669" t="s">
        <v>823</v>
      </c>
      <c r="C21" s="183" t="s">
        <v>824</v>
      </c>
      <c r="D21" s="184"/>
      <c r="E21" s="185"/>
      <c r="F21" s="173"/>
      <c r="G21" s="174"/>
    </row>
    <row r="22" spans="1:7" ht="32.1" customHeight="1">
      <c r="A22" s="1693"/>
      <c r="B22" s="1669"/>
      <c r="C22" s="183" t="s">
        <v>825</v>
      </c>
      <c r="D22" s="184"/>
      <c r="E22" s="184"/>
      <c r="F22" s="173"/>
      <c r="G22" s="174"/>
    </row>
    <row r="23" spans="1:7" ht="32.1" customHeight="1">
      <c r="A23" s="1693"/>
      <c r="B23" s="1669"/>
      <c r="C23" s="183" t="s">
        <v>826</v>
      </c>
      <c r="D23" s="184"/>
      <c r="E23" s="184"/>
      <c r="F23" s="173"/>
      <c r="G23" s="169">
        <v>4.5</v>
      </c>
    </row>
    <row r="24" spans="1:7" ht="32.1" customHeight="1">
      <c r="A24" s="1694"/>
      <c r="B24" s="1673" t="s">
        <v>827</v>
      </c>
      <c r="C24" s="182" t="s">
        <v>819</v>
      </c>
      <c r="D24" s="186"/>
      <c r="E24" s="187"/>
      <c r="F24" s="187"/>
      <c r="G24" s="176"/>
    </row>
    <row r="25" spans="1:7" ht="32.1" customHeight="1">
      <c r="A25" s="1694"/>
      <c r="B25" s="1673"/>
      <c r="C25" s="182" t="s">
        <v>820</v>
      </c>
      <c r="D25" s="186"/>
      <c r="E25" s="187"/>
      <c r="F25" s="187"/>
      <c r="G25" s="176"/>
    </row>
    <row r="26" spans="1:7" ht="32.1" customHeight="1">
      <c r="A26" s="1695"/>
      <c r="B26" s="1673"/>
      <c r="C26" s="182" t="s">
        <v>821</v>
      </c>
      <c r="D26" s="186"/>
      <c r="E26" s="187"/>
      <c r="F26" s="188"/>
      <c r="G26" s="189"/>
    </row>
    <row r="27" spans="1:7" ht="30" customHeight="1" thickBot="1">
      <c r="A27" s="1674" t="s">
        <v>828</v>
      </c>
      <c r="B27" s="1675"/>
      <c r="C27" s="190" t="s">
        <v>829</v>
      </c>
      <c r="D27" s="191">
        <v>0</v>
      </c>
      <c r="E27" s="192"/>
      <c r="F27" s="193"/>
      <c r="G27" s="194"/>
    </row>
    <row r="28" spans="1:7" ht="23.1" customHeight="1">
      <c r="A28" s="200"/>
      <c r="B28" s="200"/>
      <c r="C28" s="200"/>
      <c r="D28" s="201"/>
      <c r="E28" s="200"/>
      <c r="F28" s="1671" t="s">
        <v>830</v>
      </c>
      <c r="G28" s="1671"/>
    </row>
    <row r="29" spans="1:7" ht="36" customHeight="1">
      <c r="A29" s="202" t="s">
        <v>831</v>
      </c>
      <c r="B29" s="202"/>
      <c r="C29" s="203"/>
      <c r="D29" s="204"/>
      <c r="E29" s="202"/>
      <c r="F29" s="202"/>
      <c r="G29" s="203"/>
    </row>
    <row r="30" spans="1:7" ht="23.1" customHeight="1">
      <c r="A30" s="202" t="s">
        <v>832</v>
      </c>
      <c r="B30" s="202"/>
      <c r="C30" s="203"/>
      <c r="D30" s="204"/>
      <c r="E30" s="202"/>
      <c r="F30" s="202"/>
      <c r="G30" s="203"/>
    </row>
    <row r="31" spans="1:7" ht="23.1" customHeight="1">
      <c r="C31" s="195"/>
      <c r="G31" s="195"/>
    </row>
    <row r="32" spans="1:7" ht="23.1" customHeight="1">
      <c r="C32" s="195"/>
      <c r="G32" s="195"/>
    </row>
    <row r="36" spans="1:3" ht="16.2">
      <c r="A36" s="197"/>
      <c r="C36" s="198"/>
    </row>
    <row r="37" spans="1:3" ht="16.2">
      <c r="A37" s="197"/>
      <c r="C37" s="198"/>
    </row>
    <row r="38" spans="1:3" ht="16.2">
      <c r="A38" s="197"/>
      <c r="C38" s="198"/>
    </row>
    <row r="39" spans="1:3" ht="16.2">
      <c r="A39" s="197"/>
      <c r="C39" s="199"/>
    </row>
  </sheetData>
  <mergeCells count="24">
    <mergeCell ref="F28:G28"/>
    <mergeCell ref="H1:I1"/>
    <mergeCell ref="B18:B20"/>
    <mergeCell ref="B21:B23"/>
    <mergeCell ref="B24:B26"/>
    <mergeCell ref="A27:B27"/>
    <mergeCell ref="E1:G1"/>
    <mergeCell ref="E2:G2"/>
    <mergeCell ref="A3:G3"/>
    <mergeCell ref="A4:G4"/>
    <mergeCell ref="A5:G5"/>
    <mergeCell ref="A6:C7"/>
    <mergeCell ref="D6:D7"/>
    <mergeCell ref="G6:G7"/>
    <mergeCell ref="A12:A26"/>
    <mergeCell ref="B12:C12"/>
    <mergeCell ref="B13:C13"/>
    <mergeCell ref="B14:C14"/>
    <mergeCell ref="B15:B17"/>
    <mergeCell ref="A8:A11"/>
    <mergeCell ref="B8:C8"/>
    <mergeCell ref="B9:C9"/>
    <mergeCell ref="B10:C10"/>
    <mergeCell ref="B11:C11"/>
  </mergeCells>
  <phoneticPr fontId="18" type="noConversion"/>
  <hyperlinks>
    <hyperlink ref="H1" location="預告統計資料發布時間表!A1" display="回發布時間表" xr:uid="{00000000-0004-0000-2C00-000000000000}"/>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38"/>
  <sheetViews>
    <sheetView workbookViewId="0">
      <selection activeCell="H1" sqref="H1:I1"/>
    </sheetView>
  </sheetViews>
  <sheetFormatPr defaultColWidth="9" defaultRowHeight="15"/>
  <cols>
    <col min="1" max="1" width="18.88671875" style="161" customWidth="1"/>
    <col min="2" max="2" width="16.33203125" style="161" customWidth="1"/>
    <col min="3" max="3" width="33.21875" style="161" customWidth="1"/>
    <col min="4" max="4" width="17.6640625" style="196" customWidth="1"/>
    <col min="5" max="5" width="17.6640625" style="161" customWidth="1"/>
    <col min="6" max="6" width="19.109375" style="161" customWidth="1"/>
    <col min="7" max="7" width="17.6640625" style="161" customWidth="1"/>
    <col min="8" max="16384" width="9" style="161"/>
  </cols>
  <sheetData>
    <row r="1" spans="1:9" ht="17.25" customHeight="1" thickBot="1">
      <c r="A1" s="160" t="s">
        <v>797</v>
      </c>
      <c r="D1" s="160" t="s">
        <v>770</v>
      </c>
      <c r="E1" s="1676" t="s">
        <v>798</v>
      </c>
      <c r="F1" s="1677"/>
      <c r="G1" s="1678"/>
      <c r="H1" s="1372" t="s">
        <v>86</v>
      </c>
      <c r="I1" s="1372"/>
    </row>
    <row r="2" spans="1:9" ht="18" customHeight="1" thickBot="1">
      <c r="A2" s="160" t="s">
        <v>799</v>
      </c>
      <c r="B2" s="162" t="s">
        <v>800</v>
      </c>
      <c r="C2" s="163"/>
      <c r="D2" s="160" t="s">
        <v>801</v>
      </c>
      <c r="E2" s="1676" t="s">
        <v>802</v>
      </c>
      <c r="F2" s="1677"/>
      <c r="G2" s="1678"/>
      <c r="H2"/>
    </row>
    <row r="3" spans="1:9" ht="45" customHeight="1">
      <c r="A3" s="1679" t="s">
        <v>803</v>
      </c>
      <c r="B3" s="1679"/>
      <c r="C3" s="1679"/>
      <c r="D3" s="1679"/>
      <c r="E3" s="1679"/>
      <c r="F3" s="1679"/>
      <c r="G3" s="1679"/>
    </row>
    <row r="4" spans="1:9">
      <c r="A4" s="1680"/>
      <c r="B4" s="1680"/>
      <c r="C4" s="1680"/>
      <c r="D4" s="1680"/>
      <c r="E4" s="1680"/>
      <c r="F4" s="1680"/>
      <c r="G4" s="1680"/>
    </row>
    <row r="5" spans="1:9" ht="24.9" customHeight="1" thickBot="1">
      <c r="A5" s="1681" t="s">
        <v>851</v>
      </c>
      <c r="B5" s="1681"/>
      <c r="C5" s="1681"/>
      <c r="D5" s="1681"/>
      <c r="E5" s="1681"/>
      <c r="F5" s="1681"/>
      <c r="G5" s="1681"/>
    </row>
    <row r="6" spans="1:9" ht="19.5" customHeight="1" thickBot="1">
      <c r="A6" s="1682" t="s">
        <v>805</v>
      </c>
      <c r="B6" s="1683"/>
      <c r="C6" s="1684"/>
      <c r="D6" s="1688" t="s">
        <v>806</v>
      </c>
      <c r="E6" s="164"/>
      <c r="F6" s="165"/>
      <c r="G6" s="1690" t="s">
        <v>807</v>
      </c>
    </row>
    <row r="7" spans="1:9" ht="48" customHeight="1" thickBot="1">
      <c r="A7" s="1685"/>
      <c r="B7" s="1686"/>
      <c r="C7" s="1687"/>
      <c r="D7" s="1689"/>
      <c r="E7" s="166" t="s">
        <v>808</v>
      </c>
      <c r="F7" s="166" t="s">
        <v>809</v>
      </c>
      <c r="G7" s="1691"/>
    </row>
    <row r="8" spans="1:9" ht="32.1" customHeight="1">
      <c r="A8" s="1661" t="s">
        <v>810</v>
      </c>
      <c r="B8" s="1663" t="s">
        <v>811</v>
      </c>
      <c r="C8" s="1664"/>
      <c r="D8" s="167">
        <v>140.16999999999999</v>
      </c>
      <c r="E8" s="168">
        <f>E12</f>
        <v>0</v>
      </c>
      <c r="F8" s="168">
        <f>SUM(F9:F11)</f>
        <v>0</v>
      </c>
      <c r="G8" s="169">
        <v>5</v>
      </c>
    </row>
    <row r="9" spans="1:9" ht="32.1" customHeight="1">
      <c r="A9" s="1661"/>
      <c r="B9" s="1665" t="s">
        <v>812</v>
      </c>
      <c r="C9" s="1666"/>
      <c r="D9" s="167">
        <v>140.16999999999999</v>
      </c>
      <c r="E9" s="170">
        <f>E12</f>
        <v>0</v>
      </c>
      <c r="F9" s="171">
        <v>0</v>
      </c>
      <c r="G9" s="169">
        <v>5</v>
      </c>
    </row>
    <row r="10" spans="1:9" ht="32.1" customHeight="1">
      <c r="A10" s="1661"/>
      <c r="B10" s="1667" t="s">
        <v>813</v>
      </c>
      <c r="C10" s="1668"/>
      <c r="D10" s="172"/>
      <c r="E10" s="170"/>
      <c r="F10" s="173"/>
      <c r="G10" s="174"/>
    </row>
    <row r="11" spans="1:9" ht="32.1" customHeight="1">
      <c r="A11" s="1662"/>
      <c r="B11" s="1669" t="s">
        <v>814</v>
      </c>
      <c r="C11" s="1670"/>
      <c r="D11" s="172"/>
      <c r="E11" s="170"/>
      <c r="F11" s="173"/>
      <c r="G11" s="174"/>
    </row>
    <row r="12" spans="1:9" ht="32.1" customHeight="1">
      <c r="A12" s="1692" t="s">
        <v>815</v>
      </c>
      <c r="B12" s="1667" t="s">
        <v>811</v>
      </c>
      <c r="C12" s="1668"/>
      <c r="D12" s="175">
        <v>233.5</v>
      </c>
      <c r="E12" s="170">
        <f>E15+E18</f>
        <v>0</v>
      </c>
      <c r="F12" s="170">
        <f>F15+F18</f>
        <v>0</v>
      </c>
      <c r="G12" s="169">
        <v>5</v>
      </c>
    </row>
    <row r="13" spans="1:9" ht="32.1" customHeight="1">
      <c r="A13" s="1693"/>
      <c r="B13" s="1657" t="s">
        <v>816</v>
      </c>
      <c r="C13" s="1658"/>
      <c r="D13" s="175">
        <v>140.16999999999999</v>
      </c>
      <c r="E13" s="170">
        <f>E16+E19</f>
        <v>0</v>
      </c>
      <c r="F13" s="170">
        <f>F16+F19</f>
        <v>0</v>
      </c>
      <c r="G13" s="176"/>
    </row>
    <row r="14" spans="1:9" ht="32.1" customHeight="1">
      <c r="A14" s="1693"/>
      <c r="B14" s="1657" t="s">
        <v>817</v>
      </c>
      <c r="C14" s="1658"/>
      <c r="D14" s="172">
        <v>93.33</v>
      </c>
      <c r="E14" s="170"/>
      <c r="F14" s="171"/>
      <c r="G14" s="177"/>
    </row>
    <row r="15" spans="1:9" ht="32.1" customHeight="1">
      <c r="A15" s="1693"/>
      <c r="B15" s="1659" t="s">
        <v>818</v>
      </c>
      <c r="C15" s="178" t="s">
        <v>819</v>
      </c>
      <c r="D15" s="179">
        <v>233.5</v>
      </c>
      <c r="E15" s="180">
        <f>SUM(E16:E17)</f>
        <v>0</v>
      </c>
      <c r="F15" s="181">
        <f>SUM(F16:F17)</f>
        <v>0</v>
      </c>
      <c r="G15" s="174"/>
    </row>
    <row r="16" spans="1:9" ht="32.1" customHeight="1">
      <c r="A16" s="1693"/>
      <c r="B16" s="1659"/>
      <c r="C16" s="182" t="s">
        <v>820</v>
      </c>
      <c r="D16" s="167"/>
      <c r="E16" s="170"/>
      <c r="F16" s="171">
        <v>0</v>
      </c>
      <c r="G16" s="174"/>
    </row>
    <row r="17" spans="1:7" ht="32.1" customHeight="1">
      <c r="A17" s="1693"/>
      <c r="B17" s="1660"/>
      <c r="C17" s="182" t="s">
        <v>821</v>
      </c>
      <c r="D17" s="172"/>
      <c r="E17" s="170">
        <v>0</v>
      </c>
      <c r="F17" s="171"/>
      <c r="G17" s="177"/>
    </row>
    <row r="18" spans="1:7" ht="32.1" customHeight="1">
      <c r="A18" s="1693"/>
      <c r="B18" s="1672" t="s">
        <v>822</v>
      </c>
      <c r="C18" s="183" t="s">
        <v>819</v>
      </c>
      <c r="D18" s="172">
        <f>SUM(D19:D20)</f>
        <v>0</v>
      </c>
      <c r="E18" s="170">
        <f>SUM(E19:E20)</f>
        <v>0</v>
      </c>
      <c r="F18" s="170">
        <f>SUM(F19:F20)</f>
        <v>0</v>
      </c>
      <c r="G18" s="176"/>
    </row>
    <row r="19" spans="1:7" ht="32.1" customHeight="1">
      <c r="A19" s="1693"/>
      <c r="B19" s="1659"/>
      <c r="C19" s="182" t="s">
        <v>820</v>
      </c>
      <c r="D19" s="172"/>
      <c r="E19" s="170">
        <v>0</v>
      </c>
      <c r="F19" s="170">
        <v>0</v>
      </c>
      <c r="G19" s="176"/>
    </row>
    <row r="20" spans="1:7" ht="32.1" customHeight="1">
      <c r="A20" s="1693"/>
      <c r="B20" s="1660"/>
      <c r="C20" s="182" t="s">
        <v>821</v>
      </c>
      <c r="D20" s="172"/>
      <c r="E20" s="170"/>
      <c r="F20" s="171"/>
      <c r="G20" s="177"/>
    </row>
    <row r="21" spans="1:7" ht="32.1" customHeight="1">
      <c r="A21" s="1693"/>
      <c r="B21" s="1669" t="s">
        <v>823</v>
      </c>
      <c r="C21" s="183" t="s">
        <v>824</v>
      </c>
      <c r="D21" s="184"/>
      <c r="E21" s="185"/>
      <c r="F21" s="173"/>
      <c r="G21" s="174"/>
    </row>
    <row r="22" spans="1:7" ht="32.1" customHeight="1">
      <c r="A22" s="1693"/>
      <c r="B22" s="1669"/>
      <c r="C22" s="183" t="s">
        <v>825</v>
      </c>
      <c r="D22" s="184"/>
      <c r="E22" s="184"/>
      <c r="F22" s="173"/>
      <c r="G22" s="174"/>
    </row>
    <row r="23" spans="1:7" ht="32.1" customHeight="1">
      <c r="A23" s="1693"/>
      <c r="B23" s="1669"/>
      <c r="C23" s="183" t="s">
        <v>826</v>
      </c>
      <c r="D23" s="184"/>
      <c r="E23" s="184"/>
      <c r="F23" s="173"/>
      <c r="G23" s="169">
        <v>5</v>
      </c>
    </row>
    <row r="24" spans="1:7" ht="32.1" customHeight="1">
      <c r="A24" s="1694"/>
      <c r="B24" s="1673" t="s">
        <v>827</v>
      </c>
      <c r="C24" s="182" t="s">
        <v>819</v>
      </c>
      <c r="D24" s="186"/>
      <c r="E24" s="187"/>
      <c r="F24" s="187"/>
      <c r="G24" s="176"/>
    </row>
    <row r="25" spans="1:7" ht="32.1" customHeight="1">
      <c r="A25" s="1694"/>
      <c r="B25" s="1673"/>
      <c r="C25" s="182" t="s">
        <v>820</v>
      </c>
      <c r="D25" s="186"/>
      <c r="E25" s="187"/>
      <c r="F25" s="187"/>
      <c r="G25" s="176"/>
    </row>
    <row r="26" spans="1:7" ht="32.1" customHeight="1">
      <c r="A26" s="1695"/>
      <c r="B26" s="1673"/>
      <c r="C26" s="182" t="s">
        <v>821</v>
      </c>
      <c r="D26" s="186"/>
      <c r="E26" s="187"/>
      <c r="F26" s="188"/>
      <c r="G26" s="189"/>
    </row>
    <row r="27" spans="1:7" ht="30" customHeight="1" thickBot="1">
      <c r="A27" s="1674" t="s">
        <v>828</v>
      </c>
      <c r="B27" s="1675"/>
      <c r="C27" s="190" t="s">
        <v>829</v>
      </c>
      <c r="D27" s="191">
        <v>0</v>
      </c>
      <c r="E27" s="192"/>
      <c r="F27" s="193"/>
      <c r="G27" s="194"/>
    </row>
    <row r="28" spans="1:7" ht="36" customHeight="1">
      <c r="A28" s="240"/>
      <c r="B28" s="240"/>
      <c r="C28" s="240"/>
      <c r="D28" s="241"/>
      <c r="E28" s="240"/>
      <c r="F28" s="1696" t="s">
        <v>852</v>
      </c>
      <c r="G28" s="1696"/>
    </row>
    <row r="29" spans="1:7" ht="23.1" customHeight="1">
      <c r="A29" s="242" t="s">
        <v>853</v>
      </c>
      <c r="C29" s="195"/>
      <c r="G29" s="195"/>
    </row>
    <row r="30" spans="1:7" ht="23.1" customHeight="1">
      <c r="A30" s="242" t="s">
        <v>854</v>
      </c>
      <c r="C30" s="195"/>
      <c r="G30" s="195"/>
    </row>
    <row r="31" spans="1:7" ht="23.1" customHeight="1">
      <c r="C31" s="195"/>
      <c r="G31" s="195"/>
    </row>
    <row r="35" spans="1:3" ht="16.2">
      <c r="A35" s="197"/>
      <c r="C35" s="198"/>
    </row>
    <row r="36" spans="1:3" ht="16.2">
      <c r="A36" s="197"/>
      <c r="C36" s="198"/>
    </row>
    <row r="37" spans="1:3" ht="16.2">
      <c r="A37" s="197"/>
      <c r="C37" s="198"/>
    </row>
    <row r="38" spans="1:3" ht="16.2">
      <c r="A38" s="197"/>
      <c r="C38" s="199"/>
    </row>
  </sheetData>
  <mergeCells count="24">
    <mergeCell ref="H1:I1"/>
    <mergeCell ref="B18:B20"/>
    <mergeCell ref="B21:B23"/>
    <mergeCell ref="B24:B26"/>
    <mergeCell ref="A27:B27"/>
    <mergeCell ref="E1:G1"/>
    <mergeCell ref="E2:G2"/>
    <mergeCell ref="A3:G3"/>
    <mergeCell ref="A4:G4"/>
    <mergeCell ref="A5:G5"/>
    <mergeCell ref="A6:C7"/>
    <mergeCell ref="D6:D7"/>
    <mergeCell ref="G6:G7"/>
    <mergeCell ref="F28:G28"/>
    <mergeCell ref="A8:A11"/>
    <mergeCell ref="B8:C8"/>
    <mergeCell ref="B9:C9"/>
    <mergeCell ref="B10:C10"/>
    <mergeCell ref="B11:C11"/>
    <mergeCell ref="A12:A26"/>
    <mergeCell ref="B12:C12"/>
    <mergeCell ref="B13:C13"/>
    <mergeCell ref="B14:C14"/>
    <mergeCell ref="B15:B17"/>
  </mergeCells>
  <phoneticPr fontId="18" type="noConversion"/>
  <hyperlinks>
    <hyperlink ref="H1" location="預告統計資料發布時間表!A1" display="回發布時間表" xr:uid="{00000000-0004-0000-2D00-000000000000}"/>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38"/>
  <sheetViews>
    <sheetView workbookViewId="0">
      <selection activeCell="H1" sqref="H1:I1"/>
    </sheetView>
  </sheetViews>
  <sheetFormatPr defaultColWidth="9" defaultRowHeight="15"/>
  <cols>
    <col min="1" max="1" width="18.88671875" style="161" customWidth="1"/>
    <col min="2" max="2" width="16.33203125" style="161" customWidth="1"/>
    <col min="3" max="3" width="33.21875" style="161" customWidth="1"/>
    <col min="4" max="4" width="17.6640625" style="196" customWidth="1"/>
    <col min="5" max="5" width="17.6640625" style="161" customWidth="1"/>
    <col min="6" max="6" width="19.109375" style="161" customWidth="1"/>
    <col min="7" max="7" width="17.6640625" style="161" customWidth="1"/>
    <col min="8" max="16384" width="9" style="161"/>
  </cols>
  <sheetData>
    <row r="1" spans="1:9" ht="17.25" customHeight="1" thickBot="1">
      <c r="A1" s="160" t="s">
        <v>797</v>
      </c>
      <c r="D1" s="160" t="s">
        <v>770</v>
      </c>
      <c r="E1" s="1676" t="s">
        <v>798</v>
      </c>
      <c r="F1" s="1677"/>
      <c r="G1" s="1678"/>
      <c r="H1" s="1372" t="s">
        <v>86</v>
      </c>
      <c r="I1" s="1372"/>
    </row>
    <row r="2" spans="1:9" ht="18" customHeight="1" thickBot="1">
      <c r="A2" s="160" t="s">
        <v>799</v>
      </c>
      <c r="B2" s="162" t="s">
        <v>800</v>
      </c>
      <c r="C2" s="163"/>
      <c r="D2" s="160" t="s">
        <v>801</v>
      </c>
      <c r="E2" s="1676" t="s">
        <v>802</v>
      </c>
      <c r="F2" s="1677"/>
      <c r="G2" s="1678"/>
      <c r="H2"/>
    </row>
    <row r="3" spans="1:9" ht="45" customHeight="1">
      <c r="A3" s="1679" t="s">
        <v>803</v>
      </c>
      <c r="B3" s="1679"/>
      <c r="C3" s="1679"/>
      <c r="D3" s="1679"/>
      <c r="E3" s="1679"/>
      <c r="F3" s="1679"/>
      <c r="G3" s="1679"/>
    </row>
    <row r="4" spans="1:9">
      <c r="A4" s="1680"/>
      <c r="B4" s="1680"/>
      <c r="C4" s="1680"/>
      <c r="D4" s="1680"/>
      <c r="E4" s="1680"/>
      <c r="F4" s="1680"/>
      <c r="G4" s="1680"/>
    </row>
    <row r="5" spans="1:9" ht="24.9" customHeight="1" thickBot="1">
      <c r="A5" s="1681" t="s">
        <v>1298</v>
      </c>
      <c r="B5" s="1681"/>
      <c r="C5" s="1681"/>
      <c r="D5" s="1681"/>
      <c r="E5" s="1681"/>
      <c r="F5" s="1681"/>
      <c r="G5" s="1681"/>
    </row>
    <row r="6" spans="1:9" ht="19.5" customHeight="1" thickBot="1">
      <c r="A6" s="1682" t="s">
        <v>805</v>
      </c>
      <c r="B6" s="1683"/>
      <c r="C6" s="1684"/>
      <c r="D6" s="1688" t="s">
        <v>806</v>
      </c>
      <c r="E6" s="164"/>
      <c r="F6" s="165"/>
      <c r="G6" s="1690" t="s">
        <v>807</v>
      </c>
    </row>
    <row r="7" spans="1:9" ht="48" customHeight="1" thickBot="1">
      <c r="A7" s="1685"/>
      <c r="B7" s="1686"/>
      <c r="C7" s="1687"/>
      <c r="D7" s="1689"/>
      <c r="E7" s="166" t="s">
        <v>808</v>
      </c>
      <c r="F7" s="166" t="s">
        <v>809</v>
      </c>
      <c r="G7" s="1691"/>
    </row>
    <row r="8" spans="1:9" ht="32.1" customHeight="1">
      <c r="A8" s="1661" t="s">
        <v>810</v>
      </c>
      <c r="B8" s="1663" t="s">
        <v>811</v>
      </c>
      <c r="C8" s="1664"/>
      <c r="D8" s="167">
        <v>151</v>
      </c>
      <c r="E8" s="168">
        <f>E12</f>
        <v>0</v>
      </c>
      <c r="F8" s="168">
        <f>SUM(F9:F11)</f>
        <v>0</v>
      </c>
      <c r="G8" s="169">
        <v>5</v>
      </c>
    </row>
    <row r="9" spans="1:9" ht="32.1" customHeight="1">
      <c r="A9" s="1661"/>
      <c r="B9" s="1665" t="s">
        <v>812</v>
      </c>
      <c r="C9" s="1666"/>
      <c r="D9" s="167">
        <v>151</v>
      </c>
      <c r="E9" s="170">
        <f>E12</f>
        <v>0</v>
      </c>
      <c r="F9" s="171">
        <v>0</v>
      </c>
      <c r="G9" s="169">
        <v>5</v>
      </c>
    </row>
    <row r="10" spans="1:9" ht="32.1" customHeight="1">
      <c r="A10" s="1661"/>
      <c r="B10" s="1667" t="s">
        <v>813</v>
      </c>
      <c r="C10" s="1668"/>
      <c r="D10" s="172"/>
      <c r="E10" s="170"/>
      <c r="F10" s="173"/>
      <c r="G10" s="174"/>
    </row>
    <row r="11" spans="1:9" ht="32.1" customHeight="1">
      <c r="A11" s="1662"/>
      <c r="B11" s="1669" t="s">
        <v>814</v>
      </c>
      <c r="C11" s="1670"/>
      <c r="D11" s="172"/>
      <c r="E11" s="170"/>
      <c r="F11" s="173"/>
      <c r="G11" s="174"/>
    </row>
    <row r="12" spans="1:9" ht="32.1" customHeight="1">
      <c r="A12" s="1692" t="s">
        <v>815</v>
      </c>
      <c r="B12" s="1667" t="s">
        <v>811</v>
      </c>
      <c r="C12" s="1668"/>
      <c r="D12" s="175">
        <v>151</v>
      </c>
      <c r="E12" s="170">
        <f>E15+E18</f>
        <v>0</v>
      </c>
      <c r="F12" s="170">
        <f>F15+F18</f>
        <v>0</v>
      </c>
      <c r="G12" s="169">
        <v>5</v>
      </c>
    </row>
    <row r="13" spans="1:9" ht="32.1" customHeight="1">
      <c r="A13" s="1693"/>
      <c r="B13" s="1657" t="s">
        <v>816</v>
      </c>
      <c r="C13" s="1658"/>
      <c r="D13" s="175">
        <v>0</v>
      </c>
      <c r="E13" s="170">
        <f>E16+E19</f>
        <v>0</v>
      </c>
      <c r="F13" s="170">
        <f>F16+F19</f>
        <v>0</v>
      </c>
      <c r="G13" s="176"/>
    </row>
    <row r="14" spans="1:9" ht="32.1" customHeight="1">
      <c r="A14" s="1693"/>
      <c r="B14" s="1657" t="s">
        <v>817</v>
      </c>
      <c r="C14" s="1658"/>
      <c r="D14" s="172">
        <v>0</v>
      </c>
      <c r="E14" s="170"/>
      <c r="F14" s="171"/>
      <c r="G14" s="177"/>
    </row>
    <row r="15" spans="1:9" ht="32.1" customHeight="1">
      <c r="A15" s="1693"/>
      <c r="B15" s="1659" t="s">
        <v>818</v>
      </c>
      <c r="C15" s="178" t="s">
        <v>819</v>
      </c>
      <c r="D15" s="179">
        <v>0</v>
      </c>
      <c r="E15" s="180">
        <f>SUM(E16:E17)</f>
        <v>0</v>
      </c>
      <c r="F15" s="181">
        <f>SUM(F16:F17)</f>
        <v>0</v>
      </c>
      <c r="G15" s="174"/>
    </row>
    <row r="16" spans="1:9" ht="32.1" customHeight="1">
      <c r="A16" s="1693"/>
      <c r="B16" s="1659"/>
      <c r="C16" s="182" t="s">
        <v>820</v>
      </c>
      <c r="D16" s="167"/>
      <c r="E16" s="170"/>
      <c r="F16" s="171">
        <v>0</v>
      </c>
      <c r="G16" s="174"/>
    </row>
    <row r="17" spans="1:7" ht="32.1" customHeight="1">
      <c r="A17" s="1693"/>
      <c r="B17" s="1660"/>
      <c r="C17" s="182" t="s">
        <v>821</v>
      </c>
      <c r="D17" s="172"/>
      <c r="E17" s="170">
        <v>0</v>
      </c>
      <c r="F17" s="171"/>
      <c r="G17" s="177"/>
    </row>
    <row r="18" spans="1:7" ht="32.1" customHeight="1">
      <c r="A18" s="1693"/>
      <c r="B18" s="1672" t="s">
        <v>822</v>
      </c>
      <c r="C18" s="183" t="s">
        <v>819</v>
      </c>
      <c r="D18" s="172">
        <f>SUM(D19:D20)</f>
        <v>0</v>
      </c>
      <c r="E18" s="170">
        <f>SUM(E19:E20)</f>
        <v>0</v>
      </c>
      <c r="F18" s="170">
        <f>SUM(F19:F20)</f>
        <v>0</v>
      </c>
      <c r="G18" s="176"/>
    </row>
    <row r="19" spans="1:7" ht="32.1" customHeight="1">
      <c r="A19" s="1693"/>
      <c r="B19" s="1659"/>
      <c r="C19" s="182" t="s">
        <v>820</v>
      </c>
      <c r="D19" s="172"/>
      <c r="E19" s="170">
        <v>0</v>
      </c>
      <c r="F19" s="170">
        <v>0</v>
      </c>
      <c r="G19" s="176"/>
    </row>
    <row r="20" spans="1:7" ht="32.1" customHeight="1">
      <c r="A20" s="1693"/>
      <c r="B20" s="1660"/>
      <c r="C20" s="182" t="s">
        <v>821</v>
      </c>
      <c r="D20" s="172"/>
      <c r="E20" s="170"/>
      <c r="F20" s="171"/>
      <c r="G20" s="177"/>
    </row>
    <row r="21" spans="1:7" ht="32.1" customHeight="1">
      <c r="A21" s="1693"/>
      <c r="B21" s="1669" t="s">
        <v>823</v>
      </c>
      <c r="C21" s="183" t="s">
        <v>824</v>
      </c>
      <c r="D21" s="184"/>
      <c r="E21" s="185"/>
      <c r="F21" s="173"/>
      <c r="G21" s="174"/>
    </row>
    <row r="22" spans="1:7" ht="32.1" customHeight="1">
      <c r="A22" s="1693"/>
      <c r="B22" s="1669"/>
      <c r="C22" s="183" t="s">
        <v>825</v>
      </c>
      <c r="D22" s="184"/>
      <c r="E22" s="184"/>
      <c r="F22" s="173"/>
      <c r="G22" s="174"/>
    </row>
    <row r="23" spans="1:7" ht="32.1" customHeight="1">
      <c r="A23" s="1693"/>
      <c r="B23" s="1669"/>
      <c r="C23" s="183" t="s">
        <v>826</v>
      </c>
      <c r="D23" s="184"/>
      <c r="E23" s="184"/>
      <c r="F23" s="173"/>
      <c r="G23" s="169">
        <v>5</v>
      </c>
    </row>
    <row r="24" spans="1:7" ht="32.1" customHeight="1">
      <c r="A24" s="1694"/>
      <c r="B24" s="1673" t="s">
        <v>827</v>
      </c>
      <c r="C24" s="182" t="s">
        <v>819</v>
      </c>
      <c r="D24" s="186"/>
      <c r="E24" s="187"/>
      <c r="F24" s="187"/>
      <c r="G24" s="176"/>
    </row>
    <row r="25" spans="1:7" ht="32.1" customHeight="1">
      <c r="A25" s="1694"/>
      <c r="B25" s="1673"/>
      <c r="C25" s="182" t="s">
        <v>820</v>
      </c>
      <c r="D25" s="186"/>
      <c r="E25" s="187"/>
      <c r="F25" s="187"/>
      <c r="G25" s="176"/>
    </row>
    <row r="26" spans="1:7" ht="32.1" customHeight="1">
      <c r="A26" s="1695"/>
      <c r="B26" s="1673"/>
      <c r="C26" s="182" t="s">
        <v>821</v>
      </c>
      <c r="D26" s="186"/>
      <c r="E26" s="187"/>
      <c r="F26" s="188"/>
      <c r="G26" s="189"/>
    </row>
    <row r="27" spans="1:7" ht="30" customHeight="1" thickBot="1">
      <c r="A27" s="1674" t="s">
        <v>828</v>
      </c>
      <c r="B27" s="1675"/>
      <c r="C27" s="190" t="s">
        <v>829</v>
      </c>
      <c r="D27" s="191">
        <v>0</v>
      </c>
      <c r="E27" s="192"/>
      <c r="F27" s="193"/>
      <c r="G27" s="194"/>
    </row>
    <row r="28" spans="1:7" ht="23.1" customHeight="1">
      <c r="A28" s="240"/>
      <c r="B28" s="240"/>
      <c r="C28" s="240"/>
      <c r="D28" s="241"/>
      <c r="E28" s="240"/>
      <c r="F28" s="1696" t="s">
        <v>852</v>
      </c>
      <c r="G28" s="1696"/>
    </row>
    <row r="29" spans="1:7" ht="23.1" customHeight="1">
      <c r="A29" s="242" t="s">
        <v>853</v>
      </c>
      <c r="C29" s="195"/>
      <c r="G29" s="195"/>
    </row>
    <row r="30" spans="1:7" ht="23.1" customHeight="1">
      <c r="A30" s="242" t="s">
        <v>854</v>
      </c>
      <c r="C30" s="195"/>
      <c r="G30" s="195"/>
    </row>
    <row r="31" spans="1:7" ht="23.1" customHeight="1">
      <c r="C31" s="195"/>
      <c r="G31" s="195"/>
    </row>
    <row r="35" spans="1:3" ht="16.2">
      <c r="A35" s="197"/>
      <c r="C35" s="198"/>
    </row>
    <row r="36" spans="1:3" ht="16.2">
      <c r="A36" s="197"/>
      <c r="C36" s="198"/>
    </row>
    <row r="37" spans="1:3" ht="16.2">
      <c r="A37" s="197"/>
      <c r="C37" s="198"/>
    </row>
    <row r="38" spans="1:3" ht="16.2">
      <c r="A38" s="197"/>
      <c r="C38" s="199"/>
    </row>
  </sheetData>
  <mergeCells count="24">
    <mergeCell ref="F28:G28"/>
    <mergeCell ref="H1:I1"/>
    <mergeCell ref="B18:B20"/>
    <mergeCell ref="B21:B23"/>
    <mergeCell ref="B24:B26"/>
    <mergeCell ref="A27:B27"/>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8" type="noConversion"/>
  <hyperlinks>
    <hyperlink ref="H1" location="預告統計資料發布時間表!A1" display="回發布時間表" xr:uid="{00000000-0004-0000-2E00-000000000000}"/>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38"/>
  <sheetViews>
    <sheetView workbookViewId="0">
      <selection activeCell="H1" sqref="H1:I1"/>
    </sheetView>
  </sheetViews>
  <sheetFormatPr defaultColWidth="9" defaultRowHeight="15"/>
  <cols>
    <col min="1" max="1" width="18.88671875" style="161" customWidth="1"/>
    <col min="2" max="2" width="16.33203125" style="161" customWidth="1"/>
    <col min="3" max="3" width="33.21875" style="161" customWidth="1"/>
    <col min="4" max="4" width="17.6640625" style="196" customWidth="1"/>
    <col min="5" max="5" width="17.6640625" style="161" customWidth="1"/>
    <col min="6" max="6" width="19.109375" style="161" customWidth="1"/>
    <col min="7" max="7" width="17.6640625" style="161" customWidth="1"/>
    <col min="8" max="16384" width="9" style="161"/>
  </cols>
  <sheetData>
    <row r="1" spans="1:9" ht="17.25" customHeight="1" thickBot="1">
      <c r="A1" s="160" t="s">
        <v>797</v>
      </c>
      <c r="D1" s="160" t="s">
        <v>770</v>
      </c>
      <c r="E1" s="1676" t="s">
        <v>798</v>
      </c>
      <c r="F1" s="1677"/>
      <c r="G1" s="1678"/>
      <c r="H1" s="1372" t="s">
        <v>86</v>
      </c>
      <c r="I1" s="1372"/>
    </row>
    <row r="2" spans="1:9" ht="18" customHeight="1" thickBot="1">
      <c r="A2" s="160" t="s">
        <v>799</v>
      </c>
      <c r="B2" s="162" t="s">
        <v>800</v>
      </c>
      <c r="C2" s="163"/>
      <c r="D2" s="160" t="s">
        <v>801</v>
      </c>
      <c r="E2" s="1676" t="s">
        <v>802</v>
      </c>
      <c r="F2" s="1677"/>
      <c r="G2" s="1678"/>
      <c r="H2"/>
    </row>
    <row r="3" spans="1:9" ht="45" customHeight="1">
      <c r="A3" s="1679" t="s">
        <v>803</v>
      </c>
      <c r="B3" s="1679"/>
      <c r="C3" s="1679"/>
      <c r="D3" s="1679"/>
      <c r="E3" s="1679"/>
      <c r="F3" s="1679"/>
      <c r="G3" s="1679"/>
    </row>
    <row r="4" spans="1:9">
      <c r="A4" s="1680"/>
      <c r="B4" s="1680"/>
      <c r="C4" s="1680"/>
      <c r="D4" s="1680"/>
      <c r="E4" s="1680"/>
      <c r="F4" s="1680"/>
      <c r="G4" s="1680"/>
    </row>
    <row r="5" spans="1:9" ht="24.9" customHeight="1" thickBot="1">
      <c r="A5" s="1681" t="s">
        <v>1385</v>
      </c>
      <c r="B5" s="1681"/>
      <c r="C5" s="1681"/>
      <c r="D5" s="1681"/>
      <c r="E5" s="1681"/>
      <c r="F5" s="1681"/>
      <c r="G5" s="1681"/>
    </row>
    <row r="6" spans="1:9" ht="19.5" customHeight="1" thickBot="1">
      <c r="A6" s="1682" t="s">
        <v>805</v>
      </c>
      <c r="B6" s="1683"/>
      <c r="C6" s="1684"/>
      <c r="D6" s="1688" t="s">
        <v>806</v>
      </c>
      <c r="E6" s="164"/>
      <c r="F6" s="165"/>
      <c r="G6" s="1690" t="s">
        <v>807</v>
      </c>
    </row>
    <row r="7" spans="1:9" ht="48" customHeight="1" thickBot="1">
      <c r="A7" s="1685"/>
      <c r="B7" s="1686"/>
      <c r="C7" s="1687"/>
      <c r="D7" s="1689"/>
      <c r="E7" s="166" t="s">
        <v>808</v>
      </c>
      <c r="F7" s="166" t="s">
        <v>809</v>
      </c>
      <c r="G7" s="1691"/>
    </row>
    <row r="8" spans="1:9" ht="32.1" customHeight="1">
      <c r="A8" s="1661" t="s">
        <v>810</v>
      </c>
      <c r="B8" s="1663" t="s">
        <v>811</v>
      </c>
      <c r="C8" s="1664"/>
      <c r="D8" s="167">
        <v>149.4</v>
      </c>
      <c r="E8" s="168">
        <f>E12</f>
        <v>0</v>
      </c>
      <c r="F8" s="168">
        <f>SUM(F9:F11)</f>
        <v>0</v>
      </c>
      <c r="G8" s="169">
        <v>4.5</v>
      </c>
    </row>
    <row r="9" spans="1:9" ht="32.1" customHeight="1">
      <c r="A9" s="1661"/>
      <c r="B9" s="1665" t="s">
        <v>812</v>
      </c>
      <c r="C9" s="1666"/>
      <c r="D9" s="167">
        <v>149.4</v>
      </c>
      <c r="E9" s="170">
        <f>E12</f>
        <v>0</v>
      </c>
      <c r="F9" s="171">
        <v>0</v>
      </c>
      <c r="G9" s="169">
        <v>4.5</v>
      </c>
    </row>
    <row r="10" spans="1:9" ht="32.1" customHeight="1">
      <c r="A10" s="1661"/>
      <c r="B10" s="1667" t="s">
        <v>813</v>
      </c>
      <c r="C10" s="1668"/>
      <c r="D10" s="172"/>
      <c r="E10" s="170"/>
      <c r="F10" s="173"/>
      <c r="G10" s="174"/>
    </row>
    <row r="11" spans="1:9" ht="32.1" customHeight="1">
      <c r="A11" s="1662"/>
      <c r="B11" s="1669" t="s">
        <v>814</v>
      </c>
      <c r="C11" s="1670"/>
      <c r="D11" s="172"/>
      <c r="E11" s="170"/>
      <c r="F11" s="173"/>
      <c r="G11" s="174"/>
    </row>
    <row r="12" spans="1:9" ht="32.1" customHeight="1">
      <c r="A12" s="1692" t="s">
        <v>815</v>
      </c>
      <c r="B12" s="1667" t="s">
        <v>811</v>
      </c>
      <c r="C12" s="1668"/>
      <c r="D12" s="175">
        <v>149.4</v>
      </c>
      <c r="E12" s="170">
        <f>E15+E18</f>
        <v>0</v>
      </c>
      <c r="F12" s="170">
        <f>F15+F18</f>
        <v>0</v>
      </c>
      <c r="G12" s="169">
        <v>4.5</v>
      </c>
    </row>
    <row r="13" spans="1:9" ht="32.1" customHeight="1">
      <c r="A13" s="1693"/>
      <c r="B13" s="1657" t="s">
        <v>816</v>
      </c>
      <c r="C13" s="1658"/>
      <c r="D13" s="170">
        <v>149.4</v>
      </c>
      <c r="E13" s="170">
        <f>E16+E19</f>
        <v>0</v>
      </c>
      <c r="F13" s="170">
        <f>F16+F19</f>
        <v>0</v>
      </c>
      <c r="G13" s="176"/>
    </row>
    <row r="14" spans="1:9" ht="32.1" customHeight="1">
      <c r="A14" s="1693"/>
      <c r="B14" s="1657" t="s">
        <v>817</v>
      </c>
      <c r="C14" s="1658"/>
      <c r="D14" s="172">
        <v>0</v>
      </c>
      <c r="E14" s="170"/>
      <c r="F14" s="171"/>
      <c r="G14" s="177"/>
    </row>
    <row r="15" spans="1:9" ht="32.1" customHeight="1">
      <c r="A15" s="1693"/>
      <c r="B15" s="1659" t="s">
        <v>818</v>
      </c>
      <c r="C15" s="178" t="s">
        <v>819</v>
      </c>
      <c r="D15" s="179">
        <v>14.08</v>
      </c>
      <c r="E15" s="180">
        <f>SUM(E16:E17)</f>
        <v>0</v>
      </c>
      <c r="F15" s="181">
        <f>SUM(F16:F17)</f>
        <v>0</v>
      </c>
      <c r="G15" s="174"/>
    </row>
    <row r="16" spans="1:9" ht="32.1" customHeight="1">
      <c r="A16" s="1693"/>
      <c r="B16" s="1659"/>
      <c r="C16" s="182" t="s">
        <v>820</v>
      </c>
      <c r="D16" s="175">
        <v>14.08</v>
      </c>
      <c r="E16" s="170"/>
      <c r="F16" s="171">
        <v>0</v>
      </c>
      <c r="G16" s="174"/>
    </row>
    <row r="17" spans="1:7" ht="32.1" customHeight="1">
      <c r="A17" s="1693"/>
      <c r="B17" s="1660"/>
      <c r="C17" s="182" t="s">
        <v>821</v>
      </c>
      <c r="D17" s="172"/>
      <c r="E17" s="170">
        <v>0</v>
      </c>
      <c r="F17" s="171"/>
      <c r="G17" s="177"/>
    </row>
    <row r="18" spans="1:7" ht="32.1" customHeight="1">
      <c r="A18" s="1693"/>
      <c r="B18" s="1672" t="s">
        <v>822</v>
      </c>
      <c r="C18" s="183" t="s">
        <v>819</v>
      </c>
      <c r="D18" s="172">
        <f>SUM(D19:D20)</f>
        <v>0</v>
      </c>
      <c r="E18" s="170">
        <f>SUM(E19:E20)</f>
        <v>0</v>
      </c>
      <c r="F18" s="170">
        <f>SUM(F19:F20)</f>
        <v>0</v>
      </c>
      <c r="G18" s="176"/>
    </row>
    <row r="19" spans="1:7" ht="32.1" customHeight="1">
      <c r="A19" s="1693"/>
      <c r="B19" s="1659"/>
      <c r="C19" s="182" t="s">
        <v>820</v>
      </c>
      <c r="D19" s="172"/>
      <c r="E19" s="170">
        <v>0</v>
      </c>
      <c r="F19" s="170">
        <v>0</v>
      </c>
      <c r="G19" s="176"/>
    </row>
    <row r="20" spans="1:7" ht="32.1" customHeight="1">
      <c r="A20" s="1693"/>
      <c r="B20" s="1660"/>
      <c r="C20" s="182" t="s">
        <v>821</v>
      </c>
      <c r="D20" s="172"/>
      <c r="E20" s="170"/>
      <c r="F20" s="171"/>
      <c r="G20" s="177"/>
    </row>
    <row r="21" spans="1:7" ht="32.1" customHeight="1">
      <c r="A21" s="1693"/>
      <c r="B21" s="1669" t="s">
        <v>823</v>
      </c>
      <c r="C21" s="183" t="s">
        <v>824</v>
      </c>
      <c r="D21" s="184"/>
      <c r="E21" s="185"/>
      <c r="F21" s="173"/>
      <c r="G21" s="174"/>
    </row>
    <row r="22" spans="1:7" ht="32.1" customHeight="1">
      <c r="A22" s="1693"/>
      <c r="B22" s="1669"/>
      <c r="C22" s="183" t="s">
        <v>825</v>
      </c>
      <c r="D22" s="184"/>
      <c r="E22" s="184"/>
      <c r="F22" s="173"/>
      <c r="G22" s="174"/>
    </row>
    <row r="23" spans="1:7" ht="32.1" customHeight="1">
      <c r="A23" s="1693"/>
      <c r="B23" s="1669"/>
      <c r="C23" s="183" t="s">
        <v>826</v>
      </c>
      <c r="D23" s="184"/>
      <c r="E23" s="184"/>
      <c r="F23" s="173"/>
      <c r="G23" s="169">
        <v>4.5</v>
      </c>
    </row>
    <row r="24" spans="1:7" ht="32.1" customHeight="1">
      <c r="A24" s="1694"/>
      <c r="B24" s="1673" t="s">
        <v>827</v>
      </c>
      <c r="C24" s="182" t="s">
        <v>819</v>
      </c>
      <c r="D24" s="186"/>
      <c r="E24" s="187"/>
      <c r="F24" s="187"/>
      <c r="G24" s="176"/>
    </row>
    <row r="25" spans="1:7" ht="32.1" customHeight="1">
      <c r="A25" s="1694"/>
      <c r="B25" s="1673"/>
      <c r="C25" s="182" t="s">
        <v>820</v>
      </c>
      <c r="D25" s="186"/>
      <c r="E25" s="187"/>
      <c r="F25" s="187"/>
      <c r="G25" s="176"/>
    </row>
    <row r="26" spans="1:7" ht="32.1" customHeight="1">
      <c r="A26" s="1695"/>
      <c r="B26" s="1673"/>
      <c r="C26" s="182" t="s">
        <v>821</v>
      </c>
      <c r="D26" s="186"/>
      <c r="E26" s="187"/>
      <c r="F26" s="188"/>
      <c r="G26" s="189"/>
    </row>
    <row r="27" spans="1:7" ht="30" customHeight="1" thickBot="1">
      <c r="A27" s="1674" t="s">
        <v>828</v>
      </c>
      <c r="B27" s="1675"/>
      <c r="C27" s="190" t="s">
        <v>829</v>
      </c>
      <c r="D27" s="191">
        <v>135.32</v>
      </c>
      <c r="E27" s="192"/>
      <c r="F27" s="193"/>
      <c r="G27" s="194"/>
    </row>
    <row r="28" spans="1:7" ht="24.6" customHeight="1">
      <c r="A28" s="240"/>
      <c r="B28" s="240"/>
      <c r="C28" s="240"/>
      <c r="D28" s="241"/>
      <c r="E28" s="240"/>
      <c r="F28" s="1696" t="s">
        <v>1386</v>
      </c>
      <c r="G28" s="1696"/>
    </row>
    <row r="29" spans="1:7" ht="23.1" customHeight="1">
      <c r="A29" s="242" t="s">
        <v>853</v>
      </c>
      <c r="C29" s="195"/>
      <c r="G29" s="195"/>
    </row>
    <row r="30" spans="1:7" ht="23.1" customHeight="1">
      <c r="A30" s="242" t="s">
        <v>854</v>
      </c>
      <c r="C30" s="195"/>
      <c r="G30" s="195"/>
    </row>
    <row r="31" spans="1:7" ht="23.1" customHeight="1">
      <c r="C31" s="195"/>
      <c r="G31" s="195"/>
    </row>
    <row r="35" spans="1:3" ht="16.2">
      <c r="A35" s="197"/>
      <c r="C35" s="198"/>
    </row>
    <row r="36" spans="1:3" ht="16.2">
      <c r="A36" s="197"/>
      <c r="C36" s="198"/>
    </row>
    <row r="37" spans="1:3" ht="16.2">
      <c r="A37" s="197"/>
      <c r="C37" s="198"/>
    </row>
    <row r="38" spans="1:3" ht="16.2">
      <c r="A38" s="197"/>
      <c r="C38" s="199"/>
    </row>
  </sheetData>
  <mergeCells count="24">
    <mergeCell ref="A5:G5"/>
    <mergeCell ref="E1:G1"/>
    <mergeCell ref="H1:I1"/>
    <mergeCell ref="E2:G2"/>
    <mergeCell ref="A3:G3"/>
    <mergeCell ref="A4:G4"/>
    <mergeCell ref="A6:C7"/>
    <mergeCell ref="D6:D7"/>
    <mergeCell ref="G6:G7"/>
    <mergeCell ref="A8:A11"/>
    <mergeCell ref="B8:C8"/>
    <mergeCell ref="B9:C9"/>
    <mergeCell ref="B10:C10"/>
    <mergeCell ref="B11:C11"/>
    <mergeCell ref="A27:B27"/>
    <mergeCell ref="F28:G28"/>
    <mergeCell ref="A12:A26"/>
    <mergeCell ref="B12:C12"/>
    <mergeCell ref="B13:C13"/>
    <mergeCell ref="B14:C14"/>
    <mergeCell ref="B15:B17"/>
    <mergeCell ref="B18:B20"/>
    <mergeCell ref="B21:B23"/>
    <mergeCell ref="B24:B26"/>
  </mergeCells>
  <phoneticPr fontId="18" type="noConversion"/>
  <hyperlinks>
    <hyperlink ref="H1" location="預告統計資料發布時間表!A1" display="回發布時間表" xr:uid="{00000000-0004-0000-2F00-000000000000}"/>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39"/>
  <sheetViews>
    <sheetView workbookViewId="0"/>
  </sheetViews>
  <sheetFormatPr defaultColWidth="9" defaultRowHeight="15"/>
  <cols>
    <col min="1" max="1" width="18.88671875" style="161" customWidth="1"/>
    <col min="2" max="2" width="16.33203125" style="161" customWidth="1"/>
    <col min="3" max="3" width="33.21875" style="161" customWidth="1"/>
    <col min="4" max="4" width="17.6640625" style="196" customWidth="1"/>
    <col min="5" max="5" width="17.6640625" style="161" customWidth="1"/>
    <col min="6" max="6" width="19.109375" style="161" customWidth="1"/>
    <col min="7" max="7" width="17.6640625" style="161" customWidth="1"/>
    <col min="8" max="16384" width="9" style="161"/>
  </cols>
  <sheetData>
    <row r="1" spans="1:9" ht="15.6" thickBot="1">
      <c r="A1" s="160" t="s">
        <v>797</v>
      </c>
      <c r="D1" s="160" t="s">
        <v>770</v>
      </c>
      <c r="E1" s="1676" t="s">
        <v>798</v>
      </c>
      <c r="F1" s="1677"/>
      <c r="G1" s="1678"/>
      <c r="H1" s="1372" t="s">
        <v>86</v>
      </c>
      <c r="I1" s="1372"/>
    </row>
    <row r="2" spans="1:9" ht="16.8" thickBot="1">
      <c r="A2" s="160" t="s">
        <v>799</v>
      </c>
      <c r="B2" s="162" t="s">
        <v>800</v>
      </c>
      <c r="C2" s="163"/>
      <c r="D2" s="160" t="s">
        <v>801</v>
      </c>
      <c r="E2" s="1676" t="s">
        <v>802</v>
      </c>
      <c r="F2" s="1677"/>
      <c r="G2" s="1678"/>
      <c r="H2"/>
    </row>
    <row r="3" spans="1:9" ht="36.6">
      <c r="A3" s="1679" t="s">
        <v>803</v>
      </c>
      <c r="B3" s="1679"/>
      <c r="C3" s="1679"/>
      <c r="D3" s="1679"/>
      <c r="E3" s="1679"/>
      <c r="F3" s="1679"/>
      <c r="G3" s="1679"/>
    </row>
    <row r="4" spans="1:9">
      <c r="A4" s="1680"/>
      <c r="B4" s="1680"/>
      <c r="C4" s="1680"/>
      <c r="D4" s="1680"/>
      <c r="E4" s="1680"/>
      <c r="F4" s="1680"/>
      <c r="G4" s="1680"/>
    </row>
    <row r="5" spans="1:9" ht="25.2" thickBot="1">
      <c r="A5" s="1681" t="s">
        <v>1463</v>
      </c>
      <c r="B5" s="1681"/>
      <c r="C5" s="1681"/>
      <c r="D5" s="1681"/>
      <c r="E5" s="1681"/>
      <c r="F5" s="1681"/>
      <c r="G5" s="1681"/>
    </row>
    <row r="6" spans="1:9" ht="20.399999999999999" thickBot="1">
      <c r="A6" s="1682" t="s">
        <v>805</v>
      </c>
      <c r="B6" s="1683"/>
      <c r="C6" s="1684"/>
      <c r="D6" s="1688" t="s">
        <v>806</v>
      </c>
      <c r="E6" s="164"/>
      <c r="F6" s="165"/>
      <c r="G6" s="1690" t="s">
        <v>807</v>
      </c>
    </row>
    <row r="7" spans="1:9" ht="40.200000000000003" thickBot="1">
      <c r="A7" s="1685"/>
      <c r="B7" s="1686"/>
      <c r="C7" s="1687"/>
      <c r="D7" s="1689"/>
      <c r="E7" s="166" t="s">
        <v>808</v>
      </c>
      <c r="F7" s="166" t="s">
        <v>809</v>
      </c>
      <c r="G7" s="1691"/>
    </row>
    <row r="8" spans="1:9" ht="19.8">
      <c r="A8" s="1661" t="s">
        <v>810</v>
      </c>
      <c r="B8" s="1663" t="s">
        <v>811</v>
      </c>
      <c r="C8" s="1664"/>
      <c r="D8" s="167">
        <v>141.19999999999999</v>
      </c>
      <c r="E8" s="168">
        <f>E12</f>
        <v>0</v>
      </c>
      <c r="F8" s="168">
        <f>SUM(F9:F11)</f>
        <v>0</v>
      </c>
      <c r="G8" s="169">
        <v>4.5</v>
      </c>
    </row>
    <row r="9" spans="1:9" ht="19.8">
      <c r="A9" s="1661"/>
      <c r="B9" s="1665" t="s">
        <v>812</v>
      </c>
      <c r="C9" s="1666"/>
      <c r="D9" s="167">
        <v>141.19999999999999</v>
      </c>
      <c r="E9" s="170">
        <f>E12</f>
        <v>0</v>
      </c>
      <c r="F9" s="171">
        <v>0</v>
      </c>
      <c r="G9" s="169">
        <v>4.5</v>
      </c>
    </row>
    <row r="10" spans="1:9" ht="19.8">
      <c r="A10" s="1661"/>
      <c r="B10" s="1667" t="s">
        <v>813</v>
      </c>
      <c r="C10" s="1668"/>
      <c r="D10" s="172"/>
      <c r="E10" s="170"/>
      <c r="F10" s="173"/>
      <c r="G10" s="174"/>
    </row>
    <row r="11" spans="1:9" ht="19.8">
      <c r="A11" s="1662"/>
      <c r="B11" s="1669" t="s">
        <v>814</v>
      </c>
      <c r="C11" s="1670"/>
      <c r="D11" s="172"/>
      <c r="E11" s="170"/>
      <c r="F11" s="173"/>
      <c r="G11" s="174"/>
    </row>
    <row r="12" spans="1:9" ht="19.8">
      <c r="A12" s="1692" t="s">
        <v>815</v>
      </c>
      <c r="B12" s="1667" t="s">
        <v>811</v>
      </c>
      <c r="C12" s="1668"/>
      <c r="D12" s="175">
        <v>141.19999999999999</v>
      </c>
      <c r="E12" s="170">
        <f>E15+E18</f>
        <v>0</v>
      </c>
      <c r="F12" s="170">
        <f>F15+F18</f>
        <v>0</v>
      </c>
      <c r="G12" s="169">
        <v>4.5</v>
      </c>
    </row>
    <row r="13" spans="1:9" ht="19.8">
      <c r="A13" s="1693"/>
      <c r="B13" s="1657" t="s">
        <v>816</v>
      </c>
      <c r="C13" s="1658"/>
      <c r="D13" s="170">
        <v>141.19999999999999</v>
      </c>
      <c r="E13" s="170">
        <f>E16+E19</f>
        <v>0</v>
      </c>
      <c r="F13" s="170">
        <f>F16+F19</f>
        <v>0</v>
      </c>
      <c r="G13" s="176"/>
    </row>
    <row r="14" spans="1:9" ht="19.8">
      <c r="A14" s="1693"/>
      <c r="B14" s="1657" t="s">
        <v>817</v>
      </c>
      <c r="C14" s="1658"/>
      <c r="D14" s="172">
        <v>0</v>
      </c>
      <c r="E14" s="170"/>
      <c r="F14" s="171"/>
      <c r="G14" s="177"/>
    </row>
    <row r="15" spans="1:9" ht="19.8">
      <c r="A15" s="1693"/>
      <c r="B15" s="1659" t="s">
        <v>818</v>
      </c>
      <c r="C15" s="178" t="s">
        <v>819</v>
      </c>
      <c r="D15" s="179">
        <v>42.3</v>
      </c>
      <c r="E15" s="180">
        <f>SUM(E16:E17)</f>
        <v>0</v>
      </c>
      <c r="F15" s="181">
        <f>SUM(F16:F17)</f>
        <v>0</v>
      </c>
      <c r="G15" s="174"/>
    </row>
    <row r="16" spans="1:9" ht="19.8">
      <c r="A16" s="1693"/>
      <c r="B16" s="1659"/>
      <c r="C16" s="182" t="s">
        <v>820</v>
      </c>
      <c r="D16" s="175">
        <v>42.3</v>
      </c>
      <c r="E16" s="170"/>
      <c r="F16" s="171">
        <v>0</v>
      </c>
      <c r="G16" s="174"/>
    </row>
    <row r="17" spans="1:7" ht="19.8">
      <c r="A17" s="1693"/>
      <c r="B17" s="1660"/>
      <c r="C17" s="182" t="s">
        <v>821</v>
      </c>
      <c r="D17" s="172"/>
      <c r="E17" s="170">
        <v>0</v>
      </c>
      <c r="F17" s="171"/>
      <c r="G17" s="177"/>
    </row>
    <row r="18" spans="1:7" ht="19.8">
      <c r="A18" s="1693"/>
      <c r="B18" s="1672" t="s">
        <v>822</v>
      </c>
      <c r="C18" s="183" t="s">
        <v>819</v>
      </c>
      <c r="D18" s="172">
        <f>SUM(D19:D20)</f>
        <v>0</v>
      </c>
      <c r="E18" s="170">
        <f>SUM(E19:E20)</f>
        <v>0</v>
      </c>
      <c r="F18" s="170">
        <f>SUM(F19:F20)</f>
        <v>0</v>
      </c>
      <c r="G18" s="176"/>
    </row>
    <row r="19" spans="1:7" ht="19.8">
      <c r="A19" s="1693"/>
      <c r="B19" s="1659"/>
      <c r="C19" s="182" t="s">
        <v>820</v>
      </c>
      <c r="D19" s="172"/>
      <c r="E19" s="170">
        <v>0</v>
      </c>
      <c r="F19" s="170">
        <v>0</v>
      </c>
      <c r="G19" s="176"/>
    </row>
    <row r="20" spans="1:7" ht="19.8">
      <c r="A20" s="1693"/>
      <c r="B20" s="1660"/>
      <c r="C20" s="182" t="s">
        <v>821</v>
      </c>
      <c r="D20" s="172"/>
      <c r="E20" s="170"/>
      <c r="F20" s="171"/>
      <c r="G20" s="177"/>
    </row>
    <row r="21" spans="1:7" ht="19.8">
      <c r="A21" s="1693"/>
      <c r="B21" s="1669" t="s">
        <v>823</v>
      </c>
      <c r="C21" s="183" t="s">
        <v>824</v>
      </c>
      <c r="D21" s="184"/>
      <c r="E21" s="185"/>
      <c r="F21" s="173"/>
      <c r="G21" s="174"/>
    </row>
    <row r="22" spans="1:7" ht="19.8">
      <c r="A22" s="1693"/>
      <c r="B22" s="1669"/>
      <c r="C22" s="183" t="s">
        <v>825</v>
      </c>
      <c r="D22" s="184"/>
      <c r="E22" s="184"/>
      <c r="F22" s="173"/>
      <c r="G22" s="174"/>
    </row>
    <row r="23" spans="1:7" ht="19.8">
      <c r="A23" s="1693"/>
      <c r="B23" s="1669"/>
      <c r="C23" s="183" t="s">
        <v>826</v>
      </c>
      <c r="D23" s="184"/>
      <c r="E23" s="184"/>
      <c r="F23" s="173"/>
      <c r="G23" s="169">
        <v>4.5</v>
      </c>
    </row>
    <row r="24" spans="1:7" ht="19.8">
      <c r="A24" s="1694"/>
      <c r="B24" s="1673" t="s">
        <v>827</v>
      </c>
      <c r="C24" s="182" t="s">
        <v>819</v>
      </c>
      <c r="D24" s="186"/>
      <c r="E24" s="187"/>
      <c r="F24" s="187"/>
      <c r="G24" s="176"/>
    </row>
    <row r="25" spans="1:7" ht="19.8">
      <c r="A25" s="1694"/>
      <c r="B25" s="1673"/>
      <c r="C25" s="182" t="s">
        <v>820</v>
      </c>
      <c r="D25" s="186"/>
      <c r="E25" s="187"/>
      <c r="F25" s="187"/>
      <c r="G25" s="176"/>
    </row>
    <row r="26" spans="1:7" ht="19.8">
      <c r="A26" s="1695"/>
      <c r="B26" s="1673"/>
      <c r="C26" s="182" t="s">
        <v>821</v>
      </c>
      <c r="D26" s="186"/>
      <c r="E26" s="187"/>
      <c r="F26" s="188"/>
      <c r="G26" s="189"/>
    </row>
    <row r="27" spans="1:7" ht="20.399999999999999" thickBot="1">
      <c r="A27" s="1674" t="s">
        <v>828</v>
      </c>
      <c r="B27" s="1675"/>
      <c r="C27" s="190" t="s">
        <v>829</v>
      </c>
      <c r="D27" s="191">
        <v>98.9</v>
      </c>
      <c r="E27" s="192"/>
      <c r="F27" s="193"/>
      <c r="G27" s="194"/>
    </row>
    <row r="28" spans="1:7">
      <c r="A28" s="884"/>
      <c r="D28" s="1680"/>
      <c r="E28" s="1680"/>
      <c r="F28" s="884"/>
      <c r="G28" s="195"/>
    </row>
    <row r="29" spans="1:7">
      <c r="A29" s="240"/>
      <c r="B29" s="240"/>
      <c r="C29" s="240"/>
      <c r="D29" s="241"/>
      <c r="E29" s="240"/>
      <c r="F29" s="1696" t="s">
        <v>1464</v>
      </c>
      <c r="G29" s="1696"/>
    </row>
    <row r="30" spans="1:7">
      <c r="A30" s="242" t="s">
        <v>853</v>
      </c>
      <c r="C30" s="195"/>
      <c r="G30" s="195"/>
    </row>
    <row r="31" spans="1:7">
      <c r="A31" s="242" t="s">
        <v>854</v>
      </c>
      <c r="C31" s="195"/>
      <c r="G31" s="195"/>
    </row>
    <row r="32" spans="1:7">
      <c r="C32" s="195"/>
      <c r="G32" s="195"/>
    </row>
    <row r="36" spans="1:3" ht="16.2">
      <c r="A36" s="197"/>
      <c r="C36" s="198"/>
    </row>
    <row r="37" spans="1:3" ht="16.2">
      <c r="A37" s="197"/>
      <c r="C37" s="198"/>
    </row>
    <row r="38" spans="1:3" ht="16.2">
      <c r="A38" s="197"/>
      <c r="C38" s="198"/>
    </row>
    <row r="39" spans="1:3" ht="16.2">
      <c r="A39" s="197"/>
      <c r="C39" s="199"/>
    </row>
  </sheetData>
  <mergeCells count="25">
    <mergeCell ref="D28:E28"/>
    <mergeCell ref="F29:G29"/>
    <mergeCell ref="A8:A11"/>
    <mergeCell ref="B8:C8"/>
    <mergeCell ref="B9:C9"/>
    <mergeCell ref="B10:C10"/>
    <mergeCell ref="B11:C11"/>
    <mergeCell ref="A12:A26"/>
    <mergeCell ref="B12:C12"/>
    <mergeCell ref="B13:C13"/>
    <mergeCell ref="B14:C14"/>
    <mergeCell ref="B15:B17"/>
    <mergeCell ref="H1:I1"/>
    <mergeCell ref="B18:B20"/>
    <mergeCell ref="B21:B23"/>
    <mergeCell ref="B24:B26"/>
    <mergeCell ref="A27:B27"/>
    <mergeCell ref="E1:G1"/>
    <mergeCell ref="E2:G2"/>
    <mergeCell ref="A3:G3"/>
    <mergeCell ref="A4:G4"/>
    <mergeCell ref="A5:G5"/>
    <mergeCell ref="A6:C7"/>
    <mergeCell ref="D6:D7"/>
    <mergeCell ref="G6:G7"/>
  </mergeCells>
  <phoneticPr fontId="18" type="noConversion"/>
  <hyperlinks>
    <hyperlink ref="H1" location="預告統計資料發布時間表!A1" display="回發布時間表" xr:uid="{00000000-0004-0000-3000-000000000000}"/>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39"/>
  <sheetViews>
    <sheetView workbookViewId="0">
      <selection activeCell="Q8" sqref="Q8"/>
    </sheetView>
  </sheetViews>
  <sheetFormatPr defaultColWidth="9" defaultRowHeight="15"/>
  <cols>
    <col min="1" max="1" width="18.88671875" style="161" customWidth="1"/>
    <col min="2" max="2" width="16.33203125" style="161" customWidth="1"/>
    <col min="3" max="3" width="33.21875" style="161" customWidth="1"/>
    <col min="4" max="4" width="17.6640625" style="196" customWidth="1"/>
    <col min="5" max="5" width="17.6640625" style="161" customWidth="1"/>
    <col min="6" max="6" width="19.109375" style="161" customWidth="1"/>
    <col min="7" max="7" width="17.6640625" style="161" customWidth="1"/>
    <col min="8" max="16384" width="9" style="161"/>
  </cols>
  <sheetData>
    <row r="1" spans="1:9" ht="15.6" thickBot="1">
      <c r="A1" s="160" t="s">
        <v>797</v>
      </c>
      <c r="D1" s="160" t="s">
        <v>770</v>
      </c>
      <c r="E1" s="1676" t="s">
        <v>798</v>
      </c>
      <c r="F1" s="1677"/>
      <c r="G1" s="1678"/>
      <c r="H1" s="1372" t="s">
        <v>86</v>
      </c>
      <c r="I1" s="1372"/>
    </row>
    <row r="2" spans="1:9" ht="16.8" thickBot="1">
      <c r="A2" s="160" t="s">
        <v>799</v>
      </c>
      <c r="B2" s="162" t="s">
        <v>800</v>
      </c>
      <c r="C2" s="163"/>
      <c r="D2" s="160" t="s">
        <v>801</v>
      </c>
      <c r="E2" s="1676" t="s">
        <v>802</v>
      </c>
      <c r="F2" s="1677"/>
      <c r="G2" s="1678"/>
      <c r="H2"/>
    </row>
    <row r="3" spans="1:9" ht="36.6">
      <c r="A3" s="1679" t="s">
        <v>803</v>
      </c>
      <c r="B3" s="1679"/>
      <c r="C3" s="1679"/>
      <c r="D3" s="1679"/>
      <c r="E3" s="1679"/>
      <c r="F3" s="1679"/>
      <c r="G3" s="1679"/>
    </row>
    <row r="4" spans="1:9">
      <c r="A4" s="1680"/>
      <c r="B4" s="1680"/>
      <c r="C4" s="1680"/>
      <c r="D4" s="1680"/>
      <c r="E4" s="1680"/>
      <c r="F4" s="1680"/>
      <c r="G4" s="1680"/>
    </row>
    <row r="5" spans="1:9" ht="25.2" thickBot="1">
      <c r="A5" s="1681" t="s">
        <v>1472</v>
      </c>
      <c r="B5" s="1681"/>
      <c r="C5" s="1681"/>
      <c r="D5" s="1681"/>
      <c r="E5" s="1681"/>
      <c r="F5" s="1681"/>
      <c r="G5" s="1681"/>
    </row>
    <row r="6" spans="1:9" ht="20.399999999999999" thickBot="1">
      <c r="A6" s="1682" t="s">
        <v>805</v>
      </c>
      <c r="B6" s="1683"/>
      <c r="C6" s="1684"/>
      <c r="D6" s="1688" t="s">
        <v>806</v>
      </c>
      <c r="E6" s="164"/>
      <c r="F6" s="165"/>
      <c r="G6" s="1690" t="s">
        <v>807</v>
      </c>
    </row>
    <row r="7" spans="1:9" ht="40.200000000000003" thickBot="1">
      <c r="A7" s="1685"/>
      <c r="B7" s="1686"/>
      <c r="C7" s="1687"/>
      <c r="D7" s="1689"/>
      <c r="E7" s="166" t="s">
        <v>808</v>
      </c>
      <c r="F7" s="166" t="s">
        <v>809</v>
      </c>
      <c r="G7" s="1691"/>
    </row>
    <row r="8" spans="1:9" ht="19.8">
      <c r="A8" s="1661" t="s">
        <v>810</v>
      </c>
      <c r="B8" s="1663" t="s">
        <v>811</v>
      </c>
      <c r="C8" s="1664"/>
      <c r="D8" s="167">
        <v>134.19999999999999</v>
      </c>
      <c r="E8" s="168">
        <v>0</v>
      </c>
      <c r="F8" s="168">
        <v>0</v>
      </c>
      <c r="G8" s="169">
        <v>5</v>
      </c>
    </row>
    <row r="9" spans="1:9" ht="19.8">
      <c r="A9" s="1661"/>
      <c r="B9" s="1665" t="s">
        <v>812</v>
      </c>
      <c r="C9" s="1666"/>
      <c r="D9" s="167">
        <v>134.19999999999999</v>
      </c>
      <c r="E9" s="170">
        <v>0</v>
      </c>
      <c r="F9" s="171">
        <v>0</v>
      </c>
      <c r="G9" s="169">
        <v>5</v>
      </c>
    </row>
    <row r="10" spans="1:9" ht="19.8">
      <c r="A10" s="1661"/>
      <c r="B10" s="1667" t="s">
        <v>813</v>
      </c>
      <c r="C10" s="1668"/>
      <c r="D10" s="172"/>
      <c r="E10" s="170"/>
      <c r="F10" s="173"/>
      <c r="G10" s="174"/>
    </row>
    <row r="11" spans="1:9" ht="19.8">
      <c r="A11" s="1662"/>
      <c r="B11" s="1669" t="s">
        <v>814</v>
      </c>
      <c r="C11" s="1670"/>
      <c r="D11" s="172"/>
      <c r="E11" s="170"/>
      <c r="F11" s="173"/>
      <c r="G11" s="174"/>
    </row>
    <row r="12" spans="1:9" ht="19.8">
      <c r="A12" s="1692" t="s">
        <v>815</v>
      </c>
      <c r="B12" s="1667" t="s">
        <v>811</v>
      </c>
      <c r="C12" s="1668"/>
      <c r="D12" s="175">
        <v>453.29</v>
      </c>
      <c r="E12" s="170">
        <v>0</v>
      </c>
      <c r="F12" s="170">
        <v>0</v>
      </c>
      <c r="G12" s="169">
        <v>5</v>
      </c>
    </row>
    <row r="13" spans="1:9" ht="19.8">
      <c r="A13" s="1693"/>
      <c r="B13" s="1657" t="s">
        <v>816</v>
      </c>
      <c r="C13" s="1658"/>
      <c r="D13" s="170">
        <v>134.19999999999999</v>
      </c>
      <c r="E13" s="170">
        <v>0</v>
      </c>
      <c r="F13" s="170">
        <v>0</v>
      </c>
      <c r="G13" s="176"/>
    </row>
    <row r="14" spans="1:9" ht="19.8">
      <c r="A14" s="1693"/>
      <c r="B14" s="1657" t="s">
        <v>817</v>
      </c>
      <c r="C14" s="1658"/>
      <c r="D14" s="172">
        <v>319.08999999999997</v>
      </c>
      <c r="E14" s="170"/>
      <c r="F14" s="171"/>
      <c r="G14" s="177"/>
    </row>
    <row r="15" spans="1:9" ht="19.8">
      <c r="A15" s="1693"/>
      <c r="B15" s="1659" t="s">
        <v>818</v>
      </c>
      <c r="C15" s="178" t="s">
        <v>819</v>
      </c>
      <c r="D15" s="179">
        <v>453.29</v>
      </c>
      <c r="E15" s="180">
        <v>0</v>
      </c>
      <c r="F15" s="181">
        <v>0</v>
      </c>
      <c r="G15" s="174"/>
    </row>
    <row r="16" spans="1:9" ht="19.8">
      <c r="A16" s="1693"/>
      <c r="B16" s="1659"/>
      <c r="C16" s="182" t="s">
        <v>820</v>
      </c>
      <c r="D16" s="175">
        <v>134.19999999999999</v>
      </c>
      <c r="E16" s="170"/>
      <c r="F16" s="171">
        <v>0</v>
      </c>
      <c r="G16" s="174"/>
    </row>
    <row r="17" spans="1:7" ht="19.8">
      <c r="A17" s="1693"/>
      <c r="B17" s="1660"/>
      <c r="C17" s="182" t="s">
        <v>821</v>
      </c>
      <c r="D17" s="172">
        <v>319.08999999999997</v>
      </c>
      <c r="E17" s="170">
        <v>0</v>
      </c>
      <c r="F17" s="171"/>
      <c r="G17" s="177"/>
    </row>
    <row r="18" spans="1:7" ht="19.8">
      <c r="A18" s="1693"/>
      <c r="B18" s="1672" t="s">
        <v>822</v>
      </c>
      <c r="C18" s="183" t="s">
        <v>819</v>
      </c>
      <c r="D18" s="172">
        <v>0</v>
      </c>
      <c r="E18" s="170">
        <v>0</v>
      </c>
      <c r="F18" s="170">
        <v>0</v>
      </c>
      <c r="G18" s="176"/>
    </row>
    <row r="19" spans="1:7" ht="19.8">
      <c r="A19" s="1693"/>
      <c r="B19" s="1659"/>
      <c r="C19" s="182" t="s">
        <v>820</v>
      </c>
      <c r="D19" s="172"/>
      <c r="E19" s="170">
        <v>0</v>
      </c>
      <c r="F19" s="170">
        <v>0</v>
      </c>
      <c r="G19" s="176"/>
    </row>
    <row r="20" spans="1:7" ht="19.8">
      <c r="A20" s="1693"/>
      <c r="B20" s="1660"/>
      <c r="C20" s="182" t="s">
        <v>821</v>
      </c>
      <c r="D20" s="172"/>
      <c r="E20" s="170"/>
      <c r="F20" s="171"/>
      <c r="G20" s="177"/>
    </row>
    <row r="21" spans="1:7" ht="19.8">
      <c r="A21" s="1693"/>
      <c r="B21" s="1669" t="s">
        <v>823</v>
      </c>
      <c r="C21" s="183" t="s">
        <v>824</v>
      </c>
      <c r="D21" s="184"/>
      <c r="E21" s="185"/>
      <c r="F21" s="173"/>
      <c r="G21" s="174"/>
    </row>
    <row r="22" spans="1:7" ht="19.8">
      <c r="A22" s="1693"/>
      <c r="B22" s="1669"/>
      <c r="C22" s="183" t="s">
        <v>825</v>
      </c>
      <c r="D22" s="184"/>
      <c r="E22" s="184"/>
      <c r="F22" s="173"/>
      <c r="G22" s="174"/>
    </row>
    <row r="23" spans="1:7" ht="19.8">
      <c r="A23" s="1693"/>
      <c r="B23" s="1669"/>
      <c r="C23" s="183" t="s">
        <v>826</v>
      </c>
      <c r="D23" s="184"/>
      <c r="E23" s="184"/>
      <c r="F23" s="173"/>
      <c r="G23" s="169">
        <v>5</v>
      </c>
    </row>
    <row r="24" spans="1:7" ht="19.8">
      <c r="A24" s="1694"/>
      <c r="B24" s="1673" t="s">
        <v>827</v>
      </c>
      <c r="C24" s="182" t="s">
        <v>819</v>
      </c>
      <c r="D24" s="186"/>
      <c r="E24" s="187"/>
      <c r="F24" s="187"/>
      <c r="G24" s="176"/>
    </row>
    <row r="25" spans="1:7" ht="19.8">
      <c r="A25" s="1694"/>
      <c r="B25" s="1673"/>
      <c r="C25" s="182" t="s">
        <v>820</v>
      </c>
      <c r="D25" s="186"/>
      <c r="E25" s="187"/>
      <c r="F25" s="187"/>
      <c r="G25" s="176"/>
    </row>
    <row r="26" spans="1:7" ht="19.8">
      <c r="A26" s="1695"/>
      <c r="B26" s="1673"/>
      <c r="C26" s="182" t="s">
        <v>821</v>
      </c>
      <c r="D26" s="186"/>
      <c r="E26" s="187"/>
      <c r="F26" s="188"/>
      <c r="G26" s="189"/>
    </row>
    <row r="27" spans="1:7" ht="20.399999999999999" thickBot="1">
      <c r="A27" s="1674" t="s">
        <v>828</v>
      </c>
      <c r="B27" s="1675"/>
      <c r="C27" s="190" t="s">
        <v>829</v>
      </c>
      <c r="D27" s="191"/>
      <c r="E27" s="192"/>
      <c r="F27" s="193"/>
      <c r="G27" s="194"/>
    </row>
    <row r="28" spans="1:7">
      <c r="A28" s="884"/>
      <c r="D28" s="1680"/>
      <c r="E28" s="1680"/>
      <c r="F28" s="884"/>
      <c r="G28" s="195"/>
    </row>
    <row r="29" spans="1:7">
      <c r="A29" s="240"/>
      <c r="B29" s="240"/>
      <c r="C29" s="240"/>
      <c r="D29" s="241"/>
      <c r="E29" s="240"/>
      <c r="F29" s="1696" t="s">
        <v>1473</v>
      </c>
      <c r="G29" s="1696"/>
    </row>
    <row r="30" spans="1:7">
      <c r="A30" s="242" t="s">
        <v>853</v>
      </c>
      <c r="C30" s="195"/>
      <c r="G30" s="195"/>
    </row>
    <row r="31" spans="1:7">
      <c r="A31" s="242" t="s">
        <v>854</v>
      </c>
      <c r="C31" s="195"/>
      <c r="G31" s="195"/>
    </row>
    <row r="32" spans="1:7">
      <c r="C32" s="195"/>
      <c r="G32" s="195"/>
    </row>
    <row r="36" spans="1:3" ht="16.2">
      <c r="A36" s="197"/>
      <c r="C36" s="198"/>
    </row>
    <row r="37" spans="1:3" ht="16.2">
      <c r="A37" s="197"/>
      <c r="C37" s="198"/>
    </row>
    <row r="38" spans="1:3" ht="16.2">
      <c r="A38" s="197"/>
      <c r="C38" s="198"/>
    </row>
    <row r="39" spans="1:3" ht="16.2">
      <c r="A39" s="197"/>
      <c r="C39" s="199"/>
    </row>
  </sheetData>
  <mergeCells count="25">
    <mergeCell ref="A27:B27"/>
    <mergeCell ref="D28:E28"/>
    <mergeCell ref="F29:G29"/>
    <mergeCell ref="A12:A26"/>
    <mergeCell ref="B12:C12"/>
    <mergeCell ref="B13:C13"/>
    <mergeCell ref="B14:C14"/>
    <mergeCell ref="B15:B17"/>
    <mergeCell ref="B18:B20"/>
    <mergeCell ref="B21:B23"/>
    <mergeCell ref="B24:B26"/>
    <mergeCell ref="A6:C7"/>
    <mergeCell ref="D6:D7"/>
    <mergeCell ref="G6:G7"/>
    <mergeCell ref="A8:A11"/>
    <mergeCell ref="B8:C8"/>
    <mergeCell ref="B9:C9"/>
    <mergeCell ref="B10:C10"/>
    <mergeCell ref="B11:C11"/>
    <mergeCell ref="A5:G5"/>
    <mergeCell ref="E1:G1"/>
    <mergeCell ref="H1:I1"/>
    <mergeCell ref="E2:G2"/>
    <mergeCell ref="A3:G3"/>
    <mergeCell ref="A4:G4"/>
  </mergeCells>
  <phoneticPr fontId="18" type="noConversion"/>
  <hyperlinks>
    <hyperlink ref="H1" location="預告統計資料發布時間表!A1" display="回發布時間表" xr:uid="{00000000-0004-0000-3100-000000000000}"/>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39"/>
  <sheetViews>
    <sheetView workbookViewId="0">
      <selection activeCell="H1" sqref="H1:I1"/>
    </sheetView>
  </sheetViews>
  <sheetFormatPr defaultColWidth="9" defaultRowHeight="15"/>
  <cols>
    <col min="1" max="1" width="18.88671875" style="161" customWidth="1"/>
    <col min="2" max="2" width="16.33203125" style="161" customWidth="1"/>
    <col min="3" max="3" width="33.21875" style="161" customWidth="1"/>
    <col min="4" max="4" width="17.6640625" style="196" customWidth="1"/>
    <col min="5" max="5" width="17.6640625" style="161" customWidth="1"/>
    <col min="6" max="6" width="19.109375" style="161" customWidth="1"/>
    <col min="7" max="7" width="17.6640625" style="161" customWidth="1"/>
    <col min="8" max="16384" width="9" style="161"/>
  </cols>
  <sheetData>
    <row r="1" spans="1:9" ht="15.6" thickBot="1">
      <c r="A1" s="160" t="s">
        <v>797</v>
      </c>
      <c r="D1" s="160" t="s">
        <v>770</v>
      </c>
      <c r="E1" s="1676" t="s">
        <v>798</v>
      </c>
      <c r="F1" s="1677"/>
      <c r="G1" s="1678"/>
      <c r="H1" s="1372" t="s">
        <v>86</v>
      </c>
      <c r="I1" s="1372"/>
    </row>
    <row r="2" spans="1:9" ht="16.8" thickBot="1">
      <c r="A2" s="160" t="s">
        <v>799</v>
      </c>
      <c r="B2" s="162" t="s">
        <v>800</v>
      </c>
      <c r="C2" s="163"/>
      <c r="D2" s="160" t="s">
        <v>801</v>
      </c>
      <c r="E2" s="1676" t="s">
        <v>802</v>
      </c>
      <c r="F2" s="1677"/>
      <c r="G2" s="1678"/>
      <c r="H2"/>
    </row>
    <row r="3" spans="1:9" ht="36.6">
      <c r="A3" s="1679" t="s">
        <v>803</v>
      </c>
      <c r="B3" s="1679"/>
      <c r="C3" s="1679"/>
      <c r="D3" s="1679"/>
      <c r="E3" s="1679"/>
      <c r="F3" s="1679"/>
      <c r="G3" s="1679"/>
    </row>
    <row r="4" spans="1:9">
      <c r="A4" s="1680"/>
      <c r="B4" s="1680"/>
      <c r="C4" s="1680"/>
      <c r="D4" s="1680"/>
      <c r="E4" s="1680"/>
      <c r="F4" s="1680"/>
      <c r="G4" s="1680"/>
    </row>
    <row r="5" spans="1:9" ht="25.2" thickBot="1">
      <c r="A5" s="1681" t="s">
        <v>1511</v>
      </c>
      <c r="B5" s="1681"/>
      <c r="C5" s="1681"/>
      <c r="D5" s="1681"/>
      <c r="E5" s="1681"/>
      <c r="F5" s="1681"/>
      <c r="G5" s="1681"/>
    </row>
    <row r="6" spans="1:9" ht="20.399999999999999" thickBot="1">
      <c r="A6" s="1682" t="s">
        <v>805</v>
      </c>
      <c r="B6" s="1683"/>
      <c r="C6" s="1684"/>
      <c r="D6" s="1688" t="s">
        <v>806</v>
      </c>
      <c r="E6" s="164"/>
      <c r="F6" s="165"/>
      <c r="G6" s="1690" t="s">
        <v>807</v>
      </c>
    </row>
    <row r="7" spans="1:9" ht="40.200000000000003" thickBot="1">
      <c r="A7" s="1685"/>
      <c r="B7" s="1686"/>
      <c r="C7" s="1687"/>
      <c r="D7" s="1689"/>
      <c r="E7" s="166" t="s">
        <v>808</v>
      </c>
      <c r="F7" s="166" t="s">
        <v>809</v>
      </c>
      <c r="G7" s="1691"/>
    </row>
    <row r="8" spans="1:9" ht="19.8">
      <c r="A8" s="1661" t="s">
        <v>810</v>
      </c>
      <c r="B8" s="1663" t="s">
        <v>811</v>
      </c>
      <c r="C8" s="1664"/>
      <c r="D8" s="167">
        <v>140.69999999999999</v>
      </c>
      <c r="E8" s="168">
        <v>0</v>
      </c>
      <c r="F8" s="168">
        <v>0</v>
      </c>
      <c r="G8" s="169">
        <v>4.5</v>
      </c>
    </row>
    <row r="9" spans="1:9" ht="19.8">
      <c r="A9" s="1661"/>
      <c r="B9" s="1665" t="s">
        <v>812</v>
      </c>
      <c r="C9" s="1666"/>
      <c r="D9" s="167">
        <v>140.69999999999999</v>
      </c>
      <c r="E9" s="170">
        <v>0</v>
      </c>
      <c r="F9" s="171">
        <v>0</v>
      </c>
      <c r="G9" s="169">
        <v>4.5</v>
      </c>
    </row>
    <row r="10" spans="1:9" ht="19.8">
      <c r="A10" s="1661"/>
      <c r="B10" s="1667" t="s">
        <v>813</v>
      </c>
      <c r="C10" s="1668"/>
      <c r="D10" s="172"/>
      <c r="E10" s="170"/>
      <c r="F10" s="173"/>
      <c r="G10" s="174"/>
    </row>
    <row r="11" spans="1:9" ht="19.8">
      <c r="A11" s="1662"/>
      <c r="B11" s="1669" t="s">
        <v>814</v>
      </c>
      <c r="C11" s="1670"/>
      <c r="D11" s="172"/>
      <c r="E11" s="170"/>
      <c r="F11" s="173"/>
      <c r="G11" s="174"/>
    </row>
    <row r="12" spans="1:9" ht="19.8">
      <c r="A12" s="1692" t="s">
        <v>815</v>
      </c>
      <c r="B12" s="1667" t="s">
        <v>811</v>
      </c>
      <c r="C12" s="1668"/>
      <c r="D12" s="175">
        <v>140.69999999999999</v>
      </c>
      <c r="E12" s="170">
        <v>0</v>
      </c>
      <c r="F12" s="170">
        <v>0</v>
      </c>
      <c r="G12" s="169">
        <v>4.5</v>
      </c>
    </row>
    <row r="13" spans="1:9" ht="19.8">
      <c r="A13" s="1693"/>
      <c r="B13" s="1657" t="s">
        <v>816</v>
      </c>
      <c r="C13" s="1658"/>
      <c r="D13" s="170">
        <v>140.69999999999999</v>
      </c>
      <c r="E13" s="170">
        <v>0</v>
      </c>
      <c r="F13" s="170">
        <v>0</v>
      </c>
      <c r="G13" s="176"/>
    </row>
    <row r="14" spans="1:9" ht="19.8">
      <c r="A14" s="1693"/>
      <c r="B14" s="1657" t="s">
        <v>817</v>
      </c>
      <c r="C14" s="1658"/>
      <c r="D14" s="172">
        <v>0</v>
      </c>
      <c r="E14" s="170"/>
      <c r="F14" s="171"/>
      <c r="G14" s="177"/>
    </row>
    <row r="15" spans="1:9" ht="19.8">
      <c r="A15" s="1693"/>
      <c r="B15" s="1659" t="s">
        <v>818</v>
      </c>
      <c r="C15" s="178" t="s">
        <v>819</v>
      </c>
      <c r="D15" s="180">
        <v>0</v>
      </c>
      <c r="E15" s="180">
        <v>0</v>
      </c>
      <c r="F15" s="181">
        <v>0</v>
      </c>
      <c r="G15" s="174"/>
    </row>
    <row r="16" spans="1:9" ht="19.8">
      <c r="A16" s="1693"/>
      <c r="B16" s="1659"/>
      <c r="C16" s="182" t="s">
        <v>820</v>
      </c>
      <c r="D16" s="180">
        <v>0</v>
      </c>
      <c r="E16" s="170"/>
      <c r="F16" s="171">
        <v>0</v>
      </c>
      <c r="G16" s="174"/>
    </row>
    <row r="17" spans="1:7" ht="19.8">
      <c r="A17" s="1693"/>
      <c r="B17" s="1660"/>
      <c r="C17" s="182" t="s">
        <v>821</v>
      </c>
      <c r="D17" s="180">
        <v>0</v>
      </c>
      <c r="E17" s="170">
        <v>0</v>
      </c>
      <c r="F17" s="171"/>
      <c r="G17" s="177"/>
    </row>
    <row r="18" spans="1:7" ht="19.8">
      <c r="A18" s="1693"/>
      <c r="B18" s="1672" t="s">
        <v>822</v>
      </c>
      <c r="C18" s="183" t="s">
        <v>819</v>
      </c>
      <c r="D18" s="172">
        <v>0</v>
      </c>
      <c r="E18" s="170">
        <v>0</v>
      </c>
      <c r="F18" s="170">
        <v>0</v>
      </c>
      <c r="G18" s="176"/>
    </row>
    <row r="19" spans="1:7" ht="19.8">
      <c r="A19" s="1693"/>
      <c r="B19" s="1659"/>
      <c r="C19" s="182" t="s">
        <v>820</v>
      </c>
      <c r="D19" s="172"/>
      <c r="E19" s="170">
        <v>0</v>
      </c>
      <c r="F19" s="170">
        <v>0</v>
      </c>
      <c r="G19" s="176"/>
    </row>
    <row r="20" spans="1:7" ht="19.8">
      <c r="A20" s="1693"/>
      <c r="B20" s="1660"/>
      <c r="C20" s="182" t="s">
        <v>821</v>
      </c>
      <c r="D20" s="172"/>
      <c r="E20" s="170"/>
      <c r="F20" s="171"/>
      <c r="G20" s="177"/>
    </row>
    <row r="21" spans="1:7" ht="19.8">
      <c r="A21" s="1693"/>
      <c r="B21" s="1669" t="s">
        <v>823</v>
      </c>
      <c r="C21" s="183" t="s">
        <v>824</v>
      </c>
      <c r="D21" s="184"/>
      <c r="E21" s="185"/>
      <c r="F21" s="173"/>
      <c r="G21" s="174"/>
    </row>
    <row r="22" spans="1:7" ht="19.8">
      <c r="A22" s="1693"/>
      <c r="B22" s="1669"/>
      <c r="C22" s="183" t="s">
        <v>825</v>
      </c>
      <c r="D22" s="184"/>
      <c r="E22" s="184"/>
      <c r="F22" s="173"/>
      <c r="G22" s="174"/>
    </row>
    <row r="23" spans="1:7" ht="19.8">
      <c r="A23" s="1693"/>
      <c r="B23" s="1669"/>
      <c r="C23" s="183" t="s">
        <v>826</v>
      </c>
      <c r="D23" s="184"/>
      <c r="E23" s="184"/>
      <c r="F23" s="173"/>
      <c r="G23" s="169">
        <v>4.5</v>
      </c>
    </row>
    <row r="24" spans="1:7" ht="19.8">
      <c r="A24" s="1694"/>
      <c r="B24" s="1673" t="s">
        <v>827</v>
      </c>
      <c r="C24" s="182" t="s">
        <v>819</v>
      </c>
      <c r="D24" s="186"/>
      <c r="E24" s="187"/>
      <c r="F24" s="187"/>
      <c r="G24" s="176"/>
    </row>
    <row r="25" spans="1:7" ht="19.8">
      <c r="A25" s="1694"/>
      <c r="B25" s="1673"/>
      <c r="C25" s="182" t="s">
        <v>820</v>
      </c>
      <c r="D25" s="186"/>
      <c r="E25" s="187"/>
      <c r="F25" s="187"/>
      <c r="G25" s="176"/>
    </row>
    <row r="26" spans="1:7" ht="19.8">
      <c r="A26" s="1695"/>
      <c r="B26" s="1673"/>
      <c r="C26" s="182" t="s">
        <v>821</v>
      </c>
      <c r="D26" s="186"/>
      <c r="E26" s="187"/>
      <c r="F26" s="188"/>
      <c r="G26" s="189"/>
    </row>
    <row r="27" spans="1:7" ht="20.399999999999999" thickBot="1">
      <c r="A27" s="1674" t="s">
        <v>828</v>
      </c>
      <c r="B27" s="1675"/>
      <c r="C27" s="190" t="s">
        <v>829</v>
      </c>
      <c r="D27" s="191"/>
      <c r="E27" s="192"/>
      <c r="F27" s="193"/>
      <c r="G27" s="194"/>
    </row>
    <row r="28" spans="1:7">
      <c r="A28" s="884"/>
      <c r="D28" s="1680"/>
      <c r="E28" s="1680"/>
      <c r="F28" s="884"/>
      <c r="G28" s="195"/>
    </row>
    <row r="29" spans="1:7">
      <c r="A29" s="240"/>
      <c r="B29" s="240"/>
      <c r="C29" s="240"/>
      <c r="D29" s="241"/>
      <c r="E29" s="240"/>
      <c r="F29" s="1696" t="s">
        <v>1512</v>
      </c>
      <c r="G29" s="1696"/>
    </row>
    <row r="30" spans="1:7">
      <c r="A30" s="242" t="s">
        <v>853</v>
      </c>
      <c r="C30" s="195"/>
      <c r="G30" s="195"/>
    </row>
    <row r="31" spans="1:7">
      <c r="A31" s="242" t="s">
        <v>854</v>
      </c>
      <c r="C31" s="195"/>
      <c r="G31" s="195"/>
    </row>
    <row r="32" spans="1:7">
      <c r="C32" s="195"/>
      <c r="G32" s="195"/>
    </row>
    <row r="36" spans="1:3" ht="16.2">
      <c r="A36" s="197"/>
      <c r="C36" s="198"/>
    </row>
    <row r="37" spans="1:3" ht="16.2">
      <c r="A37" s="197"/>
      <c r="C37" s="198"/>
    </row>
    <row r="38" spans="1:3" ht="16.2">
      <c r="A38" s="197"/>
      <c r="C38" s="198"/>
    </row>
    <row r="39" spans="1:3" ht="16.2">
      <c r="A39" s="197"/>
      <c r="C39" s="199"/>
    </row>
  </sheetData>
  <mergeCells count="25">
    <mergeCell ref="A5:G5"/>
    <mergeCell ref="E1:G1"/>
    <mergeCell ref="H1:I1"/>
    <mergeCell ref="E2:G2"/>
    <mergeCell ref="A3:G3"/>
    <mergeCell ref="A4:G4"/>
    <mergeCell ref="A6:C7"/>
    <mergeCell ref="D6:D7"/>
    <mergeCell ref="G6:G7"/>
    <mergeCell ref="A8:A11"/>
    <mergeCell ref="B8:C8"/>
    <mergeCell ref="B9:C9"/>
    <mergeCell ref="B10:C10"/>
    <mergeCell ref="B11:C11"/>
    <mergeCell ref="A27:B27"/>
    <mergeCell ref="D28:E28"/>
    <mergeCell ref="F29:G29"/>
    <mergeCell ref="A12:A26"/>
    <mergeCell ref="B12:C12"/>
    <mergeCell ref="B13:C13"/>
    <mergeCell ref="B14:C14"/>
    <mergeCell ref="B15:B17"/>
    <mergeCell ref="B18:B20"/>
    <mergeCell ref="B21:B23"/>
    <mergeCell ref="B24:B26"/>
  </mergeCells>
  <phoneticPr fontId="18" type="noConversion"/>
  <hyperlinks>
    <hyperlink ref="H1" location="預告統計資料發布時間表!A1" display="回發布時間表" xr:uid="{00000000-0004-0000-3200-000000000000}"/>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6746-7C34-4C78-B345-640BC0D00251}">
  <dimension ref="A1:I40"/>
  <sheetViews>
    <sheetView workbookViewId="0">
      <selection activeCell="H1" sqref="H1:I1"/>
    </sheetView>
  </sheetViews>
  <sheetFormatPr defaultColWidth="9" defaultRowHeight="15"/>
  <cols>
    <col min="1" max="1" width="18.88671875" style="161" customWidth="1"/>
    <col min="2" max="2" width="16.33203125" style="161" customWidth="1"/>
    <col min="3" max="3" width="33.21875" style="161" customWidth="1"/>
    <col min="4" max="4" width="17.6640625" style="196" customWidth="1"/>
    <col min="5" max="5" width="17.6640625" style="161" customWidth="1"/>
    <col min="6" max="6" width="19.109375" style="161" customWidth="1"/>
    <col min="7" max="7" width="17.6640625" style="161" customWidth="1"/>
    <col min="8" max="16384" width="9" style="161"/>
  </cols>
  <sheetData>
    <row r="1" spans="1:9" ht="15.6" thickBot="1">
      <c r="A1" s="160" t="s">
        <v>797</v>
      </c>
      <c r="D1" s="160" t="s">
        <v>770</v>
      </c>
      <c r="E1" s="1676" t="s">
        <v>798</v>
      </c>
      <c r="F1" s="1677"/>
      <c r="G1" s="1678"/>
      <c r="H1" s="1372" t="s">
        <v>86</v>
      </c>
      <c r="I1" s="1372"/>
    </row>
    <row r="2" spans="1:9" ht="16.8" thickBot="1">
      <c r="A2" s="160" t="s">
        <v>799</v>
      </c>
      <c r="B2" s="162" t="s">
        <v>800</v>
      </c>
      <c r="C2" s="163"/>
      <c r="D2" s="160" t="s">
        <v>801</v>
      </c>
      <c r="E2" s="1676" t="s">
        <v>802</v>
      </c>
      <c r="F2" s="1677"/>
      <c r="G2" s="1678"/>
      <c r="H2"/>
    </row>
    <row r="3" spans="1:9" ht="36.6">
      <c r="A3" s="1679" t="s">
        <v>803</v>
      </c>
      <c r="B3" s="1679"/>
      <c r="C3" s="1679"/>
      <c r="D3" s="1679"/>
      <c r="E3" s="1679"/>
      <c r="F3" s="1679"/>
      <c r="G3" s="1679"/>
    </row>
    <row r="4" spans="1:9">
      <c r="A4" s="1680"/>
      <c r="B4" s="1680"/>
      <c r="C4" s="1680"/>
      <c r="D4" s="1680"/>
      <c r="E4" s="1680"/>
      <c r="F4" s="1680"/>
      <c r="G4" s="1680"/>
    </row>
    <row r="5" spans="1:9" ht="25.2" thickBot="1">
      <c r="A5" s="1681" t="s">
        <v>1642</v>
      </c>
      <c r="B5" s="1681"/>
      <c r="C5" s="1681"/>
      <c r="D5" s="1681"/>
      <c r="E5" s="1681"/>
      <c r="F5" s="1681"/>
      <c r="G5" s="1681"/>
    </row>
    <row r="6" spans="1:9" ht="20.399999999999999" thickBot="1">
      <c r="A6" s="1682" t="s">
        <v>805</v>
      </c>
      <c r="B6" s="1683"/>
      <c r="C6" s="1684"/>
      <c r="D6" s="1688" t="s">
        <v>806</v>
      </c>
      <c r="E6" s="164"/>
      <c r="F6" s="165"/>
      <c r="G6" s="1690" t="s">
        <v>807</v>
      </c>
    </row>
    <row r="7" spans="1:9" ht="40.200000000000003" thickBot="1">
      <c r="A7" s="1685"/>
      <c r="B7" s="1686"/>
      <c r="C7" s="1687"/>
      <c r="D7" s="1689"/>
      <c r="E7" s="166" t="s">
        <v>808</v>
      </c>
      <c r="F7" s="166" t="s">
        <v>809</v>
      </c>
      <c r="G7" s="1691"/>
    </row>
    <row r="8" spans="1:9" ht="19.8">
      <c r="A8" s="1661" t="s">
        <v>810</v>
      </c>
      <c r="B8" s="1663" t="s">
        <v>811</v>
      </c>
      <c r="C8" s="1664"/>
      <c r="D8" s="167">
        <v>146.19999999999999</v>
      </c>
      <c r="E8" s="168">
        <v>0</v>
      </c>
      <c r="F8" s="168">
        <v>0</v>
      </c>
      <c r="G8" s="169">
        <v>5</v>
      </c>
    </row>
    <row r="9" spans="1:9" ht="19.8">
      <c r="A9" s="1661"/>
      <c r="B9" s="1665" t="s">
        <v>812</v>
      </c>
      <c r="C9" s="1666"/>
      <c r="D9" s="167">
        <v>146.19999999999999</v>
      </c>
      <c r="E9" s="170">
        <v>0</v>
      </c>
      <c r="F9" s="171">
        <v>0</v>
      </c>
      <c r="G9" s="169">
        <v>5</v>
      </c>
    </row>
    <row r="10" spans="1:9" ht="19.8">
      <c r="A10" s="1661"/>
      <c r="B10" s="1667" t="s">
        <v>813</v>
      </c>
      <c r="C10" s="1668"/>
      <c r="D10" s="172"/>
      <c r="E10" s="170"/>
      <c r="F10" s="173"/>
      <c r="G10" s="174"/>
    </row>
    <row r="11" spans="1:9" ht="19.8">
      <c r="A11" s="1662"/>
      <c r="B11" s="1669" t="s">
        <v>814</v>
      </c>
      <c r="C11" s="1670"/>
      <c r="D11" s="172"/>
      <c r="E11" s="170"/>
      <c r="F11" s="173"/>
      <c r="G11" s="174"/>
    </row>
    <row r="12" spans="1:9" ht="19.8">
      <c r="A12" s="1692" t="s">
        <v>815</v>
      </c>
      <c r="B12" s="1667" t="s">
        <v>811</v>
      </c>
      <c r="C12" s="1668"/>
      <c r="D12" s="175">
        <v>227.35</v>
      </c>
      <c r="E12" s="170">
        <v>0</v>
      </c>
      <c r="F12" s="170">
        <v>0</v>
      </c>
      <c r="G12" s="169">
        <v>5</v>
      </c>
    </row>
    <row r="13" spans="1:9" ht="19.8">
      <c r="A13" s="1693"/>
      <c r="B13" s="1657" t="s">
        <v>816</v>
      </c>
      <c r="C13" s="1658"/>
      <c r="D13" s="180">
        <v>146.19999999999999</v>
      </c>
      <c r="E13" s="170">
        <v>0</v>
      </c>
      <c r="F13" s="170">
        <v>0</v>
      </c>
      <c r="G13" s="176"/>
    </row>
    <row r="14" spans="1:9" ht="19.8">
      <c r="A14" s="1693"/>
      <c r="B14" s="1657" t="s">
        <v>817</v>
      </c>
      <c r="C14" s="1658"/>
      <c r="D14" s="180">
        <v>81.150000000000006</v>
      </c>
      <c r="E14" s="170"/>
      <c r="F14" s="171"/>
      <c r="G14" s="177"/>
    </row>
    <row r="15" spans="1:9" ht="19.8">
      <c r="A15" s="1693"/>
      <c r="B15" s="1659" t="s">
        <v>818</v>
      </c>
      <c r="C15" s="178" t="s">
        <v>819</v>
      </c>
      <c r="D15" s="180">
        <v>227.35</v>
      </c>
      <c r="E15" s="180">
        <v>0</v>
      </c>
      <c r="F15" s="181">
        <v>0</v>
      </c>
      <c r="G15" s="174"/>
    </row>
    <row r="16" spans="1:9" ht="19.8">
      <c r="A16" s="1693"/>
      <c r="B16" s="1659"/>
      <c r="C16" s="182" t="s">
        <v>820</v>
      </c>
      <c r="D16" s="180">
        <v>146.19999999999999</v>
      </c>
      <c r="E16" s="170"/>
      <c r="F16" s="171">
        <v>0</v>
      </c>
      <c r="G16" s="174"/>
    </row>
    <row r="17" spans="1:7" ht="19.8">
      <c r="A17" s="1693"/>
      <c r="B17" s="1660"/>
      <c r="C17" s="182" t="s">
        <v>821</v>
      </c>
      <c r="D17" s="180">
        <v>81.150000000000006</v>
      </c>
      <c r="E17" s="170">
        <v>0</v>
      </c>
      <c r="F17" s="171"/>
      <c r="G17" s="177"/>
    </row>
    <row r="18" spans="1:7" ht="19.8">
      <c r="A18" s="1693"/>
      <c r="B18" s="1672" t="s">
        <v>822</v>
      </c>
      <c r="C18" s="183" t="s">
        <v>819</v>
      </c>
      <c r="D18" s="172">
        <v>0</v>
      </c>
      <c r="E18" s="170">
        <v>0</v>
      </c>
      <c r="F18" s="170">
        <v>0</v>
      </c>
      <c r="G18" s="176"/>
    </row>
    <row r="19" spans="1:7" ht="19.8">
      <c r="A19" s="1693"/>
      <c r="B19" s="1659"/>
      <c r="C19" s="182" t="s">
        <v>820</v>
      </c>
      <c r="D19" s="172"/>
      <c r="E19" s="170">
        <v>0</v>
      </c>
      <c r="F19" s="170">
        <v>0</v>
      </c>
      <c r="G19" s="176"/>
    </row>
    <row r="20" spans="1:7" ht="19.8">
      <c r="A20" s="1693"/>
      <c r="B20" s="1660"/>
      <c r="C20" s="182" t="s">
        <v>821</v>
      </c>
      <c r="D20" s="172"/>
      <c r="E20" s="170"/>
      <c r="F20" s="171"/>
      <c r="G20" s="177"/>
    </row>
    <row r="21" spans="1:7" ht="19.8">
      <c r="A21" s="1693"/>
      <c r="B21" s="1669" t="s">
        <v>823</v>
      </c>
      <c r="C21" s="183" t="s">
        <v>824</v>
      </c>
      <c r="D21" s="184"/>
      <c r="E21" s="185"/>
      <c r="F21" s="173"/>
      <c r="G21" s="174"/>
    </row>
    <row r="22" spans="1:7" ht="19.8">
      <c r="A22" s="1693"/>
      <c r="B22" s="1669"/>
      <c r="C22" s="183" t="s">
        <v>825</v>
      </c>
      <c r="D22" s="184"/>
      <c r="E22" s="184"/>
      <c r="F22" s="173"/>
      <c r="G22" s="174"/>
    </row>
    <row r="23" spans="1:7" ht="19.8">
      <c r="A23" s="1693"/>
      <c r="B23" s="1669"/>
      <c r="C23" s="183" t="s">
        <v>826</v>
      </c>
      <c r="D23" s="184"/>
      <c r="E23" s="184"/>
      <c r="F23" s="173"/>
      <c r="G23" s="169">
        <v>5</v>
      </c>
    </row>
    <row r="24" spans="1:7" ht="19.8">
      <c r="A24" s="1694"/>
      <c r="B24" s="1673" t="s">
        <v>827</v>
      </c>
      <c r="C24" s="182" t="s">
        <v>819</v>
      </c>
      <c r="D24" s="186"/>
      <c r="E24" s="187"/>
      <c r="F24" s="187"/>
      <c r="G24" s="176"/>
    </row>
    <row r="25" spans="1:7" ht="19.8">
      <c r="A25" s="1694"/>
      <c r="B25" s="1673"/>
      <c r="C25" s="182" t="s">
        <v>820</v>
      </c>
      <c r="D25" s="186"/>
      <c r="E25" s="187"/>
      <c r="F25" s="187"/>
      <c r="G25" s="176"/>
    </row>
    <row r="26" spans="1:7" ht="19.8">
      <c r="A26" s="1695"/>
      <c r="B26" s="1673"/>
      <c r="C26" s="182" t="s">
        <v>821</v>
      </c>
      <c r="D26" s="186"/>
      <c r="E26" s="187"/>
      <c r="F26" s="188"/>
      <c r="G26" s="189"/>
    </row>
    <row r="27" spans="1:7" ht="20.399999999999999" thickBot="1">
      <c r="A27" s="1674" t="s">
        <v>828</v>
      </c>
      <c r="B27" s="1675"/>
      <c r="C27" s="190" t="s">
        <v>829</v>
      </c>
      <c r="D27" s="191"/>
      <c r="E27" s="192"/>
      <c r="F27" s="193"/>
      <c r="G27" s="194"/>
    </row>
    <row r="28" spans="1:7">
      <c r="A28" s="240"/>
      <c r="B28" s="240"/>
      <c r="C28" s="240"/>
      <c r="D28" s="241"/>
      <c r="E28" s="240"/>
      <c r="F28" s="1696" t="s">
        <v>1643</v>
      </c>
      <c r="G28" s="1696"/>
    </row>
    <row r="29" spans="1:7">
      <c r="C29" s="195"/>
      <c r="G29" s="195"/>
    </row>
    <row r="30" spans="1:7">
      <c r="C30" s="195"/>
      <c r="G30" s="195"/>
    </row>
    <row r="31" spans="1:7">
      <c r="A31" s="242" t="s">
        <v>853</v>
      </c>
      <c r="C31" s="195"/>
      <c r="G31" s="195"/>
    </row>
    <row r="32" spans="1:7">
      <c r="A32" s="242" t="s">
        <v>854</v>
      </c>
      <c r="C32" s="195"/>
      <c r="G32" s="195"/>
    </row>
    <row r="33" spans="1:7">
      <c r="C33" s="195"/>
      <c r="G33" s="195"/>
    </row>
    <row r="37" spans="1:7" ht="16.2">
      <c r="A37" s="197"/>
      <c r="C37" s="198"/>
    </row>
    <row r="38" spans="1:7" ht="16.2">
      <c r="A38" s="197"/>
      <c r="C38" s="198"/>
    </row>
    <row r="39" spans="1:7" ht="16.2">
      <c r="A39" s="197"/>
      <c r="C39" s="198"/>
    </row>
    <row r="40" spans="1:7" ht="16.2">
      <c r="A40" s="197"/>
      <c r="C40" s="199"/>
    </row>
  </sheetData>
  <mergeCells count="24">
    <mergeCell ref="F28:G28"/>
    <mergeCell ref="A8:A11"/>
    <mergeCell ref="B8:C8"/>
    <mergeCell ref="B9:C9"/>
    <mergeCell ref="B10:C10"/>
    <mergeCell ref="B11:C11"/>
    <mergeCell ref="A12:A26"/>
    <mergeCell ref="B12:C12"/>
    <mergeCell ref="B13:C13"/>
    <mergeCell ref="B14:C14"/>
    <mergeCell ref="B15:B17"/>
    <mergeCell ref="H1:I1"/>
    <mergeCell ref="B18:B20"/>
    <mergeCell ref="B21:B23"/>
    <mergeCell ref="B24:B26"/>
    <mergeCell ref="A27:B27"/>
    <mergeCell ref="E1:G1"/>
    <mergeCell ref="E2:G2"/>
    <mergeCell ref="A3:G3"/>
    <mergeCell ref="A4:G4"/>
    <mergeCell ref="A5:G5"/>
    <mergeCell ref="A6:C7"/>
    <mergeCell ref="D6:D7"/>
    <mergeCell ref="G6:G7"/>
  </mergeCells>
  <phoneticPr fontId="18" type="noConversion"/>
  <hyperlinks>
    <hyperlink ref="H1" location="預告統計資料發布時間表!A1" display="回發布時間表" xr:uid="{A380F5EA-4122-4D0A-ABFD-12E033696F1E}"/>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1C740-BD36-44E0-B642-C28BCFDC59EF}">
  <dimension ref="A1:I38"/>
  <sheetViews>
    <sheetView workbookViewId="0">
      <selection activeCell="H1" sqref="H1:I1"/>
    </sheetView>
  </sheetViews>
  <sheetFormatPr defaultColWidth="9" defaultRowHeight="15"/>
  <cols>
    <col min="1" max="1" width="18.88671875" style="161" customWidth="1"/>
    <col min="2" max="2" width="16.33203125" style="161" customWidth="1"/>
    <col min="3" max="3" width="33.21875" style="161" customWidth="1"/>
    <col min="4" max="4" width="17.6640625" style="196" customWidth="1"/>
    <col min="5" max="5" width="17.6640625" style="161" customWidth="1"/>
    <col min="6" max="6" width="19.109375" style="161" customWidth="1"/>
    <col min="7" max="7" width="17.6640625" style="161" customWidth="1"/>
    <col min="8" max="16384" width="9" style="161"/>
  </cols>
  <sheetData>
    <row r="1" spans="1:9" ht="15.6" thickBot="1">
      <c r="A1" s="160" t="s">
        <v>797</v>
      </c>
      <c r="D1" s="160" t="s">
        <v>770</v>
      </c>
      <c r="E1" s="1676" t="s">
        <v>798</v>
      </c>
      <c r="F1" s="1677"/>
      <c r="G1" s="1678"/>
      <c r="H1" s="1372" t="s">
        <v>86</v>
      </c>
      <c r="I1" s="1372"/>
    </row>
    <row r="2" spans="1:9" ht="16.8" thickBot="1">
      <c r="A2" s="160" t="s">
        <v>799</v>
      </c>
      <c r="B2" s="162" t="s">
        <v>800</v>
      </c>
      <c r="C2" s="163"/>
      <c r="D2" s="160" t="s">
        <v>801</v>
      </c>
      <c r="E2" s="1676" t="s">
        <v>802</v>
      </c>
      <c r="F2" s="1677"/>
      <c r="G2" s="1678"/>
      <c r="H2"/>
    </row>
    <row r="3" spans="1:9" ht="36.6">
      <c r="A3" s="1679" t="s">
        <v>803</v>
      </c>
      <c r="B3" s="1679"/>
      <c r="C3" s="1679"/>
      <c r="D3" s="1679"/>
      <c r="E3" s="1679"/>
      <c r="F3" s="1679"/>
      <c r="G3" s="1679"/>
    </row>
    <row r="4" spans="1:9">
      <c r="A4" s="1680"/>
      <c r="B4" s="1680"/>
      <c r="C4" s="1680"/>
      <c r="D4" s="1680"/>
      <c r="E4" s="1680"/>
      <c r="F4" s="1680"/>
      <c r="G4" s="1680"/>
    </row>
    <row r="5" spans="1:9" ht="25.2" thickBot="1">
      <c r="A5" s="1681" t="s">
        <v>1644</v>
      </c>
      <c r="B5" s="1681"/>
      <c r="C5" s="1681"/>
      <c r="D5" s="1681"/>
      <c r="E5" s="1681"/>
      <c r="F5" s="1681"/>
      <c r="G5" s="1681"/>
    </row>
    <row r="6" spans="1:9" ht="20.399999999999999" thickBot="1">
      <c r="A6" s="1682" t="s">
        <v>805</v>
      </c>
      <c r="B6" s="1683"/>
      <c r="C6" s="1684"/>
      <c r="D6" s="1688" t="s">
        <v>806</v>
      </c>
      <c r="E6" s="164"/>
      <c r="F6" s="165"/>
      <c r="G6" s="1690" t="s">
        <v>807</v>
      </c>
    </row>
    <row r="7" spans="1:9" ht="40.200000000000003" thickBot="1">
      <c r="A7" s="1685"/>
      <c r="B7" s="1686"/>
      <c r="C7" s="1687"/>
      <c r="D7" s="1689"/>
      <c r="E7" s="166" t="s">
        <v>808</v>
      </c>
      <c r="F7" s="166" t="s">
        <v>809</v>
      </c>
      <c r="G7" s="1691"/>
    </row>
    <row r="8" spans="1:9" ht="19.8">
      <c r="A8" s="1661" t="s">
        <v>810</v>
      </c>
      <c r="B8" s="1663" t="s">
        <v>811</v>
      </c>
      <c r="C8" s="1664"/>
      <c r="D8" s="167">
        <v>143.66</v>
      </c>
      <c r="E8" s="168">
        <v>0</v>
      </c>
      <c r="F8" s="168">
        <v>0</v>
      </c>
      <c r="G8" s="169">
        <v>4.5</v>
      </c>
    </row>
    <row r="9" spans="1:9" ht="19.8">
      <c r="A9" s="1661"/>
      <c r="B9" s="1665" t="s">
        <v>812</v>
      </c>
      <c r="C9" s="1666"/>
      <c r="D9" s="167">
        <v>143.66</v>
      </c>
      <c r="E9" s="170">
        <v>0</v>
      </c>
      <c r="F9" s="171">
        <v>0</v>
      </c>
      <c r="G9" s="169">
        <v>4.5</v>
      </c>
    </row>
    <row r="10" spans="1:9" ht="19.8">
      <c r="A10" s="1661"/>
      <c r="B10" s="1667" t="s">
        <v>813</v>
      </c>
      <c r="C10" s="1668"/>
      <c r="D10" s="172"/>
      <c r="E10" s="170"/>
      <c r="F10" s="173"/>
      <c r="G10" s="174"/>
    </row>
    <row r="11" spans="1:9" ht="19.8">
      <c r="A11" s="1662"/>
      <c r="B11" s="1669" t="s">
        <v>814</v>
      </c>
      <c r="C11" s="1670"/>
      <c r="D11" s="172"/>
      <c r="E11" s="170"/>
      <c r="F11" s="173"/>
      <c r="G11" s="174"/>
    </row>
    <row r="12" spans="1:9" ht="19.8">
      <c r="A12" s="1692" t="s">
        <v>815</v>
      </c>
      <c r="B12" s="1667" t="s">
        <v>811</v>
      </c>
      <c r="C12" s="1668"/>
      <c r="D12" s="175">
        <v>455.02</v>
      </c>
      <c r="E12" s="170">
        <v>0</v>
      </c>
      <c r="F12" s="170">
        <v>0</v>
      </c>
      <c r="G12" s="169">
        <v>4.5</v>
      </c>
    </row>
    <row r="13" spans="1:9" ht="19.8">
      <c r="A13" s="1693"/>
      <c r="B13" s="1657" t="s">
        <v>816</v>
      </c>
      <c r="C13" s="1658"/>
      <c r="D13" s="170">
        <v>143.66</v>
      </c>
      <c r="E13" s="170">
        <v>0</v>
      </c>
      <c r="F13" s="170">
        <v>0</v>
      </c>
      <c r="G13" s="176"/>
    </row>
    <row r="14" spans="1:9" ht="19.8">
      <c r="A14" s="1693"/>
      <c r="B14" s="1657" t="s">
        <v>817</v>
      </c>
      <c r="C14" s="1658"/>
      <c r="D14" s="172">
        <v>311.36</v>
      </c>
      <c r="E14" s="170"/>
      <c r="F14" s="171"/>
      <c r="G14" s="177"/>
    </row>
    <row r="15" spans="1:9" ht="19.8">
      <c r="A15" s="1693"/>
      <c r="B15" s="1659" t="s">
        <v>818</v>
      </c>
      <c r="C15" s="178" t="s">
        <v>819</v>
      </c>
      <c r="D15" s="1074">
        <v>455.02</v>
      </c>
      <c r="E15" s="180">
        <v>0</v>
      </c>
      <c r="F15" s="181">
        <v>0</v>
      </c>
      <c r="G15" s="174"/>
    </row>
    <row r="16" spans="1:9" ht="19.8">
      <c r="A16" s="1693"/>
      <c r="B16" s="1659"/>
      <c r="C16" s="182" t="s">
        <v>820</v>
      </c>
      <c r="D16" s="167">
        <v>143.66</v>
      </c>
      <c r="E16" s="170"/>
      <c r="F16" s="171">
        <v>0</v>
      </c>
      <c r="G16" s="174"/>
    </row>
    <row r="17" spans="1:7" ht="19.8">
      <c r="A17" s="1693"/>
      <c r="B17" s="1660"/>
      <c r="C17" s="182" t="s">
        <v>821</v>
      </c>
      <c r="D17" s="180">
        <v>311.36</v>
      </c>
      <c r="E17" s="170">
        <v>0</v>
      </c>
      <c r="F17" s="171"/>
      <c r="G17" s="177"/>
    </row>
    <row r="18" spans="1:7" ht="19.8">
      <c r="A18" s="1693"/>
      <c r="B18" s="1672" t="s">
        <v>822</v>
      </c>
      <c r="C18" s="183" t="s">
        <v>819</v>
      </c>
      <c r="D18" s="172">
        <v>0</v>
      </c>
      <c r="E18" s="170">
        <v>0</v>
      </c>
      <c r="F18" s="170">
        <v>0</v>
      </c>
      <c r="G18" s="176"/>
    </row>
    <row r="19" spans="1:7" ht="19.8">
      <c r="A19" s="1693"/>
      <c r="B19" s="1659"/>
      <c r="C19" s="182" t="s">
        <v>820</v>
      </c>
      <c r="D19" s="172"/>
      <c r="E19" s="170">
        <v>0</v>
      </c>
      <c r="F19" s="170">
        <v>0</v>
      </c>
      <c r="G19" s="176"/>
    </row>
    <row r="20" spans="1:7" ht="19.8">
      <c r="A20" s="1693"/>
      <c r="B20" s="1660"/>
      <c r="C20" s="182" t="s">
        <v>821</v>
      </c>
      <c r="D20" s="172"/>
      <c r="E20" s="170"/>
      <c r="F20" s="171"/>
      <c r="G20" s="177"/>
    </row>
    <row r="21" spans="1:7" ht="19.8">
      <c r="A21" s="1693"/>
      <c r="B21" s="1669" t="s">
        <v>823</v>
      </c>
      <c r="C21" s="183" t="s">
        <v>824</v>
      </c>
      <c r="D21" s="184"/>
      <c r="E21" s="185"/>
      <c r="F21" s="173"/>
      <c r="G21" s="174"/>
    </row>
    <row r="22" spans="1:7" ht="19.8">
      <c r="A22" s="1693"/>
      <c r="B22" s="1669"/>
      <c r="C22" s="183" t="s">
        <v>825</v>
      </c>
      <c r="D22" s="184"/>
      <c r="E22" s="184"/>
      <c r="F22" s="173"/>
      <c r="G22" s="174"/>
    </row>
    <row r="23" spans="1:7" ht="19.8">
      <c r="A23" s="1693"/>
      <c r="B23" s="1669"/>
      <c r="C23" s="183" t="s">
        <v>826</v>
      </c>
      <c r="D23" s="184"/>
      <c r="E23" s="184"/>
      <c r="F23" s="173"/>
      <c r="G23" s="169">
        <v>4.5</v>
      </c>
    </row>
    <row r="24" spans="1:7" ht="19.8">
      <c r="A24" s="1694"/>
      <c r="B24" s="1673" t="s">
        <v>827</v>
      </c>
      <c r="C24" s="182" t="s">
        <v>819</v>
      </c>
      <c r="D24" s="186"/>
      <c r="E24" s="187"/>
      <c r="F24" s="187"/>
      <c r="G24" s="176"/>
    </row>
    <row r="25" spans="1:7" ht="19.8">
      <c r="A25" s="1694"/>
      <c r="B25" s="1673"/>
      <c r="C25" s="182" t="s">
        <v>820</v>
      </c>
      <c r="D25" s="186"/>
      <c r="E25" s="187"/>
      <c r="F25" s="187"/>
      <c r="G25" s="176"/>
    </row>
    <row r="26" spans="1:7" ht="19.8">
      <c r="A26" s="1695"/>
      <c r="B26" s="1673"/>
      <c r="C26" s="182" t="s">
        <v>821</v>
      </c>
      <c r="D26" s="186"/>
      <c r="E26" s="187"/>
      <c r="F26" s="188"/>
      <c r="G26" s="189"/>
    </row>
    <row r="27" spans="1:7" ht="20.399999999999999" thickBot="1">
      <c r="A27" s="1674" t="s">
        <v>828</v>
      </c>
      <c r="B27" s="1675"/>
      <c r="C27" s="190" t="s">
        <v>829</v>
      </c>
      <c r="D27" s="191"/>
      <c r="E27" s="192"/>
      <c r="F27" s="193"/>
      <c r="G27" s="194"/>
    </row>
    <row r="28" spans="1:7">
      <c r="A28" s="240"/>
      <c r="B28" s="240"/>
      <c r="C28" s="240"/>
      <c r="D28" s="241"/>
      <c r="E28" s="240"/>
      <c r="F28" s="1696" t="s">
        <v>1645</v>
      </c>
      <c r="G28" s="1696"/>
    </row>
    <row r="29" spans="1:7">
      <c r="A29" s="242" t="s">
        <v>853</v>
      </c>
      <c r="C29" s="195"/>
      <c r="G29" s="195"/>
    </row>
    <row r="30" spans="1:7">
      <c r="A30" s="242" t="s">
        <v>854</v>
      </c>
      <c r="C30" s="195"/>
      <c r="G30" s="195"/>
    </row>
    <row r="31" spans="1:7">
      <c r="C31" s="195"/>
      <c r="G31" s="195"/>
    </row>
    <row r="35" spans="1:3" ht="16.2">
      <c r="A35" s="197"/>
      <c r="C35" s="198"/>
    </row>
    <row r="36" spans="1:3" ht="16.2">
      <c r="A36" s="197"/>
      <c r="C36" s="198"/>
    </row>
    <row r="37" spans="1:3" ht="16.2">
      <c r="A37" s="197"/>
      <c r="C37" s="198"/>
    </row>
    <row r="38" spans="1:3" ht="16.2">
      <c r="A38" s="197"/>
      <c r="C38" s="199"/>
    </row>
  </sheetData>
  <mergeCells count="24">
    <mergeCell ref="F28:G28"/>
    <mergeCell ref="A8:A11"/>
    <mergeCell ref="B8:C8"/>
    <mergeCell ref="B9:C9"/>
    <mergeCell ref="B10:C10"/>
    <mergeCell ref="B11:C11"/>
    <mergeCell ref="A12:A26"/>
    <mergeCell ref="B12:C12"/>
    <mergeCell ref="B13:C13"/>
    <mergeCell ref="B14:C14"/>
    <mergeCell ref="B15:B17"/>
    <mergeCell ref="H1:I1"/>
    <mergeCell ref="B18:B20"/>
    <mergeCell ref="B21:B23"/>
    <mergeCell ref="B24:B26"/>
    <mergeCell ref="A27:B27"/>
    <mergeCell ref="E1:G1"/>
    <mergeCell ref="E2:G2"/>
    <mergeCell ref="A3:G3"/>
    <mergeCell ref="A4:G4"/>
    <mergeCell ref="A5:G5"/>
    <mergeCell ref="A6:C7"/>
    <mergeCell ref="D6:D7"/>
    <mergeCell ref="G6:G7"/>
  </mergeCells>
  <phoneticPr fontId="18" type="noConversion"/>
  <hyperlinks>
    <hyperlink ref="H1" location="預告統計資料發布時間表!A1" display="回發布時間表" xr:uid="{E5726C0A-6165-433D-9871-C56920D738AC}"/>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7AE7D-2151-463A-B20E-872440456BC7}">
  <dimension ref="A1:I39"/>
  <sheetViews>
    <sheetView workbookViewId="0"/>
  </sheetViews>
  <sheetFormatPr defaultColWidth="9" defaultRowHeight="15"/>
  <cols>
    <col min="1" max="1" width="18.88671875" style="161" customWidth="1"/>
    <col min="2" max="2" width="16.33203125" style="161" customWidth="1"/>
    <col min="3" max="3" width="33.21875" style="161" customWidth="1"/>
    <col min="4" max="4" width="17.6640625" style="196" customWidth="1"/>
    <col min="5" max="5" width="17.6640625" style="161" customWidth="1"/>
    <col min="6" max="6" width="19.109375" style="161" customWidth="1"/>
    <col min="7" max="7" width="17.6640625" style="161" customWidth="1"/>
    <col min="8" max="16384" width="9" style="161"/>
  </cols>
  <sheetData>
    <row r="1" spans="1:9" ht="17.25" customHeight="1" thickBot="1">
      <c r="A1" s="160" t="s">
        <v>797</v>
      </c>
      <c r="D1" s="160" t="s">
        <v>770</v>
      </c>
      <c r="E1" s="1676" t="s">
        <v>798</v>
      </c>
      <c r="F1" s="1677"/>
      <c r="G1" s="1678"/>
      <c r="H1" s="1372" t="s">
        <v>86</v>
      </c>
      <c r="I1" s="1372"/>
    </row>
    <row r="2" spans="1:9" ht="18" customHeight="1" thickBot="1">
      <c r="A2" s="160" t="s">
        <v>799</v>
      </c>
      <c r="B2" s="162" t="s">
        <v>800</v>
      </c>
      <c r="C2" s="163"/>
      <c r="D2" s="160" t="s">
        <v>801</v>
      </c>
      <c r="E2" s="1676" t="s">
        <v>802</v>
      </c>
      <c r="F2" s="1677"/>
      <c r="G2" s="1678"/>
      <c r="H2"/>
    </row>
    <row r="3" spans="1:9" ht="45" customHeight="1">
      <c r="A3" s="1679" t="s">
        <v>803</v>
      </c>
      <c r="B3" s="1679"/>
      <c r="C3" s="1679"/>
      <c r="D3" s="1679"/>
      <c r="E3" s="1679"/>
      <c r="F3" s="1679"/>
      <c r="G3" s="1679"/>
    </row>
    <row r="4" spans="1:9">
      <c r="A4" s="1680"/>
      <c r="B4" s="1680"/>
      <c r="C4" s="1680"/>
      <c r="D4" s="1680"/>
      <c r="E4" s="1680"/>
      <c r="F4" s="1680"/>
      <c r="G4" s="1680"/>
    </row>
    <row r="5" spans="1:9" ht="24.9" customHeight="1" thickBot="1">
      <c r="A5" s="1681" t="s">
        <v>1797</v>
      </c>
      <c r="B5" s="1681"/>
      <c r="C5" s="1681"/>
      <c r="D5" s="1681"/>
      <c r="E5" s="1681"/>
      <c r="F5" s="1681"/>
      <c r="G5" s="1681"/>
    </row>
    <row r="6" spans="1:9" ht="19.5" customHeight="1" thickBot="1">
      <c r="A6" s="1682" t="s">
        <v>805</v>
      </c>
      <c r="B6" s="1683"/>
      <c r="C6" s="1684"/>
      <c r="D6" s="1688" t="s">
        <v>806</v>
      </c>
      <c r="E6" s="164"/>
      <c r="F6" s="165"/>
      <c r="G6" s="1690" t="s">
        <v>807</v>
      </c>
    </row>
    <row r="7" spans="1:9" ht="48" customHeight="1" thickBot="1">
      <c r="A7" s="1685"/>
      <c r="B7" s="1686"/>
      <c r="C7" s="1687"/>
      <c r="D7" s="1689"/>
      <c r="E7" s="166" t="s">
        <v>808</v>
      </c>
      <c r="F7" s="166" t="s">
        <v>809</v>
      </c>
      <c r="G7" s="1691"/>
    </row>
    <row r="8" spans="1:9" ht="32.1" customHeight="1">
      <c r="A8" s="1661" t="s">
        <v>810</v>
      </c>
      <c r="B8" s="1663" t="s">
        <v>811</v>
      </c>
      <c r="C8" s="1664"/>
      <c r="D8" s="167">
        <v>155.69999999999999</v>
      </c>
      <c r="E8" s="168">
        <v>0</v>
      </c>
      <c r="F8" s="168">
        <v>0</v>
      </c>
      <c r="G8" s="169">
        <v>4.5</v>
      </c>
    </row>
    <row r="9" spans="1:9" ht="32.1" customHeight="1">
      <c r="A9" s="1661"/>
      <c r="B9" s="1665" t="s">
        <v>812</v>
      </c>
      <c r="C9" s="1666"/>
      <c r="D9" s="167">
        <v>155.69999999999999</v>
      </c>
      <c r="E9" s="170">
        <v>0</v>
      </c>
      <c r="F9" s="171">
        <v>0</v>
      </c>
      <c r="G9" s="169">
        <v>4.5</v>
      </c>
    </row>
    <row r="10" spans="1:9" ht="32.1" customHeight="1">
      <c r="A10" s="1661"/>
      <c r="B10" s="1667" t="s">
        <v>813</v>
      </c>
      <c r="C10" s="1668"/>
      <c r="D10" s="172"/>
      <c r="E10" s="170"/>
      <c r="F10" s="173"/>
      <c r="G10" s="174"/>
    </row>
    <row r="11" spans="1:9" ht="32.1" customHeight="1">
      <c r="A11" s="1662"/>
      <c r="B11" s="1669" t="s">
        <v>814</v>
      </c>
      <c r="C11" s="1670"/>
      <c r="D11" s="172"/>
      <c r="E11" s="170"/>
      <c r="F11" s="173"/>
      <c r="G11" s="174"/>
    </row>
    <row r="12" spans="1:9" ht="32.1" customHeight="1">
      <c r="A12" s="1692" t="s">
        <v>815</v>
      </c>
      <c r="B12" s="1667" t="s">
        <v>811</v>
      </c>
      <c r="C12" s="1668"/>
      <c r="D12" s="175">
        <v>155.69999999999999</v>
      </c>
      <c r="E12" s="170">
        <v>0</v>
      </c>
      <c r="F12" s="170">
        <v>0</v>
      </c>
      <c r="G12" s="169">
        <v>4.5</v>
      </c>
    </row>
    <row r="13" spans="1:9" ht="32.1" customHeight="1">
      <c r="A13" s="1693"/>
      <c r="B13" s="1657" t="s">
        <v>816</v>
      </c>
      <c r="C13" s="1658"/>
      <c r="D13" s="170">
        <v>155.69999999999999</v>
      </c>
      <c r="E13" s="170">
        <v>0</v>
      </c>
      <c r="F13" s="170">
        <v>0</v>
      </c>
      <c r="G13" s="176"/>
    </row>
    <row r="14" spans="1:9" ht="32.1" customHeight="1">
      <c r="A14" s="1693"/>
      <c r="B14" s="1657" t="s">
        <v>817</v>
      </c>
      <c r="C14" s="1658"/>
      <c r="D14" s="172"/>
      <c r="E14" s="170"/>
      <c r="F14" s="171"/>
      <c r="G14" s="177"/>
    </row>
    <row r="15" spans="1:9" ht="32.1" customHeight="1">
      <c r="A15" s="1693"/>
      <c r="B15" s="1659" t="s">
        <v>818</v>
      </c>
      <c r="C15" s="178" t="s">
        <v>819</v>
      </c>
      <c r="D15" s="1074"/>
      <c r="E15" s="180">
        <v>0</v>
      </c>
      <c r="F15" s="181">
        <v>0</v>
      </c>
      <c r="G15" s="174"/>
    </row>
    <row r="16" spans="1:9" ht="32.1" customHeight="1">
      <c r="A16" s="1693"/>
      <c r="B16" s="1659"/>
      <c r="C16" s="182" t="s">
        <v>820</v>
      </c>
      <c r="D16" s="167">
        <v>0</v>
      </c>
      <c r="E16" s="170"/>
      <c r="F16" s="171">
        <v>0</v>
      </c>
      <c r="G16" s="174"/>
    </row>
    <row r="17" spans="1:7" ht="32.1" customHeight="1">
      <c r="A17" s="1693"/>
      <c r="B17" s="1660"/>
      <c r="C17" s="182" t="s">
        <v>821</v>
      </c>
      <c r="D17" s="180"/>
      <c r="E17" s="170">
        <v>0</v>
      </c>
      <c r="F17" s="171"/>
      <c r="G17" s="177"/>
    </row>
    <row r="18" spans="1:7" ht="32.1" customHeight="1">
      <c r="A18" s="1693"/>
      <c r="B18" s="1672" t="s">
        <v>822</v>
      </c>
      <c r="C18" s="183" t="s">
        <v>819</v>
      </c>
      <c r="D18" s="172">
        <v>0</v>
      </c>
      <c r="E18" s="170">
        <v>0</v>
      </c>
      <c r="F18" s="170">
        <v>0</v>
      </c>
      <c r="G18" s="176"/>
    </row>
    <row r="19" spans="1:7" ht="32.1" customHeight="1">
      <c r="A19" s="1693"/>
      <c r="B19" s="1659"/>
      <c r="C19" s="182" t="s">
        <v>820</v>
      </c>
      <c r="D19" s="172"/>
      <c r="E19" s="170">
        <v>0</v>
      </c>
      <c r="F19" s="170">
        <v>0</v>
      </c>
      <c r="G19" s="176"/>
    </row>
    <row r="20" spans="1:7" ht="32.1" customHeight="1">
      <c r="A20" s="1693"/>
      <c r="B20" s="1660"/>
      <c r="C20" s="182" t="s">
        <v>821</v>
      </c>
      <c r="D20" s="172"/>
      <c r="E20" s="170"/>
      <c r="F20" s="171"/>
      <c r="G20" s="177"/>
    </row>
    <row r="21" spans="1:7" ht="32.1" customHeight="1">
      <c r="A21" s="1693"/>
      <c r="B21" s="1669" t="s">
        <v>823</v>
      </c>
      <c r="C21" s="183" t="s">
        <v>824</v>
      </c>
      <c r="D21" s="184"/>
      <c r="E21" s="185"/>
      <c r="F21" s="173"/>
      <c r="G21" s="174"/>
    </row>
    <row r="22" spans="1:7" ht="32.1" customHeight="1">
      <c r="A22" s="1693"/>
      <c r="B22" s="1669"/>
      <c r="C22" s="183" t="s">
        <v>825</v>
      </c>
      <c r="D22" s="184"/>
      <c r="E22" s="184"/>
      <c r="F22" s="173"/>
      <c r="G22" s="174"/>
    </row>
    <row r="23" spans="1:7" ht="32.1" customHeight="1">
      <c r="A23" s="1693"/>
      <c r="B23" s="1669"/>
      <c r="C23" s="183" t="s">
        <v>826</v>
      </c>
      <c r="D23" s="184"/>
      <c r="E23" s="184"/>
      <c r="F23" s="173"/>
      <c r="G23" s="169">
        <v>4.5</v>
      </c>
    </row>
    <row r="24" spans="1:7" ht="32.1" customHeight="1">
      <c r="A24" s="1694"/>
      <c r="B24" s="1673" t="s">
        <v>827</v>
      </c>
      <c r="C24" s="182" t="s">
        <v>819</v>
      </c>
      <c r="D24" s="186"/>
      <c r="E24" s="187"/>
      <c r="F24" s="187"/>
      <c r="G24" s="176"/>
    </row>
    <row r="25" spans="1:7" ht="32.1" customHeight="1">
      <c r="A25" s="1694"/>
      <c r="B25" s="1673"/>
      <c r="C25" s="182" t="s">
        <v>820</v>
      </c>
      <c r="D25" s="186"/>
      <c r="E25" s="187"/>
      <c r="F25" s="187"/>
      <c r="G25" s="176"/>
    </row>
    <row r="26" spans="1:7" ht="32.1" customHeight="1">
      <c r="A26" s="1695"/>
      <c r="B26" s="1673"/>
      <c r="C26" s="182" t="s">
        <v>821</v>
      </c>
      <c r="D26" s="186"/>
      <c r="E26" s="187"/>
      <c r="F26" s="188"/>
      <c r="G26" s="189"/>
    </row>
    <row r="27" spans="1:7" ht="30" customHeight="1" thickBot="1">
      <c r="A27" s="1674" t="s">
        <v>828</v>
      </c>
      <c r="B27" s="1675"/>
      <c r="C27" s="190" t="s">
        <v>829</v>
      </c>
      <c r="D27" s="191"/>
      <c r="E27" s="192"/>
      <c r="F27" s="193"/>
      <c r="G27" s="194"/>
    </row>
    <row r="28" spans="1:7" ht="23.1" customHeight="1">
      <c r="A28" s="884"/>
      <c r="D28" s="1680"/>
      <c r="E28" s="1680"/>
      <c r="F28" s="884"/>
      <c r="G28" s="195"/>
    </row>
    <row r="29" spans="1:7" ht="36" customHeight="1">
      <c r="A29" s="240"/>
      <c r="B29" s="240"/>
      <c r="C29" s="240"/>
      <c r="D29" s="241"/>
      <c r="E29" s="240"/>
      <c r="F29" s="1696" t="s">
        <v>1668</v>
      </c>
      <c r="G29" s="1696"/>
    </row>
    <row r="30" spans="1:7" ht="23.1" customHeight="1">
      <c r="A30" s="242" t="s">
        <v>853</v>
      </c>
      <c r="C30" s="195"/>
      <c r="G30" s="195"/>
    </row>
    <row r="31" spans="1:7" ht="23.1" customHeight="1">
      <c r="A31" s="242" t="s">
        <v>854</v>
      </c>
      <c r="C31" s="195"/>
      <c r="G31" s="195"/>
    </row>
    <row r="32" spans="1:7" ht="23.1" customHeight="1">
      <c r="C32" s="195"/>
      <c r="G32" s="195"/>
    </row>
    <row r="36" spans="1:3" ht="16.2">
      <c r="A36" s="197"/>
      <c r="C36" s="198"/>
    </row>
    <row r="37" spans="1:3" ht="16.2">
      <c r="A37" s="197"/>
      <c r="C37" s="198"/>
    </row>
    <row r="38" spans="1:3" ht="16.2">
      <c r="A38" s="197"/>
      <c r="C38" s="198"/>
    </row>
    <row r="39" spans="1:3" ht="16.2">
      <c r="A39" s="197"/>
      <c r="C39" s="199"/>
    </row>
  </sheetData>
  <mergeCells count="25">
    <mergeCell ref="F29:G29"/>
    <mergeCell ref="A5:G5"/>
    <mergeCell ref="E1:G1"/>
    <mergeCell ref="H1:I1"/>
    <mergeCell ref="E2:G2"/>
    <mergeCell ref="A3:G3"/>
    <mergeCell ref="A4:G4"/>
    <mergeCell ref="A6:C7"/>
    <mergeCell ref="D6:D7"/>
    <mergeCell ref="G6:G7"/>
    <mergeCell ref="A8:A11"/>
    <mergeCell ref="B8:C8"/>
    <mergeCell ref="B9:C9"/>
    <mergeCell ref="B10:C10"/>
    <mergeCell ref="B11:C11"/>
    <mergeCell ref="A27:B27"/>
    <mergeCell ref="D28:E28"/>
    <mergeCell ref="A12:A26"/>
    <mergeCell ref="B12:C12"/>
    <mergeCell ref="B13:C13"/>
    <mergeCell ref="B14:C14"/>
    <mergeCell ref="B15:B17"/>
    <mergeCell ref="B18:B20"/>
    <mergeCell ref="B21:B23"/>
    <mergeCell ref="B24:B26"/>
  </mergeCells>
  <phoneticPr fontId="18" type="noConversion"/>
  <hyperlinks>
    <hyperlink ref="H1" location="預告統計資料發布時間表!A1" display="回發布時間表" xr:uid="{E357DD8D-0A4F-47BA-8C14-E1D4AE1CDCDB}"/>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332F3-D6A6-4334-A3D8-F7A37FDBBFEE}">
  <dimension ref="A1:I39"/>
  <sheetViews>
    <sheetView workbookViewId="0">
      <selection activeCell="H1" sqref="H1:I1"/>
    </sheetView>
  </sheetViews>
  <sheetFormatPr defaultColWidth="9" defaultRowHeight="15"/>
  <cols>
    <col min="1" max="1" width="18.88671875" style="161" customWidth="1"/>
    <col min="2" max="2" width="16.33203125" style="161" customWidth="1"/>
    <col min="3" max="3" width="33.21875" style="161" customWidth="1"/>
    <col min="4" max="4" width="17.6640625" style="196" customWidth="1"/>
    <col min="5" max="5" width="17.6640625" style="161" customWidth="1"/>
    <col min="6" max="6" width="19.109375" style="161" customWidth="1"/>
    <col min="7" max="7" width="17.6640625" style="161" customWidth="1"/>
    <col min="8" max="16384" width="9" style="161"/>
  </cols>
  <sheetData>
    <row r="1" spans="1:9" ht="17.25" customHeight="1" thickBot="1">
      <c r="A1" s="160" t="s">
        <v>797</v>
      </c>
      <c r="D1" s="160" t="s">
        <v>770</v>
      </c>
      <c r="E1" s="1676" t="s">
        <v>798</v>
      </c>
      <c r="F1" s="1677"/>
      <c r="G1" s="1678"/>
      <c r="H1" s="1372" t="s">
        <v>86</v>
      </c>
      <c r="I1" s="1372"/>
    </row>
    <row r="2" spans="1:9" ht="18" customHeight="1" thickBot="1">
      <c r="A2" s="160" t="s">
        <v>799</v>
      </c>
      <c r="B2" s="162" t="s">
        <v>800</v>
      </c>
      <c r="C2" s="163"/>
      <c r="D2" s="160" t="s">
        <v>801</v>
      </c>
      <c r="E2" s="1676" t="s">
        <v>802</v>
      </c>
      <c r="F2" s="1677"/>
      <c r="G2" s="1678"/>
      <c r="H2"/>
    </row>
    <row r="3" spans="1:9" ht="45" customHeight="1">
      <c r="A3" s="1679" t="s">
        <v>803</v>
      </c>
      <c r="B3" s="1679"/>
      <c r="C3" s="1679"/>
      <c r="D3" s="1679"/>
      <c r="E3" s="1679"/>
      <c r="F3" s="1679"/>
      <c r="G3" s="1679"/>
    </row>
    <row r="4" spans="1:9">
      <c r="A4" s="1680"/>
      <c r="B4" s="1680"/>
      <c r="C4" s="1680"/>
      <c r="D4" s="1680"/>
      <c r="E4" s="1680"/>
      <c r="F4" s="1680"/>
      <c r="G4" s="1680"/>
    </row>
    <row r="5" spans="1:9" ht="24.9" customHeight="1" thickBot="1">
      <c r="A5" s="1681" t="s">
        <v>1798</v>
      </c>
      <c r="B5" s="1681"/>
      <c r="C5" s="1681"/>
      <c r="D5" s="1681"/>
      <c r="E5" s="1681"/>
      <c r="F5" s="1681"/>
      <c r="G5" s="1681"/>
    </row>
    <row r="6" spans="1:9" ht="19.5" customHeight="1" thickBot="1">
      <c r="A6" s="1682" t="s">
        <v>805</v>
      </c>
      <c r="B6" s="1683"/>
      <c r="C6" s="1684"/>
      <c r="D6" s="1688" t="s">
        <v>806</v>
      </c>
      <c r="E6" s="164"/>
      <c r="F6" s="165"/>
      <c r="G6" s="1690" t="s">
        <v>807</v>
      </c>
    </row>
    <row r="7" spans="1:9" ht="48" customHeight="1" thickBot="1">
      <c r="A7" s="1685"/>
      <c r="B7" s="1686"/>
      <c r="C7" s="1687"/>
      <c r="D7" s="1689"/>
      <c r="E7" s="166" t="s">
        <v>808</v>
      </c>
      <c r="F7" s="166" t="s">
        <v>809</v>
      </c>
      <c r="G7" s="1691"/>
    </row>
    <row r="8" spans="1:9" ht="32.1" customHeight="1">
      <c r="A8" s="1661" t="s">
        <v>810</v>
      </c>
      <c r="B8" s="1663" t="s">
        <v>811</v>
      </c>
      <c r="C8" s="1664"/>
      <c r="D8" s="167">
        <v>142.38999999999999</v>
      </c>
      <c r="E8" s="168">
        <v>0</v>
      </c>
      <c r="F8" s="168">
        <v>0</v>
      </c>
      <c r="G8" s="169">
        <v>4</v>
      </c>
    </row>
    <row r="9" spans="1:9" ht="32.1" customHeight="1">
      <c r="A9" s="1661"/>
      <c r="B9" s="1665" t="s">
        <v>812</v>
      </c>
      <c r="C9" s="1666"/>
      <c r="D9" s="167">
        <v>142.38999999999999</v>
      </c>
      <c r="E9" s="170">
        <v>0</v>
      </c>
      <c r="F9" s="171">
        <v>0</v>
      </c>
      <c r="G9" s="169">
        <v>4</v>
      </c>
    </row>
    <row r="10" spans="1:9" ht="32.1" customHeight="1">
      <c r="A10" s="1661"/>
      <c r="B10" s="1667" t="s">
        <v>813</v>
      </c>
      <c r="C10" s="1668"/>
      <c r="D10" s="172"/>
      <c r="E10" s="170"/>
      <c r="F10" s="173"/>
      <c r="G10" s="174"/>
    </row>
    <row r="11" spans="1:9" ht="32.1" customHeight="1">
      <c r="A11" s="1662"/>
      <c r="B11" s="1669" t="s">
        <v>814</v>
      </c>
      <c r="C11" s="1670"/>
      <c r="D11" s="172"/>
      <c r="E11" s="170"/>
      <c r="F11" s="173"/>
      <c r="G11" s="174"/>
    </row>
    <row r="12" spans="1:9" ht="32.1" customHeight="1">
      <c r="A12" s="1692" t="s">
        <v>815</v>
      </c>
      <c r="B12" s="1667" t="s">
        <v>811</v>
      </c>
      <c r="C12" s="1668"/>
      <c r="D12" s="175">
        <v>142.38999999999999</v>
      </c>
      <c r="E12" s="170">
        <v>0</v>
      </c>
      <c r="F12" s="170">
        <v>0</v>
      </c>
      <c r="G12" s="169">
        <v>4</v>
      </c>
    </row>
    <row r="13" spans="1:9" ht="32.1" customHeight="1">
      <c r="A13" s="1693"/>
      <c r="B13" s="1657" t="s">
        <v>816</v>
      </c>
      <c r="C13" s="1658"/>
      <c r="D13" s="170">
        <v>142.38999999999999</v>
      </c>
      <c r="E13" s="170">
        <v>0</v>
      </c>
      <c r="F13" s="170">
        <v>0</v>
      </c>
      <c r="G13" s="176"/>
    </row>
    <row r="14" spans="1:9" ht="32.1" customHeight="1">
      <c r="A14" s="1693"/>
      <c r="B14" s="1657" t="s">
        <v>817</v>
      </c>
      <c r="C14" s="1658"/>
      <c r="D14" s="172"/>
      <c r="E14" s="170"/>
      <c r="F14" s="171"/>
      <c r="G14" s="177"/>
    </row>
    <row r="15" spans="1:9" ht="32.1" customHeight="1">
      <c r="A15" s="1693"/>
      <c r="B15" s="1659" t="s">
        <v>818</v>
      </c>
      <c r="C15" s="178" t="s">
        <v>819</v>
      </c>
      <c r="D15" s="1074"/>
      <c r="E15" s="180">
        <v>0</v>
      </c>
      <c r="F15" s="181">
        <v>649.9</v>
      </c>
      <c r="G15" s="174"/>
    </row>
    <row r="16" spans="1:9" ht="32.1" customHeight="1">
      <c r="A16" s="1693"/>
      <c r="B16" s="1659"/>
      <c r="C16" s="182" t="s">
        <v>820</v>
      </c>
      <c r="D16" s="167">
        <v>0</v>
      </c>
      <c r="E16" s="170"/>
      <c r="F16" s="171">
        <v>649.9</v>
      </c>
      <c r="G16" s="174"/>
    </row>
    <row r="17" spans="1:7" ht="32.1" customHeight="1">
      <c r="A17" s="1693"/>
      <c r="B17" s="1660"/>
      <c r="C17" s="182" t="s">
        <v>821</v>
      </c>
      <c r="D17" s="180"/>
      <c r="E17" s="170">
        <v>0</v>
      </c>
      <c r="F17" s="171"/>
      <c r="G17" s="177"/>
    </row>
    <row r="18" spans="1:7" ht="32.1" customHeight="1">
      <c r="A18" s="1693"/>
      <c r="B18" s="1672" t="s">
        <v>822</v>
      </c>
      <c r="C18" s="183" t="s">
        <v>819</v>
      </c>
      <c r="D18" s="172">
        <v>0</v>
      </c>
      <c r="E18" s="170">
        <v>0</v>
      </c>
      <c r="F18" s="170">
        <v>0</v>
      </c>
      <c r="G18" s="176"/>
    </row>
    <row r="19" spans="1:7" ht="32.1" customHeight="1">
      <c r="A19" s="1693"/>
      <c r="B19" s="1659"/>
      <c r="C19" s="182" t="s">
        <v>820</v>
      </c>
      <c r="D19" s="172"/>
      <c r="E19" s="170">
        <v>0</v>
      </c>
      <c r="F19" s="170">
        <v>0</v>
      </c>
      <c r="G19" s="176"/>
    </row>
    <row r="20" spans="1:7" ht="32.1" customHeight="1">
      <c r="A20" s="1693"/>
      <c r="B20" s="1660"/>
      <c r="C20" s="182" t="s">
        <v>821</v>
      </c>
      <c r="D20" s="172"/>
      <c r="E20" s="170"/>
      <c r="F20" s="171"/>
      <c r="G20" s="177"/>
    </row>
    <row r="21" spans="1:7" ht="32.1" customHeight="1">
      <c r="A21" s="1693"/>
      <c r="B21" s="1669" t="s">
        <v>823</v>
      </c>
      <c r="C21" s="183" t="s">
        <v>824</v>
      </c>
      <c r="D21" s="184"/>
      <c r="E21" s="185"/>
      <c r="F21" s="173"/>
      <c r="G21" s="174"/>
    </row>
    <row r="22" spans="1:7" ht="32.1" customHeight="1">
      <c r="A22" s="1693"/>
      <c r="B22" s="1669"/>
      <c r="C22" s="183" t="s">
        <v>825</v>
      </c>
      <c r="D22" s="184"/>
      <c r="E22" s="184"/>
      <c r="F22" s="173"/>
      <c r="G22" s="174"/>
    </row>
    <row r="23" spans="1:7" ht="32.1" customHeight="1">
      <c r="A23" s="1693"/>
      <c r="B23" s="1669"/>
      <c r="C23" s="183" t="s">
        <v>826</v>
      </c>
      <c r="D23" s="184"/>
      <c r="E23" s="184"/>
      <c r="F23" s="173"/>
      <c r="G23" s="169">
        <v>4</v>
      </c>
    </row>
    <row r="24" spans="1:7" ht="32.1" customHeight="1">
      <c r="A24" s="1694"/>
      <c r="B24" s="1673" t="s">
        <v>827</v>
      </c>
      <c r="C24" s="182" t="s">
        <v>819</v>
      </c>
      <c r="D24" s="186"/>
      <c r="E24" s="187"/>
      <c r="F24" s="187"/>
      <c r="G24" s="176"/>
    </row>
    <row r="25" spans="1:7" ht="32.1" customHeight="1">
      <c r="A25" s="1694"/>
      <c r="B25" s="1673"/>
      <c r="C25" s="182" t="s">
        <v>820</v>
      </c>
      <c r="D25" s="186"/>
      <c r="E25" s="187"/>
      <c r="F25" s="187"/>
      <c r="G25" s="176"/>
    </row>
    <row r="26" spans="1:7" ht="32.1" customHeight="1">
      <c r="A26" s="1695"/>
      <c r="B26" s="1673"/>
      <c r="C26" s="182" t="s">
        <v>821</v>
      </c>
      <c r="D26" s="186"/>
      <c r="E26" s="187"/>
      <c r="F26" s="188"/>
      <c r="G26" s="189"/>
    </row>
    <row r="27" spans="1:7" ht="30" customHeight="1" thickBot="1">
      <c r="A27" s="1674" t="s">
        <v>828</v>
      </c>
      <c r="B27" s="1675"/>
      <c r="C27" s="190" t="s">
        <v>829</v>
      </c>
      <c r="D27" s="191"/>
      <c r="E27" s="192"/>
      <c r="F27" s="193"/>
      <c r="G27" s="194"/>
    </row>
    <row r="28" spans="1:7" ht="23.1" customHeight="1">
      <c r="A28" s="884"/>
      <c r="D28" s="1680"/>
      <c r="E28" s="1680"/>
      <c r="F28" s="884"/>
      <c r="G28" s="195"/>
    </row>
    <row r="29" spans="1:7" ht="36" customHeight="1">
      <c r="A29" s="240"/>
      <c r="B29" s="240"/>
      <c r="C29" s="240"/>
      <c r="D29" s="241"/>
      <c r="E29" s="240"/>
      <c r="F29" s="1696" t="s">
        <v>1799</v>
      </c>
      <c r="G29" s="1696"/>
    </row>
    <row r="30" spans="1:7" ht="23.1" customHeight="1">
      <c r="A30" s="242" t="s">
        <v>853</v>
      </c>
      <c r="C30" s="195"/>
      <c r="G30" s="195"/>
    </row>
    <row r="31" spans="1:7" ht="23.1" customHeight="1">
      <c r="A31" s="242" t="s">
        <v>854</v>
      </c>
      <c r="C31" s="195"/>
      <c r="G31" s="195"/>
    </row>
    <row r="32" spans="1:7" ht="23.1" customHeight="1">
      <c r="C32" s="195"/>
      <c r="G32" s="195"/>
    </row>
    <row r="36" spans="1:3" ht="16.2">
      <c r="A36" s="197"/>
      <c r="C36" s="198"/>
    </row>
    <row r="37" spans="1:3" ht="16.2">
      <c r="A37" s="197"/>
      <c r="C37" s="198"/>
    </row>
    <row r="38" spans="1:3" ht="16.2">
      <c r="A38" s="197"/>
      <c r="C38" s="198"/>
    </row>
    <row r="39" spans="1:3" ht="16.2">
      <c r="A39" s="197"/>
      <c r="C39" s="199"/>
    </row>
  </sheetData>
  <mergeCells count="25">
    <mergeCell ref="H1:I1"/>
    <mergeCell ref="B18:B20"/>
    <mergeCell ref="B21:B23"/>
    <mergeCell ref="B24:B26"/>
    <mergeCell ref="A27:B27"/>
    <mergeCell ref="E1:G1"/>
    <mergeCell ref="E2:G2"/>
    <mergeCell ref="A3:G3"/>
    <mergeCell ref="A4:G4"/>
    <mergeCell ref="A5:G5"/>
    <mergeCell ref="A6:C7"/>
    <mergeCell ref="D6:D7"/>
    <mergeCell ref="G6:G7"/>
    <mergeCell ref="D28:E28"/>
    <mergeCell ref="F29:G29"/>
    <mergeCell ref="A8:A11"/>
    <mergeCell ref="B8:C8"/>
    <mergeCell ref="B9:C9"/>
    <mergeCell ref="B10:C10"/>
    <mergeCell ref="B11:C11"/>
    <mergeCell ref="A12:A26"/>
    <mergeCell ref="B12:C12"/>
    <mergeCell ref="B13:C13"/>
    <mergeCell ref="B14:C14"/>
    <mergeCell ref="B15:B17"/>
  </mergeCells>
  <phoneticPr fontId="18" type="noConversion"/>
  <hyperlinks>
    <hyperlink ref="H1" location="預告統計資料發布時間表!A1" display="回發布時間表" xr:uid="{41ADCA2F-BFDA-4758-A273-C4D1F15E99BC}"/>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1B2BE-85CC-46B5-BCF3-1536929C985C}">
  <dimension ref="A1:I39"/>
  <sheetViews>
    <sheetView workbookViewId="0">
      <selection activeCell="H1" sqref="H1:I1"/>
    </sheetView>
  </sheetViews>
  <sheetFormatPr defaultColWidth="9" defaultRowHeight="15"/>
  <cols>
    <col min="1" max="1" width="18.88671875" style="161" customWidth="1"/>
    <col min="2" max="2" width="16.33203125" style="161" customWidth="1"/>
    <col min="3" max="3" width="33.21875" style="161" customWidth="1"/>
    <col min="4" max="4" width="17.6640625" style="196" customWidth="1"/>
    <col min="5" max="5" width="17.6640625" style="161" customWidth="1"/>
    <col min="6" max="6" width="19.109375" style="161" customWidth="1"/>
    <col min="7" max="7" width="17.6640625" style="161" customWidth="1"/>
    <col min="8" max="16384" width="9" style="161"/>
  </cols>
  <sheetData>
    <row r="1" spans="1:9" ht="17.25" customHeight="1" thickBot="1">
      <c r="A1" s="160" t="s">
        <v>797</v>
      </c>
      <c r="D1" s="160" t="s">
        <v>770</v>
      </c>
      <c r="E1" s="1676" t="s">
        <v>798</v>
      </c>
      <c r="F1" s="1677"/>
      <c r="G1" s="1678"/>
      <c r="H1" s="1372" t="s">
        <v>86</v>
      </c>
      <c r="I1" s="1372"/>
    </row>
    <row r="2" spans="1:9" ht="18" customHeight="1" thickBot="1">
      <c r="A2" s="160" t="s">
        <v>799</v>
      </c>
      <c r="B2" s="162" t="s">
        <v>800</v>
      </c>
      <c r="C2" s="163"/>
      <c r="D2" s="160" t="s">
        <v>801</v>
      </c>
      <c r="E2" s="1676" t="s">
        <v>802</v>
      </c>
      <c r="F2" s="1677"/>
      <c r="G2" s="1678"/>
      <c r="H2"/>
    </row>
    <row r="3" spans="1:9" ht="45" customHeight="1">
      <c r="A3" s="1679" t="s">
        <v>803</v>
      </c>
      <c r="B3" s="1679"/>
      <c r="C3" s="1679"/>
      <c r="D3" s="1679"/>
      <c r="E3" s="1679"/>
      <c r="F3" s="1679"/>
      <c r="G3" s="1679"/>
    </row>
    <row r="4" spans="1:9">
      <c r="A4" s="1680"/>
      <c r="B4" s="1680"/>
      <c r="C4" s="1680"/>
      <c r="D4" s="1680"/>
      <c r="E4" s="1680"/>
      <c r="F4" s="1680"/>
      <c r="G4" s="1680"/>
    </row>
    <row r="5" spans="1:9" ht="24.9" customHeight="1" thickBot="1">
      <c r="A5" s="1681" t="s">
        <v>1818</v>
      </c>
      <c r="B5" s="1681"/>
      <c r="C5" s="1681"/>
      <c r="D5" s="1681"/>
      <c r="E5" s="1681"/>
      <c r="F5" s="1681"/>
      <c r="G5" s="1681"/>
    </row>
    <row r="6" spans="1:9" ht="19.5" customHeight="1" thickBot="1">
      <c r="A6" s="1682" t="s">
        <v>805</v>
      </c>
      <c r="B6" s="1683"/>
      <c r="C6" s="1684"/>
      <c r="D6" s="1688" t="s">
        <v>806</v>
      </c>
      <c r="E6" s="164"/>
      <c r="F6" s="165"/>
      <c r="G6" s="1690" t="s">
        <v>807</v>
      </c>
    </row>
    <row r="7" spans="1:9" ht="48" customHeight="1" thickBot="1">
      <c r="A7" s="1685"/>
      <c r="B7" s="1686"/>
      <c r="C7" s="1687"/>
      <c r="D7" s="1689"/>
      <c r="E7" s="166" t="s">
        <v>808</v>
      </c>
      <c r="F7" s="166" t="s">
        <v>809</v>
      </c>
      <c r="G7" s="1691"/>
    </row>
    <row r="8" spans="1:9" ht="32.1" customHeight="1">
      <c r="A8" s="1661" t="s">
        <v>810</v>
      </c>
      <c r="B8" s="1663" t="s">
        <v>811</v>
      </c>
      <c r="C8" s="1664"/>
      <c r="D8" s="167">
        <v>129.69999999999999</v>
      </c>
      <c r="E8" s="168">
        <v>0</v>
      </c>
      <c r="F8" s="168">
        <v>0</v>
      </c>
      <c r="G8" s="169">
        <v>4</v>
      </c>
    </row>
    <row r="9" spans="1:9" ht="32.1" customHeight="1">
      <c r="A9" s="1661"/>
      <c r="B9" s="1665" t="s">
        <v>812</v>
      </c>
      <c r="C9" s="1666"/>
      <c r="D9" s="167">
        <v>129.69999999999999</v>
      </c>
      <c r="E9" s="170">
        <v>0</v>
      </c>
      <c r="F9" s="171">
        <v>0</v>
      </c>
      <c r="G9" s="169">
        <v>4</v>
      </c>
    </row>
    <row r="10" spans="1:9" ht="32.1" customHeight="1">
      <c r="A10" s="1661"/>
      <c r="B10" s="1667" t="s">
        <v>813</v>
      </c>
      <c r="C10" s="1668"/>
      <c r="D10" s="172"/>
      <c r="E10" s="170"/>
      <c r="F10" s="173"/>
      <c r="G10" s="174"/>
    </row>
    <row r="11" spans="1:9" ht="32.1" customHeight="1">
      <c r="A11" s="1662"/>
      <c r="B11" s="1669" t="s">
        <v>814</v>
      </c>
      <c r="C11" s="1670"/>
      <c r="D11" s="172"/>
      <c r="E11" s="170"/>
      <c r="F11" s="173"/>
      <c r="G11" s="174"/>
    </row>
    <row r="12" spans="1:9" ht="32.1" customHeight="1">
      <c r="A12" s="1692" t="s">
        <v>815</v>
      </c>
      <c r="B12" s="1667" t="s">
        <v>811</v>
      </c>
      <c r="C12" s="1668"/>
      <c r="D12" s="175">
        <v>129.69999999999999</v>
      </c>
      <c r="E12" s="170">
        <v>0</v>
      </c>
      <c r="F12" s="170">
        <v>0</v>
      </c>
      <c r="G12" s="169">
        <v>4</v>
      </c>
    </row>
    <row r="13" spans="1:9" ht="32.1" customHeight="1">
      <c r="A13" s="1693"/>
      <c r="B13" s="1657" t="s">
        <v>816</v>
      </c>
      <c r="C13" s="1658"/>
      <c r="D13" s="170">
        <v>129.69999999999999</v>
      </c>
      <c r="E13" s="170">
        <v>0</v>
      </c>
      <c r="F13" s="170">
        <v>0</v>
      </c>
      <c r="G13" s="176"/>
    </row>
    <row r="14" spans="1:9" ht="32.1" customHeight="1">
      <c r="A14" s="1693"/>
      <c r="B14" s="1657" t="s">
        <v>817</v>
      </c>
      <c r="C14" s="1658"/>
      <c r="D14" s="172"/>
      <c r="E14" s="170"/>
      <c r="F14" s="171"/>
      <c r="G14" s="177"/>
    </row>
    <row r="15" spans="1:9" ht="32.1" customHeight="1">
      <c r="A15" s="1693"/>
      <c r="B15" s="1659" t="s">
        <v>818</v>
      </c>
      <c r="C15" s="178" t="s">
        <v>819</v>
      </c>
      <c r="D15" s="1074">
        <v>55.75</v>
      </c>
      <c r="E15" s="180">
        <v>0</v>
      </c>
      <c r="F15" s="181">
        <v>0</v>
      </c>
      <c r="G15" s="174"/>
    </row>
    <row r="16" spans="1:9" ht="32.1" customHeight="1">
      <c r="A16" s="1693"/>
      <c r="B16" s="1659"/>
      <c r="C16" s="182" t="s">
        <v>820</v>
      </c>
      <c r="D16" s="167">
        <v>55.75</v>
      </c>
      <c r="E16" s="170"/>
      <c r="F16" s="171">
        <v>0</v>
      </c>
      <c r="G16" s="174"/>
    </row>
    <row r="17" spans="1:7" ht="32.1" customHeight="1">
      <c r="A17" s="1693"/>
      <c r="B17" s="1660"/>
      <c r="C17" s="182" t="s">
        <v>821</v>
      </c>
      <c r="D17" s="180">
        <v>0</v>
      </c>
      <c r="E17" s="170">
        <v>0</v>
      </c>
      <c r="F17" s="171"/>
      <c r="G17" s="177"/>
    </row>
    <row r="18" spans="1:7" ht="32.1" customHeight="1">
      <c r="A18" s="1693"/>
      <c r="B18" s="1672" t="s">
        <v>822</v>
      </c>
      <c r="C18" s="183" t="s">
        <v>819</v>
      </c>
      <c r="D18" s="172">
        <v>0</v>
      </c>
      <c r="E18" s="170">
        <v>0</v>
      </c>
      <c r="F18" s="170">
        <v>0</v>
      </c>
      <c r="G18" s="176"/>
    </row>
    <row r="19" spans="1:7" ht="32.1" customHeight="1">
      <c r="A19" s="1693"/>
      <c r="B19" s="1659"/>
      <c r="C19" s="182" t="s">
        <v>820</v>
      </c>
      <c r="D19" s="172"/>
      <c r="E19" s="170">
        <v>0</v>
      </c>
      <c r="F19" s="170">
        <v>0</v>
      </c>
      <c r="G19" s="176"/>
    </row>
    <row r="20" spans="1:7" ht="32.1" customHeight="1">
      <c r="A20" s="1693"/>
      <c r="B20" s="1660"/>
      <c r="C20" s="182" t="s">
        <v>821</v>
      </c>
      <c r="D20" s="172"/>
      <c r="E20" s="170"/>
      <c r="F20" s="171"/>
      <c r="G20" s="177"/>
    </row>
    <row r="21" spans="1:7" ht="32.1" customHeight="1">
      <c r="A21" s="1693"/>
      <c r="B21" s="1669" t="s">
        <v>823</v>
      </c>
      <c r="C21" s="183" t="s">
        <v>824</v>
      </c>
      <c r="D21" s="184"/>
      <c r="E21" s="185"/>
      <c r="F21" s="173"/>
      <c r="G21" s="174"/>
    </row>
    <row r="22" spans="1:7" ht="32.1" customHeight="1">
      <c r="A22" s="1693"/>
      <c r="B22" s="1669"/>
      <c r="C22" s="183" t="s">
        <v>825</v>
      </c>
      <c r="D22" s="184"/>
      <c r="E22" s="184"/>
      <c r="F22" s="173"/>
      <c r="G22" s="174"/>
    </row>
    <row r="23" spans="1:7" ht="32.1" customHeight="1">
      <c r="A23" s="1693"/>
      <c r="B23" s="1669"/>
      <c r="C23" s="183" t="s">
        <v>826</v>
      </c>
      <c r="D23" s="184"/>
      <c r="E23" s="184"/>
      <c r="F23" s="173"/>
      <c r="G23" s="169">
        <v>4</v>
      </c>
    </row>
    <row r="24" spans="1:7" ht="32.1" customHeight="1">
      <c r="A24" s="1694"/>
      <c r="B24" s="1673" t="s">
        <v>827</v>
      </c>
      <c r="C24" s="182" t="s">
        <v>819</v>
      </c>
      <c r="D24" s="186"/>
      <c r="E24" s="187"/>
      <c r="F24" s="187"/>
      <c r="G24" s="176"/>
    </row>
    <row r="25" spans="1:7" ht="32.1" customHeight="1">
      <c r="A25" s="1694"/>
      <c r="B25" s="1673"/>
      <c r="C25" s="182" t="s">
        <v>820</v>
      </c>
      <c r="D25" s="186"/>
      <c r="E25" s="187"/>
      <c r="F25" s="187"/>
      <c r="G25" s="176"/>
    </row>
    <row r="26" spans="1:7" ht="32.1" customHeight="1">
      <c r="A26" s="1695"/>
      <c r="B26" s="1673"/>
      <c r="C26" s="182" t="s">
        <v>821</v>
      </c>
      <c r="D26" s="186"/>
      <c r="E26" s="187"/>
      <c r="F26" s="188"/>
      <c r="G26" s="189"/>
    </row>
    <row r="27" spans="1:7" ht="30" customHeight="1" thickBot="1">
      <c r="A27" s="1674" t="s">
        <v>828</v>
      </c>
      <c r="B27" s="1675"/>
      <c r="C27" s="190" t="s">
        <v>829</v>
      </c>
      <c r="D27" s="191"/>
      <c r="E27" s="192"/>
      <c r="F27" s="193"/>
      <c r="G27" s="194"/>
    </row>
    <row r="28" spans="1:7" ht="23.1" customHeight="1">
      <c r="A28" s="884"/>
      <c r="D28" s="1680"/>
      <c r="E28" s="1680"/>
      <c r="F28" s="884"/>
      <c r="G28" s="195"/>
    </row>
    <row r="29" spans="1:7" ht="36" customHeight="1">
      <c r="A29" s="240"/>
      <c r="B29" s="240"/>
      <c r="C29" s="240"/>
      <c r="D29" s="241"/>
      <c r="E29" s="240"/>
      <c r="F29" s="1696" t="s">
        <v>1819</v>
      </c>
      <c r="G29" s="1696"/>
    </row>
    <row r="30" spans="1:7" ht="23.1" customHeight="1">
      <c r="A30" s="242" t="s">
        <v>853</v>
      </c>
      <c r="C30" s="195"/>
      <c r="G30" s="195"/>
    </row>
    <row r="31" spans="1:7" ht="23.1" customHeight="1">
      <c r="A31" s="242" t="s">
        <v>854</v>
      </c>
      <c r="C31" s="195"/>
      <c r="G31" s="195"/>
    </row>
    <row r="32" spans="1:7" ht="23.1" customHeight="1">
      <c r="C32" s="195"/>
      <c r="G32" s="195"/>
    </row>
    <row r="36" spans="1:3" ht="16.2">
      <c r="A36" s="197"/>
      <c r="C36" s="198"/>
    </row>
    <row r="37" spans="1:3" ht="16.2">
      <c r="A37" s="197"/>
      <c r="C37" s="198"/>
    </row>
    <row r="38" spans="1:3" ht="16.2">
      <c r="A38" s="197"/>
      <c r="C38" s="198"/>
    </row>
    <row r="39" spans="1:3" ht="16.2">
      <c r="A39" s="197"/>
      <c r="C39" s="199"/>
    </row>
  </sheetData>
  <mergeCells count="25">
    <mergeCell ref="A27:B27"/>
    <mergeCell ref="D28:E28"/>
    <mergeCell ref="F29:G29"/>
    <mergeCell ref="A12:A26"/>
    <mergeCell ref="B12:C12"/>
    <mergeCell ref="B13:C13"/>
    <mergeCell ref="B14:C14"/>
    <mergeCell ref="B15:B17"/>
    <mergeCell ref="B18:B20"/>
    <mergeCell ref="B21:B23"/>
    <mergeCell ref="B24:B26"/>
    <mergeCell ref="A6:C7"/>
    <mergeCell ref="D6:D7"/>
    <mergeCell ref="G6:G7"/>
    <mergeCell ref="A8:A11"/>
    <mergeCell ref="B8:C8"/>
    <mergeCell ref="B9:C9"/>
    <mergeCell ref="B10:C10"/>
    <mergeCell ref="B11:C11"/>
    <mergeCell ref="A5:G5"/>
    <mergeCell ref="E1:G1"/>
    <mergeCell ref="H1:I1"/>
    <mergeCell ref="E2:G2"/>
    <mergeCell ref="A3:G3"/>
    <mergeCell ref="A4:G4"/>
  </mergeCells>
  <phoneticPr fontId="18" type="noConversion"/>
  <hyperlinks>
    <hyperlink ref="H1" location="預告統計資料發布時間表!A1" display="回發布時間表" xr:uid="{001B4A3D-FCE1-4BCA-9E2A-FB02A4A91BDF}"/>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6A4E0-A5AA-4315-B504-0754285C9DA6}">
  <dimension ref="A1:I39"/>
  <sheetViews>
    <sheetView workbookViewId="0">
      <selection activeCell="H1" sqref="H1:I1"/>
    </sheetView>
  </sheetViews>
  <sheetFormatPr defaultColWidth="9" defaultRowHeight="15"/>
  <cols>
    <col min="1" max="1" width="18.88671875" style="161" customWidth="1"/>
    <col min="2" max="2" width="16.33203125" style="161" customWidth="1"/>
    <col min="3" max="3" width="33.21875" style="161" customWidth="1"/>
    <col min="4" max="4" width="17.6640625" style="196" customWidth="1"/>
    <col min="5" max="5" width="17.6640625" style="161" customWidth="1"/>
    <col min="6" max="6" width="19.109375" style="161" customWidth="1"/>
    <col min="7" max="7" width="17.6640625" style="161" customWidth="1"/>
    <col min="8" max="16384" width="9" style="161"/>
  </cols>
  <sheetData>
    <row r="1" spans="1:9" ht="17.25" customHeight="1" thickBot="1">
      <c r="A1" s="160" t="s">
        <v>797</v>
      </c>
      <c r="D1" s="160" t="s">
        <v>770</v>
      </c>
      <c r="E1" s="1676" t="s">
        <v>798</v>
      </c>
      <c r="F1" s="1677"/>
      <c r="G1" s="1678"/>
      <c r="H1" s="1372" t="s">
        <v>86</v>
      </c>
      <c r="I1" s="1372"/>
    </row>
    <row r="2" spans="1:9" ht="18" customHeight="1" thickBot="1">
      <c r="A2" s="160" t="s">
        <v>799</v>
      </c>
      <c r="B2" s="162" t="s">
        <v>800</v>
      </c>
      <c r="C2" s="163"/>
      <c r="D2" s="160" t="s">
        <v>801</v>
      </c>
      <c r="E2" s="1676" t="s">
        <v>802</v>
      </c>
      <c r="F2" s="1677"/>
      <c r="G2" s="1678"/>
      <c r="H2"/>
    </row>
    <row r="3" spans="1:9" ht="45" customHeight="1">
      <c r="A3" s="1679" t="s">
        <v>803</v>
      </c>
      <c r="B3" s="1679"/>
      <c r="C3" s="1679"/>
      <c r="D3" s="1679"/>
      <c r="E3" s="1679"/>
      <c r="F3" s="1679"/>
      <c r="G3" s="1679"/>
    </row>
    <row r="4" spans="1:9">
      <c r="A4" s="1680"/>
      <c r="B4" s="1680"/>
      <c r="C4" s="1680"/>
      <c r="D4" s="1680"/>
      <c r="E4" s="1680"/>
      <c r="F4" s="1680"/>
      <c r="G4" s="1680"/>
    </row>
    <row r="5" spans="1:9" ht="24.9" customHeight="1" thickBot="1">
      <c r="A5" s="1681" t="s">
        <v>1820</v>
      </c>
      <c r="B5" s="1681"/>
      <c r="C5" s="1681"/>
      <c r="D5" s="1681"/>
      <c r="E5" s="1681"/>
      <c r="F5" s="1681"/>
      <c r="G5" s="1681"/>
    </row>
    <row r="6" spans="1:9" ht="19.5" customHeight="1" thickBot="1">
      <c r="A6" s="1682" t="s">
        <v>805</v>
      </c>
      <c r="B6" s="1683"/>
      <c r="C6" s="1684"/>
      <c r="D6" s="1688" t="s">
        <v>806</v>
      </c>
      <c r="E6" s="164"/>
      <c r="F6" s="165"/>
      <c r="G6" s="1690" t="s">
        <v>807</v>
      </c>
    </row>
    <row r="7" spans="1:9" ht="48" customHeight="1" thickBot="1">
      <c r="A7" s="1685"/>
      <c r="B7" s="1686"/>
      <c r="C7" s="1687"/>
      <c r="D7" s="1689"/>
      <c r="E7" s="166" t="s">
        <v>808</v>
      </c>
      <c r="F7" s="166" t="s">
        <v>809</v>
      </c>
      <c r="G7" s="1691"/>
    </row>
    <row r="8" spans="1:9" ht="32.1" customHeight="1">
      <c r="A8" s="1661" t="s">
        <v>810</v>
      </c>
      <c r="B8" s="1663" t="s">
        <v>811</v>
      </c>
      <c r="C8" s="1664"/>
      <c r="D8" s="167">
        <v>169.75</v>
      </c>
      <c r="E8" s="168">
        <v>0</v>
      </c>
      <c r="F8" s="168">
        <v>0</v>
      </c>
      <c r="G8" s="169">
        <v>3</v>
      </c>
    </row>
    <row r="9" spans="1:9" ht="32.1" customHeight="1">
      <c r="A9" s="1661"/>
      <c r="B9" s="1665" t="s">
        <v>812</v>
      </c>
      <c r="C9" s="1666"/>
      <c r="D9" s="167">
        <v>169.75</v>
      </c>
      <c r="E9" s="170">
        <v>0</v>
      </c>
      <c r="F9" s="171">
        <v>0</v>
      </c>
      <c r="G9" s="169">
        <v>3</v>
      </c>
    </row>
    <row r="10" spans="1:9" ht="32.1" customHeight="1">
      <c r="A10" s="1661"/>
      <c r="B10" s="1667" t="s">
        <v>813</v>
      </c>
      <c r="C10" s="1668"/>
      <c r="D10" s="172"/>
      <c r="E10" s="170"/>
      <c r="F10" s="173"/>
      <c r="G10" s="174"/>
    </row>
    <row r="11" spans="1:9" ht="32.1" customHeight="1">
      <c r="A11" s="1662"/>
      <c r="B11" s="1669" t="s">
        <v>814</v>
      </c>
      <c r="C11" s="1670"/>
      <c r="D11" s="172"/>
      <c r="E11" s="170"/>
      <c r="F11" s="173"/>
      <c r="G11" s="174"/>
    </row>
    <row r="12" spans="1:9" ht="32.1" customHeight="1">
      <c r="A12" s="1692" t="s">
        <v>815</v>
      </c>
      <c r="B12" s="1667" t="s">
        <v>811</v>
      </c>
      <c r="C12" s="1668"/>
      <c r="D12" s="175">
        <v>169.75</v>
      </c>
      <c r="E12" s="170">
        <v>0</v>
      </c>
      <c r="F12" s="170">
        <v>0</v>
      </c>
      <c r="G12" s="169">
        <v>3</v>
      </c>
    </row>
    <row r="13" spans="1:9" ht="32.1" customHeight="1">
      <c r="A13" s="1693"/>
      <c r="B13" s="1657" t="s">
        <v>816</v>
      </c>
      <c r="C13" s="1658"/>
      <c r="D13" s="170">
        <v>169.75</v>
      </c>
      <c r="E13" s="170">
        <v>0</v>
      </c>
      <c r="F13" s="170">
        <v>0</v>
      </c>
      <c r="G13" s="176"/>
    </row>
    <row r="14" spans="1:9" ht="32.1" customHeight="1">
      <c r="A14" s="1693"/>
      <c r="B14" s="1657" t="s">
        <v>817</v>
      </c>
      <c r="C14" s="1658"/>
      <c r="D14" s="172"/>
      <c r="E14" s="170"/>
      <c r="F14" s="171"/>
      <c r="G14" s="177"/>
    </row>
    <row r="15" spans="1:9" ht="32.1" customHeight="1">
      <c r="A15" s="1693"/>
      <c r="B15" s="1659" t="s">
        <v>818</v>
      </c>
      <c r="C15" s="178" t="s">
        <v>819</v>
      </c>
      <c r="D15" s="1074">
        <v>60.28</v>
      </c>
      <c r="E15" s="180">
        <v>0</v>
      </c>
      <c r="F15" s="181">
        <v>0</v>
      </c>
      <c r="G15" s="174"/>
    </row>
    <row r="16" spans="1:9" ht="32.1" customHeight="1">
      <c r="A16" s="1693"/>
      <c r="B16" s="1659"/>
      <c r="C16" s="182" t="s">
        <v>820</v>
      </c>
      <c r="D16" s="167">
        <v>60.28</v>
      </c>
      <c r="E16" s="170"/>
      <c r="F16" s="171">
        <v>0</v>
      </c>
      <c r="G16" s="174"/>
    </row>
    <row r="17" spans="1:7" ht="32.1" customHeight="1">
      <c r="A17" s="1693"/>
      <c r="B17" s="1660"/>
      <c r="C17" s="182" t="s">
        <v>821</v>
      </c>
      <c r="D17" s="180">
        <v>0</v>
      </c>
      <c r="E17" s="170">
        <v>0</v>
      </c>
      <c r="F17" s="171"/>
      <c r="G17" s="177"/>
    </row>
    <row r="18" spans="1:7" ht="32.1" customHeight="1">
      <c r="A18" s="1693"/>
      <c r="B18" s="1672" t="s">
        <v>822</v>
      </c>
      <c r="C18" s="183" t="s">
        <v>819</v>
      </c>
      <c r="D18" s="172">
        <v>0</v>
      </c>
      <c r="E18" s="170">
        <v>0</v>
      </c>
      <c r="F18" s="170">
        <v>0</v>
      </c>
      <c r="G18" s="176"/>
    </row>
    <row r="19" spans="1:7" ht="32.1" customHeight="1">
      <c r="A19" s="1693"/>
      <c r="B19" s="1659"/>
      <c r="C19" s="182" t="s">
        <v>820</v>
      </c>
      <c r="D19" s="172"/>
      <c r="E19" s="170">
        <v>0</v>
      </c>
      <c r="F19" s="170">
        <v>0</v>
      </c>
      <c r="G19" s="176"/>
    </row>
    <row r="20" spans="1:7" ht="32.1" customHeight="1">
      <c r="A20" s="1693"/>
      <c r="B20" s="1660"/>
      <c r="C20" s="182" t="s">
        <v>821</v>
      </c>
      <c r="D20" s="172"/>
      <c r="E20" s="170"/>
      <c r="F20" s="171"/>
      <c r="G20" s="177"/>
    </row>
    <row r="21" spans="1:7" ht="32.1" customHeight="1">
      <c r="A21" s="1693"/>
      <c r="B21" s="1669" t="s">
        <v>823</v>
      </c>
      <c r="C21" s="183" t="s">
        <v>824</v>
      </c>
      <c r="D21" s="184"/>
      <c r="E21" s="185"/>
      <c r="F21" s="173"/>
      <c r="G21" s="174"/>
    </row>
    <row r="22" spans="1:7" ht="32.1" customHeight="1">
      <c r="A22" s="1693"/>
      <c r="B22" s="1669"/>
      <c r="C22" s="183" t="s">
        <v>825</v>
      </c>
      <c r="D22" s="184"/>
      <c r="E22" s="184"/>
      <c r="F22" s="173"/>
      <c r="G22" s="174"/>
    </row>
    <row r="23" spans="1:7" ht="32.1" customHeight="1">
      <c r="A23" s="1693"/>
      <c r="B23" s="1669"/>
      <c r="C23" s="183" t="s">
        <v>826</v>
      </c>
      <c r="D23" s="184"/>
      <c r="E23" s="184"/>
      <c r="F23" s="173"/>
      <c r="G23" s="169">
        <v>3</v>
      </c>
    </row>
    <row r="24" spans="1:7" ht="32.1" customHeight="1">
      <c r="A24" s="1694"/>
      <c r="B24" s="1673" t="s">
        <v>827</v>
      </c>
      <c r="C24" s="182" t="s">
        <v>819</v>
      </c>
      <c r="D24" s="186"/>
      <c r="E24" s="187"/>
      <c r="F24" s="187"/>
      <c r="G24" s="176"/>
    </row>
    <row r="25" spans="1:7" ht="32.1" customHeight="1">
      <c r="A25" s="1694"/>
      <c r="B25" s="1673"/>
      <c r="C25" s="182" t="s">
        <v>820</v>
      </c>
      <c r="D25" s="186"/>
      <c r="E25" s="187"/>
      <c r="F25" s="187"/>
      <c r="G25" s="176"/>
    </row>
    <row r="26" spans="1:7" ht="32.1" customHeight="1">
      <c r="A26" s="1695"/>
      <c r="B26" s="1673"/>
      <c r="C26" s="182" t="s">
        <v>821</v>
      </c>
      <c r="D26" s="186"/>
      <c r="E26" s="187"/>
      <c r="F26" s="188"/>
      <c r="G26" s="189"/>
    </row>
    <row r="27" spans="1:7" ht="30" customHeight="1" thickBot="1">
      <c r="A27" s="1674" t="s">
        <v>828</v>
      </c>
      <c r="B27" s="1675"/>
      <c r="C27" s="190" t="s">
        <v>829</v>
      </c>
      <c r="D27" s="191"/>
      <c r="E27" s="192"/>
      <c r="F27" s="193"/>
      <c r="G27" s="194"/>
    </row>
    <row r="28" spans="1:7" ht="23.1" customHeight="1">
      <c r="A28" s="884"/>
      <c r="D28" s="1680"/>
      <c r="E28" s="1680"/>
      <c r="F28" s="884"/>
      <c r="G28" s="195"/>
    </row>
    <row r="29" spans="1:7" ht="36" customHeight="1">
      <c r="A29" s="240"/>
      <c r="B29" s="240"/>
      <c r="C29" s="240"/>
      <c r="D29" s="241"/>
      <c r="E29" s="240"/>
      <c r="F29" s="1696" t="s">
        <v>1821</v>
      </c>
      <c r="G29" s="1696"/>
    </row>
    <row r="30" spans="1:7" ht="23.1" customHeight="1">
      <c r="A30" s="242" t="s">
        <v>853</v>
      </c>
      <c r="C30" s="195"/>
      <c r="G30" s="195"/>
    </row>
    <row r="31" spans="1:7" ht="23.1" customHeight="1">
      <c r="A31" s="242" t="s">
        <v>854</v>
      </c>
      <c r="C31" s="195"/>
      <c r="G31" s="195"/>
    </row>
    <row r="32" spans="1:7" ht="23.1" customHeight="1">
      <c r="C32" s="195"/>
      <c r="G32" s="195"/>
    </row>
    <row r="36" spans="1:3" ht="16.2">
      <c r="A36" s="197"/>
      <c r="C36" s="198"/>
    </row>
    <row r="37" spans="1:3" ht="16.2">
      <c r="A37" s="197"/>
      <c r="C37" s="198"/>
    </row>
    <row r="38" spans="1:3" ht="16.2">
      <c r="A38" s="197"/>
      <c r="C38" s="198"/>
    </row>
    <row r="39" spans="1:3" ht="16.2">
      <c r="A39" s="197"/>
      <c r="C39" s="199"/>
    </row>
  </sheetData>
  <mergeCells count="25">
    <mergeCell ref="A27:B27"/>
    <mergeCell ref="D28:E28"/>
    <mergeCell ref="F29:G29"/>
    <mergeCell ref="A12:A26"/>
    <mergeCell ref="B12:C12"/>
    <mergeCell ref="B13:C13"/>
    <mergeCell ref="B14:C14"/>
    <mergeCell ref="B15:B17"/>
    <mergeCell ref="B18:B20"/>
    <mergeCell ref="B21:B23"/>
    <mergeCell ref="B24:B26"/>
    <mergeCell ref="A6:C7"/>
    <mergeCell ref="D6:D7"/>
    <mergeCell ref="G6:G7"/>
    <mergeCell ref="A8:A11"/>
    <mergeCell ref="B8:C8"/>
    <mergeCell ref="B9:C9"/>
    <mergeCell ref="B10:C10"/>
    <mergeCell ref="B11:C11"/>
    <mergeCell ref="A5:G5"/>
    <mergeCell ref="E1:G1"/>
    <mergeCell ref="H1:I1"/>
    <mergeCell ref="E2:G2"/>
    <mergeCell ref="A3:G3"/>
    <mergeCell ref="A4:G4"/>
  </mergeCells>
  <phoneticPr fontId="18" type="noConversion"/>
  <hyperlinks>
    <hyperlink ref="H1" location="預告統計資料發布時間表!A1" display="回發布時間表" xr:uid="{ED0FE5D9-76CE-4024-96BB-03E49771B7E1}"/>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27"/>
  <sheetViews>
    <sheetView workbookViewId="0">
      <selection activeCell="I1" sqref="I1:J1"/>
    </sheetView>
  </sheetViews>
  <sheetFormatPr defaultColWidth="9" defaultRowHeight="19.8"/>
  <cols>
    <col min="1" max="1" width="13" style="445" customWidth="1"/>
    <col min="2" max="3" width="11.88671875" style="445" customWidth="1"/>
    <col min="4" max="4" width="8.44140625" style="445" customWidth="1"/>
    <col min="5" max="5" width="23.88671875" style="445" customWidth="1"/>
    <col min="6" max="7" width="10.77734375" style="445" customWidth="1"/>
    <col min="8" max="8" width="12.6640625" style="445" customWidth="1"/>
    <col min="9" max="9" width="5.44140625" style="445" customWidth="1"/>
    <col min="10" max="15" width="9" style="445" customWidth="1"/>
    <col min="16" max="20" width="8.77734375" style="445" customWidth="1"/>
    <col min="21" max="256" width="9" style="445"/>
    <col min="257" max="257" width="13" style="445" customWidth="1"/>
    <col min="258" max="259" width="11.88671875" style="445" customWidth="1"/>
    <col min="260" max="260" width="8.44140625" style="445" customWidth="1"/>
    <col min="261" max="261" width="23.88671875" style="445" customWidth="1"/>
    <col min="262" max="263" width="10.77734375" style="445" customWidth="1"/>
    <col min="264" max="264" width="12.6640625" style="445" customWidth="1"/>
    <col min="265" max="265" width="5.44140625" style="445" customWidth="1"/>
    <col min="266" max="271" width="9" style="445" customWidth="1"/>
    <col min="272" max="276" width="8.77734375" style="445" customWidth="1"/>
    <col min="277" max="512" width="9" style="445"/>
    <col min="513" max="513" width="13" style="445" customWidth="1"/>
    <col min="514" max="515" width="11.88671875" style="445" customWidth="1"/>
    <col min="516" max="516" width="8.44140625" style="445" customWidth="1"/>
    <col min="517" max="517" width="23.88671875" style="445" customWidth="1"/>
    <col min="518" max="519" width="10.77734375" style="445" customWidth="1"/>
    <col min="520" max="520" width="12.6640625" style="445" customWidth="1"/>
    <col min="521" max="521" width="5.44140625" style="445" customWidth="1"/>
    <col min="522" max="527" width="9" style="445" customWidth="1"/>
    <col min="528" max="532" width="8.77734375" style="445" customWidth="1"/>
    <col min="533" max="768" width="9" style="445"/>
    <col min="769" max="769" width="13" style="445" customWidth="1"/>
    <col min="770" max="771" width="11.88671875" style="445" customWidth="1"/>
    <col min="772" max="772" width="8.44140625" style="445" customWidth="1"/>
    <col min="773" max="773" width="23.88671875" style="445" customWidth="1"/>
    <col min="774" max="775" width="10.77734375" style="445" customWidth="1"/>
    <col min="776" max="776" width="12.6640625" style="445" customWidth="1"/>
    <col min="777" max="777" width="5.44140625" style="445" customWidth="1"/>
    <col min="778" max="783" width="9" style="445" customWidth="1"/>
    <col min="784" max="788" width="8.77734375" style="445" customWidth="1"/>
    <col min="789" max="1024" width="9" style="445"/>
    <col min="1025" max="1025" width="13" style="445" customWidth="1"/>
    <col min="1026" max="1027" width="11.88671875" style="445" customWidth="1"/>
    <col min="1028" max="1028" width="8.44140625" style="445" customWidth="1"/>
    <col min="1029" max="1029" width="23.88671875" style="445" customWidth="1"/>
    <col min="1030" max="1031" width="10.77734375" style="445" customWidth="1"/>
    <col min="1032" max="1032" width="12.6640625" style="445" customWidth="1"/>
    <col min="1033" max="1033" width="5.44140625" style="445" customWidth="1"/>
    <col min="1034" max="1039" width="9" style="445" customWidth="1"/>
    <col min="1040" max="1044" width="8.77734375" style="445" customWidth="1"/>
    <col min="1045" max="1280" width="9" style="445"/>
    <col min="1281" max="1281" width="13" style="445" customWidth="1"/>
    <col min="1282" max="1283" width="11.88671875" style="445" customWidth="1"/>
    <col min="1284" max="1284" width="8.44140625" style="445" customWidth="1"/>
    <col min="1285" max="1285" width="23.88671875" style="445" customWidth="1"/>
    <col min="1286" max="1287" width="10.77734375" style="445" customWidth="1"/>
    <col min="1288" max="1288" width="12.6640625" style="445" customWidth="1"/>
    <col min="1289" max="1289" width="5.44140625" style="445" customWidth="1"/>
    <col min="1290" max="1295" width="9" style="445" customWidth="1"/>
    <col min="1296" max="1300" width="8.77734375" style="445" customWidth="1"/>
    <col min="1301" max="1536" width="9" style="445"/>
    <col min="1537" max="1537" width="13" style="445" customWidth="1"/>
    <col min="1538" max="1539" width="11.88671875" style="445" customWidth="1"/>
    <col min="1540" max="1540" width="8.44140625" style="445" customWidth="1"/>
    <col min="1541" max="1541" width="23.88671875" style="445" customWidth="1"/>
    <col min="1542" max="1543" width="10.77734375" style="445" customWidth="1"/>
    <col min="1544" max="1544" width="12.6640625" style="445" customWidth="1"/>
    <col min="1545" max="1545" width="5.44140625" style="445" customWidth="1"/>
    <col min="1546" max="1551" width="9" style="445" customWidth="1"/>
    <col min="1552" max="1556" width="8.77734375" style="445" customWidth="1"/>
    <col min="1557" max="1792" width="9" style="445"/>
    <col min="1793" max="1793" width="13" style="445" customWidth="1"/>
    <col min="1794" max="1795" width="11.88671875" style="445" customWidth="1"/>
    <col min="1796" max="1796" width="8.44140625" style="445" customWidth="1"/>
    <col min="1797" max="1797" width="23.88671875" style="445" customWidth="1"/>
    <col min="1798" max="1799" width="10.77734375" style="445" customWidth="1"/>
    <col min="1800" max="1800" width="12.6640625" style="445" customWidth="1"/>
    <col min="1801" max="1801" width="5.44140625" style="445" customWidth="1"/>
    <col min="1802" max="1807" width="9" style="445" customWidth="1"/>
    <col min="1808" max="1812" width="8.77734375" style="445" customWidth="1"/>
    <col min="1813" max="2048" width="9" style="445"/>
    <col min="2049" max="2049" width="13" style="445" customWidth="1"/>
    <col min="2050" max="2051" width="11.88671875" style="445" customWidth="1"/>
    <col min="2052" max="2052" width="8.44140625" style="445" customWidth="1"/>
    <col min="2053" max="2053" width="23.88671875" style="445" customWidth="1"/>
    <col min="2054" max="2055" width="10.77734375" style="445" customWidth="1"/>
    <col min="2056" max="2056" width="12.6640625" style="445" customWidth="1"/>
    <col min="2057" max="2057" width="5.44140625" style="445" customWidth="1"/>
    <col min="2058" max="2063" width="9" style="445" customWidth="1"/>
    <col min="2064" max="2068" width="8.77734375" style="445" customWidth="1"/>
    <col min="2069" max="2304" width="9" style="445"/>
    <col min="2305" max="2305" width="13" style="445" customWidth="1"/>
    <col min="2306" max="2307" width="11.88671875" style="445" customWidth="1"/>
    <col min="2308" max="2308" width="8.44140625" style="445" customWidth="1"/>
    <col min="2309" max="2309" width="23.88671875" style="445" customWidth="1"/>
    <col min="2310" max="2311" width="10.77734375" style="445" customWidth="1"/>
    <col min="2312" max="2312" width="12.6640625" style="445" customWidth="1"/>
    <col min="2313" max="2313" width="5.44140625" style="445" customWidth="1"/>
    <col min="2314" max="2319" width="9" style="445" customWidth="1"/>
    <col min="2320" max="2324" width="8.77734375" style="445" customWidth="1"/>
    <col min="2325" max="2560" width="9" style="445"/>
    <col min="2561" max="2561" width="13" style="445" customWidth="1"/>
    <col min="2562" max="2563" width="11.88671875" style="445" customWidth="1"/>
    <col min="2564" max="2564" width="8.44140625" style="445" customWidth="1"/>
    <col min="2565" max="2565" width="23.88671875" style="445" customWidth="1"/>
    <col min="2566" max="2567" width="10.77734375" style="445" customWidth="1"/>
    <col min="2568" max="2568" width="12.6640625" style="445" customWidth="1"/>
    <col min="2569" max="2569" width="5.44140625" style="445" customWidth="1"/>
    <col min="2570" max="2575" width="9" style="445" customWidth="1"/>
    <col min="2576" max="2580" width="8.77734375" style="445" customWidth="1"/>
    <col min="2581" max="2816" width="9" style="445"/>
    <col min="2817" max="2817" width="13" style="445" customWidth="1"/>
    <col min="2818" max="2819" width="11.88671875" style="445" customWidth="1"/>
    <col min="2820" max="2820" width="8.44140625" style="445" customWidth="1"/>
    <col min="2821" max="2821" width="23.88671875" style="445" customWidth="1"/>
    <col min="2822" max="2823" width="10.77734375" style="445" customWidth="1"/>
    <col min="2824" max="2824" width="12.6640625" style="445" customWidth="1"/>
    <col min="2825" max="2825" width="5.44140625" style="445" customWidth="1"/>
    <col min="2826" max="2831" width="9" style="445" customWidth="1"/>
    <col min="2832" max="2836" width="8.77734375" style="445" customWidth="1"/>
    <col min="2837" max="3072" width="9" style="445"/>
    <col min="3073" max="3073" width="13" style="445" customWidth="1"/>
    <col min="3074" max="3075" width="11.88671875" style="445" customWidth="1"/>
    <col min="3076" max="3076" width="8.44140625" style="445" customWidth="1"/>
    <col min="3077" max="3077" width="23.88671875" style="445" customWidth="1"/>
    <col min="3078" max="3079" width="10.77734375" style="445" customWidth="1"/>
    <col min="3080" max="3080" width="12.6640625" style="445" customWidth="1"/>
    <col min="3081" max="3081" width="5.44140625" style="445" customWidth="1"/>
    <col min="3082" max="3087" width="9" style="445" customWidth="1"/>
    <col min="3088" max="3092" width="8.77734375" style="445" customWidth="1"/>
    <col min="3093" max="3328" width="9" style="445"/>
    <col min="3329" max="3329" width="13" style="445" customWidth="1"/>
    <col min="3330" max="3331" width="11.88671875" style="445" customWidth="1"/>
    <col min="3332" max="3332" width="8.44140625" style="445" customWidth="1"/>
    <col min="3333" max="3333" width="23.88671875" style="445" customWidth="1"/>
    <col min="3334" max="3335" width="10.77734375" style="445" customWidth="1"/>
    <col min="3336" max="3336" width="12.6640625" style="445" customWidth="1"/>
    <col min="3337" max="3337" width="5.44140625" style="445" customWidth="1"/>
    <col min="3338" max="3343" width="9" style="445" customWidth="1"/>
    <col min="3344" max="3348" width="8.77734375" style="445" customWidth="1"/>
    <col min="3349" max="3584" width="9" style="445"/>
    <col min="3585" max="3585" width="13" style="445" customWidth="1"/>
    <col min="3586" max="3587" width="11.88671875" style="445" customWidth="1"/>
    <col min="3588" max="3588" width="8.44140625" style="445" customWidth="1"/>
    <col min="3589" max="3589" width="23.88671875" style="445" customWidth="1"/>
    <col min="3590" max="3591" width="10.77734375" style="445" customWidth="1"/>
    <col min="3592" max="3592" width="12.6640625" style="445" customWidth="1"/>
    <col min="3593" max="3593" width="5.44140625" style="445" customWidth="1"/>
    <col min="3594" max="3599" width="9" style="445" customWidth="1"/>
    <col min="3600" max="3604" width="8.77734375" style="445" customWidth="1"/>
    <col min="3605" max="3840" width="9" style="445"/>
    <col min="3841" max="3841" width="13" style="445" customWidth="1"/>
    <col min="3842" max="3843" width="11.88671875" style="445" customWidth="1"/>
    <col min="3844" max="3844" width="8.44140625" style="445" customWidth="1"/>
    <col min="3845" max="3845" width="23.88671875" style="445" customWidth="1"/>
    <col min="3846" max="3847" width="10.77734375" style="445" customWidth="1"/>
    <col min="3848" max="3848" width="12.6640625" style="445" customWidth="1"/>
    <col min="3849" max="3849" width="5.44140625" style="445" customWidth="1"/>
    <col min="3850" max="3855" width="9" style="445" customWidth="1"/>
    <col min="3856" max="3860" width="8.77734375" style="445" customWidth="1"/>
    <col min="3861" max="4096" width="9" style="445"/>
    <col min="4097" max="4097" width="13" style="445" customWidth="1"/>
    <col min="4098" max="4099" width="11.88671875" style="445" customWidth="1"/>
    <col min="4100" max="4100" width="8.44140625" style="445" customWidth="1"/>
    <col min="4101" max="4101" width="23.88671875" style="445" customWidth="1"/>
    <col min="4102" max="4103" width="10.77734375" style="445" customWidth="1"/>
    <col min="4104" max="4104" width="12.6640625" style="445" customWidth="1"/>
    <col min="4105" max="4105" width="5.44140625" style="445" customWidth="1"/>
    <col min="4106" max="4111" width="9" style="445" customWidth="1"/>
    <col min="4112" max="4116" width="8.77734375" style="445" customWidth="1"/>
    <col min="4117" max="4352" width="9" style="445"/>
    <col min="4353" max="4353" width="13" style="445" customWidth="1"/>
    <col min="4354" max="4355" width="11.88671875" style="445" customWidth="1"/>
    <col min="4356" max="4356" width="8.44140625" style="445" customWidth="1"/>
    <col min="4357" max="4357" width="23.88671875" style="445" customWidth="1"/>
    <col min="4358" max="4359" width="10.77734375" style="445" customWidth="1"/>
    <col min="4360" max="4360" width="12.6640625" style="445" customWidth="1"/>
    <col min="4361" max="4361" width="5.44140625" style="445" customWidth="1"/>
    <col min="4362" max="4367" width="9" style="445" customWidth="1"/>
    <col min="4368" max="4372" width="8.77734375" style="445" customWidth="1"/>
    <col min="4373" max="4608" width="9" style="445"/>
    <col min="4609" max="4609" width="13" style="445" customWidth="1"/>
    <col min="4610" max="4611" width="11.88671875" style="445" customWidth="1"/>
    <col min="4612" max="4612" width="8.44140625" style="445" customWidth="1"/>
    <col min="4613" max="4613" width="23.88671875" style="445" customWidth="1"/>
    <col min="4614" max="4615" width="10.77734375" style="445" customWidth="1"/>
    <col min="4616" max="4616" width="12.6640625" style="445" customWidth="1"/>
    <col min="4617" max="4617" width="5.44140625" style="445" customWidth="1"/>
    <col min="4618" max="4623" width="9" style="445" customWidth="1"/>
    <col min="4624" max="4628" width="8.77734375" style="445" customWidth="1"/>
    <col min="4629" max="4864" width="9" style="445"/>
    <col min="4865" max="4865" width="13" style="445" customWidth="1"/>
    <col min="4866" max="4867" width="11.88671875" style="445" customWidth="1"/>
    <col min="4868" max="4868" width="8.44140625" style="445" customWidth="1"/>
    <col min="4869" max="4869" width="23.88671875" style="445" customWidth="1"/>
    <col min="4870" max="4871" width="10.77734375" style="445" customWidth="1"/>
    <col min="4872" max="4872" width="12.6640625" style="445" customWidth="1"/>
    <col min="4873" max="4873" width="5.44140625" style="445" customWidth="1"/>
    <col min="4874" max="4879" width="9" style="445" customWidth="1"/>
    <col min="4880" max="4884" width="8.77734375" style="445" customWidth="1"/>
    <col min="4885" max="5120" width="9" style="445"/>
    <col min="5121" max="5121" width="13" style="445" customWidth="1"/>
    <col min="5122" max="5123" width="11.88671875" style="445" customWidth="1"/>
    <col min="5124" max="5124" width="8.44140625" style="445" customWidth="1"/>
    <col min="5125" max="5125" width="23.88671875" style="445" customWidth="1"/>
    <col min="5126" max="5127" width="10.77734375" style="445" customWidth="1"/>
    <col min="5128" max="5128" width="12.6640625" style="445" customWidth="1"/>
    <col min="5129" max="5129" width="5.44140625" style="445" customWidth="1"/>
    <col min="5130" max="5135" width="9" style="445" customWidth="1"/>
    <col min="5136" max="5140" width="8.77734375" style="445" customWidth="1"/>
    <col min="5141" max="5376" width="9" style="445"/>
    <col min="5377" max="5377" width="13" style="445" customWidth="1"/>
    <col min="5378" max="5379" width="11.88671875" style="445" customWidth="1"/>
    <col min="5380" max="5380" width="8.44140625" style="445" customWidth="1"/>
    <col min="5381" max="5381" width="23.88671875" style="445" customWidth="1"/>
    <col min="5382" max="5383" width="10.77734375" style="445" customWidth="1"/>
    <col min="5384" max="5384" width="12.6640625" style="445" customWidth="1"/>
    <col min="5385" max="5385" width="5.44140625" style="445" customWidth="1"/>
    <col min="5386" max="5391" width="9" style="445" customWidth="1"/>
    <col min="5392" max="5396" width="8.77734375" style="445" customWidth="1"/>
    <col min="5397" max="5632" width="9" style="445"/>
    <col min="5633" max="5633" width="13" style="445" customWidth="1"/>
    <col min="5634" max="5635" width="11.88671875" style="445" customWidth="1"/>
    <col min="5636" max="5636" width="8.44140625" style="445" customWidth="1"/>
    <col min="5637" max="5637" width="23.88671875" style="445" customWidth="1"/>
    <col min="5638" max="5639" width="10.77734375" style="445" customWidth="1"/>
    <col min="5640" max="5640" width="12.6640625" style="445" customWidth="1"/>
    <col min="5641" max="5641" width="5.44140625" style="445" customWidth="1"/>
    <col min="5642" max="5647" width="9" style="445" customWidth="1"/>
    <col min="5648" max="5652" width="8.77734375" style="445" customWidth="1"/>
    <col min="5653" max="5888" width="9" style="445"/>
    <col min="5889" max="5889" width="13" style="445" customWidth="1"/>
    <col min="5890" max="5891" width="11.88671875" style="445" customWidth="1"/>
    <col min="5892" max="5892" width="8.44140625" style="445" customWidth="1"/>
    <col min="5893" max="5893" width="23.88671875" style="445" customWidth="1"/>
    <col min="5894" max="5895" width="10.77734375" style="445" customWidth="1"/>
    <col min="5896" max="5896" width="12.6640625" style="445" customWidth="1"/>
    <col min="5897" max="5897" width="5.44140625" style="445" customWidth="1"/>
    <col min="5898" max="5903" width="9" style="445" customWidth="1"/>
    <col min="5904" max="5908" width="8.77734375" style="445" customWidth="1"/>
    <col min="5909" max="6144" width="9" style="445"/>
    <col min="6145" max="6145" width="13" style="445" customWidth="1"/>
    <col min="6146" max="6147" width="11.88671875" style="445" customWidth="1"/>
    <col min="6148" max="6148" width="8.44140625" style="445" customWidth="1"/>
    <col min="6149" max="6149" width="23.88671875" style="445" customWidth="1"/>
    <col min="6150" max="6151" width="10.77734375" style="445" customWidth="1"/>
    <col min="6152" max="6152" width="12.6640625" style="445" customWidth="1"/>
    <col min="6153" max="6153" width="5.44140625" style="445" customWidth="1"/>
    <col min="6154" max="6159" width="9" style="445" customWidth="1"/>
    <col min="6160" max="6164" width="8.77734375" style="445" customWidth="1"/>
    <col min="6165" max="6400" width="9" style="445"/>
    <col min="6401" max="6401" width="13" style="445" customWidth="1"/>
    <col min="6402" max="6403" width="11.88671875" style="445" customWidth="1"/>
    <col min="6404" max="6404" width="8.44140625" style="445" customWidth="1"/>
    <col min="6405" max="6405" width="23.88671875" style="445" customWidth="1"/>
    <col min="6406" max="6407" width="10.77734375" style="445" customWidth="1"/>
    <col min="6408" max="6408" width="12.6640625" style="445" customWidth="1"/>
    <col min="6409" max="6409" width="5.44140625" style="445" customWidth="1"/>
    <col min="6410" max="6415" width="9" style="445" customWidth="1"/>
    <col min="6416" max="6420" width="8.77734375" style="445" customWidth="1"/>
    <col min="6421" max="6656" width="9" style="445"/>
    <col min="6657" max="6657" width="13" style="445" customWidth="1"/>
    <col min="6658" max="6659" width="11.88671875" style="445" customWidth="1"/>
    <col min="6660" max="6660" width="8.44140625" style="445" customWidth="1"/>
    <col min="6661" max="6661" width="23.88671875" style="445" customWidth="1"/>
    <col min="6662" max="6663" width="10.77734375" style="445" customWidth="1"/>
    <col min="6664" max="6664" width="12.6640625" style="445" customWidth="1"/>
    <col min="6665" max="6665" width="5.44140625" style="445" customWidth="1"/>
    <col min="6666" max="6671" width="9" style="445" customWidth="1"/>
    <col min="6672" max="6676" width="8.77734375" style="445" customWidth="1"/>
    <col min="6677" max="6912" width="9" style="445"/>
    <col min="6913" max="6913" width="13" style="445" customWidth="1"/>
    <col min="6914" max="6915" width="11.88671875" style="445" customWidth="1"/>
    <col min="6916" max="6916" width="8.44140625" style="445" customWidth="1"/>
    <col min="6917" max="6917" width="23.88671875" style="445" customWidth="1"/>
    <col min="6918" max="6919" width="10.77734375" style="445" customWidth="1"/>
    <col min="6920" max="6920" width="12.6640625" style="445" customWidth="1"/>
    <col min="6921" max="6921" width="5.44140625" style="445" customWidth="1"/>
    <col min="6922" max="6927" width="9" style="445" customWidth="1"/>
    <col min="6928" max="6932" width="8.77734375" style="445" customWidth="1"/>
    <col min="6933" max="7168" width="9" style="445"/>
    <col min="7169" max="7169" width="13" style="445" customWidth="1"/>
    <col min="7170" max="7171" width="11.88671875" style="445" customWidth="1"/>
    <col min="7172" max="7172" width="8.44140625" style="445" customWidth="1"/>
    <col min="7173" max="7173" width="23.88671875" style="445" customWidth="1"/>
    <col min="7174" max="7175" width="10.77734375" style="445" customWidth="1"/>
    <col min="7176" max="7176" width="12.6640625" style="445" customWidth="1"/>
    <col min="7177" max="7177" width="5.44140625" style="445" customWidth="1"/>
    <col min="7178" max="7183" width="9" style="445" customWidth="1"/>
    <col min="7184" max="7188" width="8.77734375" style="445" customWidth="1"/>
    <col min="7189" max="7424" width="9" style="445"/>
    <col min="7425" max="7425" width="13" style="445" customWidth="1"/>
    <col min="7426" max="7427" width="11.88671875" style="445" customWidth="1"/>
    <col min="7428" max="7428" width="8.44140625" style="445" customWidth="1"/>
    <col min="7429" max="7429" width="23.88671875" style="445" customWidth="1"/>
    <col min="7430" max="7431" width="10.77734375" style="445" customWidth="1"/>
    <col min="7432" max="7432" width="12.6640625" style="445" customWidth="1"/>
    <col min="7433" max="7433" width="5.44140625" style="445" customWidth="1"/>
    <col min="7434" max="7439" width="9" style="445" customWidth="1"/>
    <col min="7440" max="7444" width="8.77734375" style="445" customWidth="1"/>
    <col min="7445" max="7680" width="9" style="445"/>
    <col min="7681" max="7681" width="13" style="445" customWidth="1"/>
    <col min="7682" max="7683" width="11.88671875" style="445" customWidth="1"/>
    <col min="7684" max="7684" width="8.44140625" style="445" customWidth="1"/>
    <col min="7685" max="7685" width="23.88671875" style="445" customWidth="1"/>
    <col min="7686" max="7687" width="10.77734375" style="445" customWidth="1"/>
    <col min="7688" max="7688" width="12.6640625" style="445" customWidth="1"/>
    <col min="7689" max="7689" width="5.44140625" style="445" customWidth="1"/>
    <col min="7690" max="7695" width="9" style="445" customWidth="1"/>
    <col min="7696" max="7700" width="8.77734375" style="445" customWidth="1"/>
    <col min="7701" max="7936" width="9" style="445"/>
    <col min="7937" max="7937" width="13" style="445" customWidth="1"/>
    <col min="7938" max="7939" width="11.88671875" style="445" customWidth="1"/>
    <col min="7940" max="7940" width="8.44140625" style="445" customWidth="1"/>
    <col min="7941" max="7941" width="23.88671875" style="445" customWidth="1"/>
    <col min="7942" max="7943" width="10.77734375" style="445" customWidth="1"/>
    <col min="7944" max="7944" width="12.6640625" style="445" customWidth="1"/>
    <col min="7945" max="7945" width="5.44140625" style="445" customWidth="1"/>
    <col min="7946" max="7951" width="9" style="445" customWidth="1"/>
    <col min="7952" max="7956" width="8.77734375" style="445" customWidth="1"/>
    <col min="7957" max="8192" width="9" style="445"/>
    <col min="8193" max="8193" width="13" style="445" customWidth="1"/>
    <col min="8194" max="8195" width="11.88671875" style="445" customWidth="1"/>
    <col min="8196" max="8196" width="8.44140625" style="445" customWidth="1"/>
    <col min="8197" max="8197" width="23.88671875" style="445" customWidth="1"/>
    <col min="8198" max="8199" width="10.77734375" style="445" customWidth="1"/>
    <col min="8200" max="8200" width="12.6640625" style="445" customWidth="1"/>
    <col min="8201" max="8201" width="5.44140625" style="445" customWidth="1"/>
    <col min="8202" max="8207" width="9" style="445" customWidth="1"/>
    <col min="8208" max="8212" width="8.77734375" style="445" customWidth="1"/>
    <col min="8213" max="8448" width="9" style="445"/>
    <col min="8449" max="8449" width="13" style="445" customWidth="1"/>
    <col min="8450" max="8451" width="11.88671875" style="445" customWidth="1"/>
    <col min="8452" max="8452" width="8.44140625" style="445" customWidth="1"/>
    <col min="8453" max="8453" width="23.88671875" style="445" customWidth="1"/>
    <col min="8454" max="8455" width="10.77734375" style="445" customWidth="1"/>
    <col min="8456" max="8456" width="12.6640625" style="445" customWidth="1"/>
    <col min="8457" max="8457" width="5.44140625" style="445" customWidth="1"/>
    <col min="8458" max="8463" width="9" style="445" customWidth="1"/>
    <col min="8464" max="8468" width="8.77734375" style="445" customWidth="1"/>
    <col min="8469" max="8704" width="9" style="445"/>
    <col min="8705" max="8705" width="13" style="445" customWidth="1"/>
    <col min="8706" max="8707" width="11.88671875" style="445" customWidth="1"/>
    <col min="8708" max="8708" width="8.44140625" style="445" customWidth="1"/>
    <col min="8709" max="8709" width="23.88671875" style="445" customWidth="1"/>
    <col min="8710" max="8711" width="10.77734375" style="445" customWidth="1"/>
    <col min="8712" max="8712" width="12.6640625" style="445" customWidth="1"/>
    <col min="8713" max="8713" width="5.44140625" style="445" customWidth="1"/>
    <col min="8714" max="8719" width="9" style="445" customWidth="1"/>
    <col min="8720" max="8724" width="8.77734375" style="445" customWidth="1"/>
    <col min="8725" max="8960" width="9" style="445"/>
    <col min="8961" max="8961" width="13" style="445" customWidth="1"/>
    <col min="8962" max="8963" width="11.88671875" style="445" customWidth="1"/>
    <col min="8964" max="8964" width="8.44140625" style="445" customWidth="1"/>
    <col min="8965" max="8965" width="23.88671875" style="445" customWidth="1"/>
    <col min="8966" max="8967" width="10.77734375" style="445" customWidth="1"/>
    <col min="8968" max="8968" width="12.6640625" style="445" customWidth="1"/>
    <col min="8969" max="8969" width="5.44140625" style="445" customWidth="1"/>
    <col min="8970" max="8975" width="9" style="445" customWidth="1"/>
    <col min="8976" max="8980" width="8.77734375" style="445" customWidth="1"/>
    <col min="8981" max="9216" width="9" style="445"/>
    <col min="9217" max="9217" width="13" style="445" customWidth="1"/>
    <col min="9218" max="9219" width="11.88671875" style="445" customWidth="1"/>
    <col min="9220" max="9220" width="8.44140625" style="445" customWidth="1"/>
    <col min="9221" max="9221" width="23.88671875" style="445" customWidth="1"/>
    <col min="9222" max="9223" width="10.77734375" style="445" customWidth="1"/>
    <col min="9224" max="9224" width="12.6640625" style="445" customWidth="1"/>
    <col min="9225" max="9225" width="5.44140625" style="445" customWidth="1"/>
    <col min="9226" max="9231" width="9" style="445" customWidth="1"/>
    <col min="9232" max="9236" width="8.77734375" style="445" customWidth="1"/>
    <col min="9237" max="9472" width="9" style="445"/>
    <col min="9473" max="9473" width="13" style="445" customWidth="1"/>
    <col min="9474" max="9475" width="11.88671875" style="445" customWidth="1"/>
    <col min="9476" max="9476" width="8.44140625" style="445" customWidth="1"/>
    <col min="9477" max="9477" width="23.88671875" style="445" customWidth="1"/>
    <col min="9478" max="9479" width="10.77734375" style="445" customWidth="1"/>
    <col min="9480" max="9480" width="12.6640625" style="445" customWidth="1"/>
    <col min="9481" max="9481" width="5.44140625" style="445" customWidth="1"/>
    <col min="9482" max="9487" width="9" style="445" customWidth="1"/>
    <col min="9488" max="9492" width="8.77734375" style="445" customWidth="1"/>
    <col min="9493" max="9728" width="9" style="445"/>
    <col min="9729" max="9729" width="13" style="445" customWidth="1"/>
    <col min="9730" max="9731" width="11.88671875" style="445" customWidth="1"/>
    <col min="9732" max="9732" width="8.44140625" style="445" customWidth="1"/>
    <col min="9733" max="9733" width="23.88671875" style="445" customWidth="1"/>
    <col min="9734" max="9735" width="10.77734375" style="445" customWidth="1"/>
    <col min="9736" max="9736" width="12.6640625" style="445" customWidth="1"/>
    <col min="9737" max="9737" width="5.44140625" style="445" customWidth="1"/>
    <col min="9738" max="9743" width="9" style="445" customWidth="1"/>
    <col min="9744" max="9748" width="8.77734375" style="445" customWidth="1"/>
    <col min="9749" max="9984" width="9" style="445"/>
    <col min="9985" max="9985" width="13" style="445" customWidth="1"/>
    <col min="9986" max="9987" width="11.88671875" style="445" customWidth="1"/>
    <col min="9988" max="9988" width="8.44140625" style="445" customWidth="1"/>
    <col min="9989" max="9989" width="23.88671875" style="445" customWidth="1"/>
    <col min="9990" max="9991" width="10.77734375" style="445" customWidth="1"/>
    <col min="9992" max="9992" width="12.6640625" style="445" customWidth="1"/>
    <col min="9993" max="9993" width="5.44140625" style="445" customWidth="1"/>
    <col min="9994" max="9999" width="9" style="445" customWidth="1"/>
    <col min="10000" max="10004" width="8.77734375" style="445" customWidth="1"/>
    <col min="10005" max="10240" width="9" style="445"/>
    <col min="10241" max="10241" width="13" style="445" customWidth="1"/>
    <col min="10242" max="10243" width="11.88671875" style="445" customWidth="1"/>
    <col min="10244" max="10244" width="8.44140625" style="445" customWidth="1"/>
    <col min="10245" max="10245" width="23.88671875" style="445" customWidth="1"/>
    <col min="10246" max="10247" width="10.77734375" style="445" customWidth="1"/>
    <col min="10248" max="10248" width="12.6640625" style="445" customWidth="1"/>
    <col min="10249" max="10249" width="5.44140625" style="445" customWidth="1"/>
    <col min="10250" max="10255" width="9" style="445" customWidth="1"/>
    <col min="10256" max="10260" width="8.77734375" style="445" customWidth="1"/>
    <col min="10261" max="10496" width="9" style="445"/>
    <col min="10497" max="10497" width="13" style="445" customWidth="1"/>
    <col min="10498" max="10499" width="11.88671875" style="445" customWidth="1"/>
    <col min="10500" max="10500" width="8.44140625" style="445" customWidth="1"/>
    <col min="10501" max="10501" width="23.88671875" style="445" customWidth="1"/>
    <col min="10502" max="10503" width="10.77734375" style="445" customWidth="1"/>
    <col min="10504" max="10504" width="12.6640625" style="445" customWidth="1"/>
    <col min="10505" max="10505" width="5.44140625" style="445" customWidth="1"/>
    <col min="10506" max="10511" width="9" style="445" customWidth="1"/>
    <col min="10512" max="10516" width="8.77734375" style="445" customWidth="1"/>
    <col min="10517" max="10752" width="9" style="445"/>
    <col min="10753" max="10753" width="13" style="445" customWidth="1"/>
    <col min="10754" max="10755" width="11.88671875" style="445" customWidth="1"/>
    <col min="10756" max="10756" width="8.44140625" style="445" customWidth="1"/>
    <col min="10757" max="10757" width="23.88671875" style="445" customWidth="1"/>
    <col min="10758" max="10759" width="10.77734375" style="445" customWidth="1"/>
    <col min="10760" max="10760" width="12.6640625" style="445" customWidth="1"/>
    <col min="10761" max="10761" width="5.44140625" style="445" customWidth="1"/>
    <col min="10762" max="10767" width="9" style="445" customWidth="1"/>
    <col min="10768" max="10772" width="8.77734375" style="445" customWidth="1"/>
    <col min="10773" max="11008" width="9" style="445"/>
    <col min="11009" max="11009" width="13" style="445" customWidth="1"/>
    <col min="11010" max="11011" width="11.88671875" style="445" customWidth="1"/>
    <col min="11012" max="11012" width="8.44140625" style="445" customWidth="1"/>
    <col min="11013" max="11013" width="23.88671875" style="445" customWidth="1"/>
    <col min="11014" max="11015" width="10.77734375" style="445" customWidth="1"/>
    <col min="11016" max="11016" width="12.6640625" style="445" customWidth="1"/>
    <col min="11017" max="11017" width="5.44140625" style="445" customWidth="1"/>
    <col min="11018" max="11023" width="9" style="445" customWidth="1"/>
    <col min="11024" max="11028" width="8.77734375" style="445" customWidth="1"/>
    <col min="11029" max="11264" width="9" style="445"/>
    <col min="11265" max="11265" width="13" style="445" customWidth="1"/>
    <col min="11266" max="11267" width="11.88671875" style="445" customWidth="1"/>
    <col min="11268" max="11268" width="8.44140625" style="445" customWidth="1"/>
    <col min="11269" max="11269" width="23.88671875" style="445" customWidth="1"/>
    <col min="11270" max="11271" width="10.77734375" style="445" customWidth="1"/>
    <col min="11272" max="11272" width="12.6640625" style="445" customWidth="1"/>
    <col min="11273" max="11273" width="5.44140625" style="445" customWidth="1"/>
    <col min="11274" max="11279" width="9" style="445" customWidth="1"/>
    <col min="11280" max="11284" width="8.77734375" style="445" customWidth="1"/>
    <col min="11285" max="11520" width="9" style="445"/>
    <col min="11521" max="11521" width="13" style="445" customWidth="1"/>
    <col min="11522" max="11523" width="11.88671875" style="445" customWidth="1"/>
    <col min="11524" max="11524" width="8.44140625" style="445" customWidth="1"/>
    <col min="11525" max="11525" width="23.88671875" style="445" customWidth="1"/>
    <col min="11526" max="11527" width="10.77734375" style="445" customWidth="1"/>
    <col min="11528" max="11528" width="12.6640625" style="445" customWidth="1"/>
    <col min="11529" max="11529" width="5.44140625" style="445" customWidth="1"/>
    <col min="11530" max="11535" width="9" style="445" customWidth="1"/>
    <col min="11536" max="11540" width="8.77734375" style="445" customWidth="1"/>
    <col min="11541" max="11776" width="9" style="445"/>
    <col min="11777" max="11777" width="13" style="445" customWidth="1"/>
    <col min="11778" max="11779" width="11.88671875" style="445" customWidth="1"/>
    <col min="11780" max="11780" width="8.44140625" style="445" customWidth="1"/>
    <col min="11781" max="11781" width="23.88671875" style="445" customWidth="1"/>
    <col min="11782" max="11783" width="10.77734375" style="445" customWidth="1"/>
    <col min="11784" max="11784" width="12.6640625" style="445" customWidth="1"/>
    <col min="11785" max="11785" width="5.44140625" style="445" customWidth="1"/>
    <col min="11786" max="11791" width="9" style="445" customWidth="1"/>
    <col min="11792" max="11796" width="8.77734375" style="445" customWidth="1"/>
    <col min="11797" max="12032" width="9" style="445"/>
    <col min="12033" max="12033" width="13" style="445" customWidth="1"/>
    <col min="12034" max="12035" width="11.88671875" style="445" customWidth="1"/>
    <col min="12036" max="12036" width="8.44140625" style="445" customWidth="1"/>
    <col min="12037" max="12037" width="23.88671875" style="445" customWidth="1"/>
    <col min="12038" max="12039" width="10.77734375" style="445" customWidth="1"/>
    <col min="12040" max="12040" width="12.6640625" style="445" customWidth="1"/>
    <col min="12041" max="12041" width="5.44140625" style="445" customWidth="1"/>
    <col min="12042" max="12047" width="9" style="445" customWidth="1"/>
    <col min="12048" max="12052" width="8.77734375" style="445" customWidth="1"/>
    <col min="12053" max="12288" width="9" style="445"/>
    <col min="12289" max="12289" width="13" style="445" customWidth="1"/>
    <col min="12290" max="12291" width="11.88671875" style="445" customWidth="1"/>
    <col min="12292" max="12292" width="8.44140625" style="445" customWidth="1"/>
    <col min="12293" max="12293" width="23.88671875" style="445" customWidth="1"/>
    <col min="12294" max="12295" width="10.77734375" style="445" customWidth="1"/>
    <col min="12296" max="12296" width="12.6640625" style="445" customWidth="1"/>
    <col min="12297" max="12297" width="5.44140625" style="445" customWidth="1"/>
    <col min="12298" max="12303" width="9" style="445" customWidth="1"/>
    <col min="12304" max="12308" width="8.77734375" style="445" customWidth="1"/>
    <col min="12309" max="12544" width="9" style="445"/>
    <col min="12545" max="12545" width="13" style="445" customWidth="1"/>
    <col min="12546" max="12547" width="11.88671875" style="445" customWidth="1"/>
    <col min="12548" max="12548" width="8.44140625" style="445" customWidth="1"/>
    <col min="12549" max="12549" width="23.88671875" style="445" customWidth="1"/>
    <col min="12550" max="12551" width="10.77734375" style="445" customWidth="1"/>
    <col min="12552" max="12552" width="12.6640625" style="445" customWidth="1"/>
    <col min="12553" max="12553" width="5.44140625" style="445" customWidth="1"/>
    <col min="12554" max="12559" width="9" style="445" customWidth="1"/>
    <col min="12560" max="12564" width="8.77734375" style="445" customWidth="1"/>
    <col min="12565" max="12800" width="9" style="445"/>
    <col min="12801" max="12801" width="13" style="445" customWidth="1"/>
    <col min="12802" max="12803" width="11.88671875" style="445" customWidth="1"/>
    <col min="12804" max="12804" width="8.44140625" style="445" customWidth="1"/>
    <col min="12805" max="12805" width="23.88671875" style="445" customWidth="1"/>
    <col min="12806" max="12807" width="10.77734375" style="445" customWidth="1"/>
    <col min="12808" max="12808" width="12.6640625" style="445" customWidth="1"/>
    <col min="12809" max="12809" width="5.44140625" style="445" customWidth="1"/>
    <col min="12810" max="12815" width="9" style="445" customWidth="1"/>
    <col min="12816" max="12820" width="8.77734375" style="445" customWidth="1"/>
    <col min="12821" max="13056" width="9" style="445"/>
    <col min="13057" max="13057" width="13" style="445" customWidth="1"/>
    <col min="13058" max="13059" width="11.88671875" style="445" customWidth="1"/>
    <col min="13060" max="13060" width="8.44140625" style="445" customWidth="1"/>
    <col min="13061" max="13061" width="23.88671875" style="445" customWidth="1"/>
    <col min="13062" max="13063" width="10.77734375" style="445" customWidth="1"/>
    <col min="13064" max="13064" width="12.6640625" style="445" customWidth="1"/>
    <col min="13065" max="13065" width="5.44140625" style="445" customWidth="1"/>
    <col min="13066" max="13071" width="9" style="445" customWidth="1"/>
    <col min="13072" max="13076" width="8.77734375" style="445" customWidth="1"/>
    <col min="13077" max="13312" width="9" style="445"/>
    <col min="13313" max="13313" width="13" style="445" customWidth="1"/>
    <col min="13314" max="13315" width="11.88671875" style="445" customWidth="1"/>
    <col min="13316" max="13316" width="8.44140625" style="445" customWidth="1"/>
    <col min="13317" max="13317" width="23.88671875" style="445" customWidth="1"/>
    <col min="13318" max="13319" width="10.77734375" style="445" customWidth="1"/>
    <col min="13320" max="13320" width="12.6640625" style="445" customWidth="1"/>
    <col min="13321" max="13321" width="5.44140625" style="445" customWidth="1"/>
    <col min="13322" max="13327" width="9" style="445" customWidth="1"/>
    <col min="13328" max="13332" width="8.77734375" style="445" customWidth="1"/>
    <col min="13333" max="13568" width="9" style="445"/>
    <col min="13569" max="13569" width="13" style="445" customWidth="1"/>
    <col min="13570" max="13571" width="11.88671875" style="445" customWidth="1"/>
    <col min="13572" max="13572" width="8.44140625" style="445" customWidth="1"/>
    <col min="13573" max="13573" width="23.88671875" style="445" customWidth="1"/>
    <col min="13574" max="13575" width="10.77734375" style="445" customWidth="1"/>
    <col min="13576" max="13576" width="12.6640625" style="445" customWidth="1"/>
    <col min="13577" max="13577" width="5.44140625" style="445" customWidth="1"/>
    <col min="13578" max="13583" width="9" style="445" customWidth="1"/>
    <col min="13584" max="13588" width="8.77734375" style="445" customWidth="1"/>
    <col min="13589" max="13824" width="9" style="445"/>
    <col min="13825" max="13825" width="13" style="445" customWidth="1"/>
    <col min="13826" max="13827" width="11.88671875" style="445" customWidth="1"/>
    <col min="13828" max="13828" width="8.44140625" style="445" customWidth="1"/>
    <col min="13829" max="13829" width="23.88671875" style="445" customWidth="1"/>
    <col min="13830" max="13831" width="10.77734375" style="445" customWidth="1"/>
    <col min="13832" max="13832" width="12.6640625" style="445" customWidth="1"/>
    <col min="13833" max="13833" width="5.44140625" style="445" customWidth="1"/>
    <col min="13834" max="13839" width="9" style="445" customWidth="1"/>
    <col min="13840" max="13844" width="8.77734375" style="445" customWidth="1"/>
    <col min="13845" max="14080" width="9" style="445"/>
    <col min="14081" max="14081" width="13" style="445" customWidth="1"/>
    <col min="14082" max="14083" width="11.88671875" style="445" customWidth="1"/>
    <col min="14084" max="14084" width="8.44140625" style="445" customWidth="1"/>
    <col min="14085" max="14085" width="23.88671875" style="445" customWidth="1"/>
    <col min="14086" max="14087" width="10.77734375" style="445" customWidth="1"/>
    <col min="14088" max="14088" width="12.6640625" style="445" customWidth="1"/>
    <col min="14089" max="14089" width="5.44140625" style="445" customWidth="1"/>
    <col min="14090" max="14095" width="9" style="445" customWidth="1"/>
    <col min="14096" max="14100" width="8.77734375" style="445" customWidth="1"/>
    <col min="14101" max="14336" width="9" style="445"/>
    <col min="14337" max="14337" width="13" style="445" customWidth="1"/>
    <col min="14338" max="14339" width="11.88671875" style="445" customWidth="1"/>
    <col min="14340" max="14340" width="8.44140625" style="445" customWidth="1"/>
    <col min="14341" max="14341" width="23.88671875" style="445" customWidth="1"/>
    <col min="14342" max="14343" width="10.77734375" style="445" customWidth="1"/>
    <col min="14344" max="14344" width="12.6640625" style="445" customWidth="1"/>
    <col min="14345" max="14345" width="5.44140625" style="445" customWidth="1"/>
    <col min="14346" max="14351" width="9" style="445" customWidth="1"/>
    <col min="14352" max="14356" width="8.77734375" style="445" customWidth="1"/>
    <col min="14357" max="14592" width="9" style="445"/>
    <col min="14593" max="14593" width="13" style="445" customWidth="1"/>
    <col min="14594" max="14595" width="11.88671875" style="445" customWidth="1"/>
    <col min="14596" max="14596" width="8.44140625" style="445" customWidth="1"/>
    <col min="14597" max="14597" width="23.88671875" style="445" customWidth="1"/>
    <col min="14598" max="14599" width="10.77734375" style="445" customWidth="1"/>
    <col min="14600" max="14600" width="12.6640625" style="445" customWidth="1"/>
    <col min="14601" max="14601" width="5.44140625" style="445" customWidth="1"/>
    <col min="14602" max="14607" width="9" style="445" customWidth="1"/>
    <col min="14608" max="14612" width="8.77734375" style="445" customWidth="1"/>
    <col min="14613" max="14848" width="9" style="445"/>
    <col min="14849" max="14849" width="13" style="445" customWidth="1"/>
    <col min="14850" max="14851" width="11.88671875" style="445" customWidth="1"/>
    <col min="14852" max="14852" width="8.44140625" style="445" customWidth="1"/>
    <col min="14853" max="14853" width="23.88671875" style="445" customWidth="1"/>
    <col min="14854" max="14855" width="10.77734375" style="445" customWidth="1"/>
    <col min="14856" max="14856" width="12.6640625" style="445" customWidth="1"/>
    <col min="14857" max="14857" width="5.44140625" style="445" customWidth="1"/>
    <col min="14858" max="14863" width="9" style="445" customWidth="1"/>
    <col min="14864" max="14868" width="8.77734375" style="445" customWidth="1"/>
    <col min="14869" max="15104" width="9" style="445"/>
    <col min="15105" max="15105" width="13" style="445" customWidth="1"/>
    <col min="15106" max="15107" width="11.88671875" style="445" customWidth="1"/>
    <col min="15108" max="15108" width="8.44140625" style="445" customWidth="1"/>
    <col min="15109" max="15109" width="23.88671875" style="445" customWidth="1"/>
    <col min="15110" max="15111" width="10.77734375" style="445" customWidth="1"/>
    <col min="15112" max="15112" width="12.6640625" style="445" customWidth="1"/>
    <col min="15113" max="15113" width="5.44140625" style="445" customWidth="1"/>
    <col min="15114" max="15119" width="9" style="445" customWidth="1"/>
    <col min="15120" max="15124" width="8.77734375" style="445" customWidth="1"/>
    <col min="15125" max="15360" width="9" style="445"/>
    <col min="15361" max="15361" width="13" style="445" customWidth="1"/>
    <col min="15362" max="15363" width="11.88671875" style="445" customWidth="1"/>
    <col min="15364" max="15364" width="8.44140625" style="445" customWidth="1"/>
    <col min="15365" max="15365" width="23.88671875" style="445" customWidth="1"/>
    <col min="15366" max="15367" width="10.77734375" style="445" customWidth="1"/>
    <col min="15368" max="15368" width="12.6640625" style="445" customWidth="1"/>
    <col min="15369" max="15369" width="5.44140625" style="445" customWidth="1"/>
    <col min="15370" max="15375" width="9" style="445" customWidth="1"/>
    <col min="15376" max="15380" width="8.77734375" style="445" customWidth="1"/>
    <col min="15381" max="15616" width="9" style="445"/>
    <col min="15617" max="15617" width="13" style="445" customWidth="1"/>
    <col min="15618" max="15619" width="11.88671875" style="445" customWidth="1"/>
    <col min="15620" max="15620" width="8.44140625" style="445" customWidth="1"/>
    <col min="15621" max="15621" width="23.88671875" style="445" customWidth="1"/>
    <col min="15622" max="15623" width="10.77734375" style="445" customWidth="1"/>
    <col min="15624" max="15624" width="12.6640625" style="445" customWidth="1"/>
    <col min="15625" max="15625" width="5.44140625" style="445" customWidth="1"/>
    <col min="15626" max="15631" width="9" style="445" customWidth="1"/>
    <col min="15632" max="15636" width="8.77734375" style="445" customWidth="1"/>
    <col min="15637" max="15872" width="9" style="445"/>
    <col min="15873" max="15873" width="13" style="445" customWidth="1"/>
    <col min="15874" max="15875" width="11.88671875" style="445" customWidth="1"/>
    <col min="15876" max="15876" width="8.44140625" style="445" customWidth="1"/>
    <col min="15877" max="15877" width="23.88671875" style="445" customWidth="1"/>
    <col min="15878" max="15879" width="10.77734375" style="445" customWidth="1"/>
    <col min="15880" max="15880" width="12.6640625" style="445" customWidth="1"/>
    <col min="15881" max="15881" width="5.44140625" style="445" customWidth="1"/>
    <col min="15882" max="15887" width="9" style="445" customWidth="1"/>
    <col min="15888" max="15892" width="8.77734375" style="445" customWidth="1"/>
    <col min="15893" max="16128" width="9" style="445"/>
    <col min="16129" max="16129" width="13" style="445" customWidth="1"/>
    <col min="16130" max="16131" width="11.88671875" style="445" customWidth="1"/>
    <col min="16132" max="16132" width="8.44140625" style="445" customWidth="1"/>
    <col min="16133" max="16133" width="23.88671875" style="445" customWidth="1"/>
    <col min="16134" max="16135" width="10.77734375" style="445" customWidth="1"/>
    <col min="16136" max="16136" width="12.6640625" style="445" customWidth="1"/>
    <col min="16137" max="16137" width="5.44140625" style="445" customWidth="1"/>
    <col min="16138" max="16143" width="9" style="445" customWidth="1"/>
    <col min="16144" max="16148" width="8.77734375" style="445" customWidth="1"/>
    <col min="16149" max="16384" width="9" style="445"/>
  </cols>
  <sheetData>
    <row r="1" spans="1:10" s="438" customFormat="1" ht="16.8" thickBot="1">
      <c r="A1" s="435" t="s">
        <v>1018</v>
      </c>
      <c r="B1" s="436"/>
      <c r="C1" s="437"/>
      <c r="F1" s="439" t="s">
        <v>1019</v>
      </c>
      <c r="G1" s="1703" t="s">
        <v>1020</v>
      </c>
      <c r="H1" s="1704"/>
      <c r="I1" s="1372" t="s">
        <v>86</v>
      </c>
      <c r="J1" s="1372"/>
    </row>
    <row r="2" spans="1:10" s="438" customFormat="1" ht="16.8" thickBot="1">
      <c r="A2" s="435" t="s">
        <v>1021</v>
      </c>
      <c r="B2" s="440" t="s">
        <v>1022</v>
      </c>
      <c r="C2" s="441"/>
      <c r="D2" s="441"/>
      <c r="E2" s="442"/>
      <c r="F2" s="439" t="s">
        <v>1023</v>
      </c>
      <c r="G2" s="1705" t="s">
        <v>1024</v>
      </c>
      <c r="H2" s="1706"/>
    </row>
    <row r="3" spans="1:10" s="443" customFormat="1" ht="47.4">
      <c r="A3" s="1707" t="s">
        <v>1025</v>
      </c>
      <c r="B3" s="1708"/>
      <c r="C3" s="1708"/>
      <c r="D3" s="1708"/>
      <c r="E3" s="1708"/>
      <c r="F3" s="1708"/>
      <c r="G3" s="1708"/>
      <c r="H3" s="1708"/>
    </row>
    <row r="4" spans="1:10" s="444" customFormat="1" ht="25.2" thickBot="1">
      <c r="A4" s="1709" t="s">
        <v>1026</v>
      </c>
      <c r="B4" s="1709"/>
      <c r="C4" s="1709"/>
      <c r="D4" s="1709"/>
      <c r="E4" s="1709"/>
      <c r="F4" s="1709"/>
      <c r="G4" s="1709"/>
      <c r="H4" s="1709"/>
    </row>
    <row r="5" spans="1:10" s="438" customFormat="1" ht="19.95" customHeight="1">
      <c r="A5" s="1697" t="s">
        <v>1027</v>
      </c>
      <c r="B5" s="1697"/>
      <c r="C5" s="1697"/>
      <c r="D5" s="1697"/>
      <c r="E5" s="1697"/>
      <c r="F5" s="1699" t="s">
        <v>1028</v>
      </c>
      <c r="G5" s="1700"/>
      <c r="H5" s="1700"/>
    </row>
    <row r="6" spans="1:10" s="438" customFormat="1" ht="16.8" thickBot="1">
      <c r="A6" s="1698"/>
      <c r="B6" s="1698"/>
      <c r="C6" s="1698"/>
      <c r="D6" s="1698"/>
      <c r="E6" s="1698"/>
      <c r="F6" s="1701"/>
      <c r="G6" s="1702"/>
      <c r="H6" s="1702"/>
    </row>
    <row r="7" spans="1:10" s="438" customFormat="1">
      <c r="A7" s="1710" t="s">
        <v>1029</v>
      </c>
      <c r="B7" s="438" t="s">
        <v>1030</v>
      </c>
      <c r="C7" s="445"/>
      <c r="D7" s="445"/>
      <c r="E7" s="446"/>
      <c r="F7" s="447">
        <v>1</v>
      </c>
      <c r="G7" s="448"/>
      <c r="H7" s="448"/>
    </row>
    <row r="8" spans="1:10" s="438" customFormat="1">
      <c r="A8" s="1711"/>
      <c r="B8" s="449" t="s">
        <v>1031</v>
      </c>
      <c r="C8" s="450"/>
      <c r="D8" s="451"/>
      <c r="E8" s="452"/>
      <c r="F8" s="453"/>
    </row>
    <row r="9" spans="1:10" s="438" customFormat="1">
      <c r="A9" s="1711"/>
      <c r="B9" s="454" t="s">
        <v>1032</v>
      </c>
      <c r="C9" s="455"/>
      <c r="D9" s="446"/>
      <c r="E9" s="446"/>
      <c r="F9" s="453">
        <v>1</v>
      </c>
    </row>
    <row r="10" spans="1:10" s="438" customFormat="1">
      <c r="A10" s="1711"/>
      <c r="B10" s="456" t="s">
        <v>1033</v>
      </c>
      <c r="C10" s="450"/>
      <c r="D10" s="450"/>
      <c r="E10" s="457"/>
      <c r="F10" s="453"/>
      <c r="H10" s="458"/>
    </row>
    <row r="11" spans="1:10" s="438" customFormat="1">
      <c r="A11" s="1712"/>
      <c r="B11" s="456" t="s">
        <v>1034</v>
      </c>
      <c r="C11" s="450"/>
      <c r="D11" s="450"/>
      <c r="E11" s="446"/>
      <c r="F11" s="459"/>
      <c r="H11" s="458"/>
    </row>
    <row r="12" spans="1:10" s="438" customFormat="1">
      <c r="A12" s="1713" t="s">
        <v>1035</v>
      </c>
      <c r="B12" s="460" t="s">
        <v>1030</v>
      </c>
      <c r="C12" s="461"/>
      <c r="D12" s="461"/>
      <c r="E12" s="445"/>
      <c r="F12" s="462">
        <v>11</v>
      </c>
      <c r="G12" s="463"/>
      <c r="H12" s="463"/>
    </row>
    <row r="13" spans="1:10" s="438" customFormat="1">
      <c r="A13" s="1714"/>
      <c r="B13" s="464" t="s">
        <v>1036</v>
      </c>
      <c r="C13" s="465"/>
      <c r="D13" s="466"/>
      <c r="E13" s="457"/>
      <c r="F13" s="462"/>
      <c r="G13" s="463"/>
      <c r="H13" s="463"/>
    </row>
    <row r="14" spans="1:10" s="438" customFormat="1">
      <c r="A14" s="1714"/>
      <c r="B14" s="464" t="s">
        <v>1037</v>
      </c>
      <c r="C14" s="465"/>
      <c r="D14" s="466"/>
      <c r="E14" s="457"/>
      <c r="F14" s="462">
        <v>5</v>
      </c>
      <c r="G14" s="463"/>
      <c r="H14" s="463"/>
    </row>
    <row r="15" spans="1:10" s="438" customFormat="1" ht="35.1" customHeight="1">
      <c r="A15" s="1714"/>
      <c r="B15" s="1716" t="s">
        <v>1038</v>
      </c>
      <c r="C15" s="467" t="s">
        <v>1039</v>
      </c>
      <c r="D15" s="467"/>
      <c r="E15" s="467"/>
      <c r="F15" s="462"/>
      <c r="G15" s="463"/>
      <c r="H15" s="463"/>
    </row>
    <row r="16" spans="1:10" s="438" customFormat="1" ht="35.1" customHeight="1">
      <c r="A16" s="1714"/>
      <c r="B16" s="1717"/>
      <c r="C16" s="1719" t="s">
        <v>1040</v>
      </c>
      <c r="D16" s="1720"/>
      <c r="E16" s="1721"/>
      <c r="F16" s="462">
        <v>5</v>
      </c>
      <c r="G16" s="463"/>
      <c r="H16" s="463"/>
    </row>
    <row r="17" spans="1:8" s="438" customFormat="1" ht="35.1" customHeight="1">
      <c r="A17" s="1714"/>
      <c r="B17" s="1718"/>
      <c r="C17" s="467" t="s">
        <v>1041</v>
      </c>
      <c r="D17" s="467"/>
      <c r="E17" s="467"/>
      <c r="F17" s="462"/>
      <c r="G17" s="463"/>
      <c r="H17" s="463"/>
    </row>
    <row r="18" spans="1:8" s="438" customFormat="1">
      <c r="A18" s="1714"/>
      <c r="B18" s="464" t="s">
        <v>1042</v>
      </c>
      <c r="C18" s="465"/>
      <c r="D18" s="457"/>
      <c r="E18" s="457"/>
      <c r="F18" s="462"/>
      <c r="G18" s="463"/>
      <c r="H18" s="463"/>
    </row>
    <row r="19" spans="1:8" s="438" customFormat="1">
      <c r="A19" s="1714"/>
      <c r="B19" s="468" t="s">
        <v>1043</v>
      </c>
      <c r="C19" s="446"/>
      <c r="D19" s="446"/>
      <c r="E19" s="457"/>
      <c r="F19" s="462">
        <v>1</v>
      </c>
      <c r="G19" s="463"/>
      <c r="H19" s="463"/>
    </row>
    <row r="20" spans="1:8" s="438" customFormat="1" ht="20.399999999999999" thickBot="1">
      <c r="A20" s="1715"/>
      <c r="B20" s="469" t="s">
        <v>1044</v>
      </c>
      <c r="C20" s="470"/>
      <c r="D20" s="471"/>
      <c r="E20" s="471"/>
      <c r="F20" s="472"/>
      <c r="G20" s="473"/>
      <c r="H20" s="473"/>
    </row>
    <row r="21" spans="1:8" s="438" customFormat="1" ht="24.75" customHeight="1">
      <c r="A21" s="474"/>
      <c r="B21" s="474"/>
      <c r="C21" s="474"/>
      <c r="D21" s="475"/>
      <c r="E21" s="475"/>
      <c r="F21" s="476" t="s">
        <v>1047</v>
      </c>
      <c r="G21" s="474"/>
      <c r="H21" s="477"/>
    </row>
    <row r="22" spans="1:8" s="438" customFormat="1" ht="24.9" customHeight="1">
      <c r="A22" s="1722" t="s">
        <v>1045</v>
      </c>
      <c r="B22" s="1722"/>
      <c r="C22" s="1722"/>
      <c r="D22" s="1722"/>
      <c r="E22" s="1722"/>
      <c r="F22" s="1722"/>
      <c r="G22" s="1722"/>
      <c r="H22" s="1722"/>
    </row>
    <row r="23" spans="1:8" s="438" customFormat="1" ht="24.9" customHeight="1">
      <c r="A23" s="478" t="s">
        <v>1046</v>
      </c>
      <c r="H23" s="479"/>
    </row>
    <row r="24" spans="1:8" s="438" customFormat="1" ht="17.25" customHeight="1">
      <c r="A24" s="480"/>
      <c r="H24" s="479"/>
    </row>
    <row r="26" spans="1:8">
      <c r="E26" s="481"/>
    </row>
    <row r="27" spans="1:8">
      <c r="E27" s="481"/>
    </row>
  </sheetData>
  <mergeCells count="12">
    <mergeCell ref="A7:A11"/>
    <mergeCell ref="A12:A20"/>
    <mergeCell ref="B15:B17"/>
    <mergeCell ref="C16:E16"/>
    <mergeCell ref="A22:H22"/>
    <mergeCell ref="A5:E6"/>
    <mergeCell ref="F5:H6"/>
    <mergeCell ref="I1:J1"/>
    <mergeCell ref="G1:H1"/>
    <mergeCell ref="G2:H2"/>
    <mergeCell ref="A3:H3"/>
    <mergeCell ref="A4:H4"/>
  </mergeCells>
  <phoneticPr fontId="18" type="noConversion"/>
  <hyperlinks>
    <hyperlink ref="I1" location="預告統計資料發布時間表!A1" display="回發布時間表" xr:uid="{00000000-0004-0000-3300-000000000000}"/>
  </hyperlinks>
  <pageMargins left="0.7" right="0.7" top="0.75" bottom="0.75" header="0.3" footer="0.3"/>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897EA-1B1C-434F-A82F-86FED2AF960A}">
  <dimension ref="A1:J28"/>
  <sheetViews>
    <sheetView workbookViewId="0"/>
  </sheetViews>
  <sheetFormatPr defaultColWidth="9" defaultRowHeight="19.8"/>
  <cols>
    <col min="1" max="1" width="13" style="445" customWidth="1"/>
    <col min="2" max="3" width="11.88671875" style="445" customWidth="1"/>
    <col min="4" max="4" width="8.44140625" style="445" customWidth="1"/>
    <col min="5" max="5" width="23.88671875" style="445" customWidth="1"/>
    <col min="6" max="7" width="10.77734375" style="445" customWidth="1"/>
    <col min="8" max="8" width="12.6640625" style="445" customWidth="1"/>
    <col min="9" max="9" width="5.44140625" style="445" customWidth="1"/>
    <col min="10" max="15" width="9" style="445"/>
    <col min="16" max="20" width="8.77734375" style="445" customWidth="1"/>
    <col min="21" max="256" width="9" style="445"/>
    <col min="257" max="257" width="13" style="445" customWidth="1"/>
    <col min="258" max="259" width="11.88671875" style="445" customWidth="1"/>
    <col min="260" max="260" width="8.44140625" style="445" customWidth="1"/>
    <col min="261" max="261" width="23.88671875" style="445" customWidth="1"/>
    <col min="262" max="263" width="10.77734375" style="445" customWidth="1"/>
    <col min="264" max="264" width="12.6640625" style="445" customWidth="1"/>
    <col min="265" max="265" width="5.44140625" style="445" customWidth="1"/>
    <col min="266" max="271" width="9" style="445"/>
    <col min="272" max="276" width="8.77734375" style="445" customWidth="1"/>
    <col min="277" max="512" width="9" style="445"/>
    <col min="513" max="513" width="13" style="445" customWidth="1"/>
    <col min="514" max="515" width="11.88671875" style="445" customWidth="1"/>
    <col min="516" max="516" width="8.44140625" style="445" customWidth="1"/>
    <col min="517" max="517" width="23.88671875" style="445" customWidth="1"/>
    <col min="518" max="519" width="10.77734375" style="445" customWidth="1"/>
    <col min="520" max="520" width="12.6640625" style="445" customWidth="1"/>
    <col min="521" max="521" width="5.44140625" style="445" customWidth="1"/>
    <col min="522" max="527" width="9" style="445"/>
    <col min="528" max="532" width="8.77734375" style="445" customWidth="1"/>
    <col min="533" max="768" width="9" style="445"/>
    <col min="769" max="769" width="13" style="445" customWidth="1"/>
    <col min="770" max="771" width="11.88671875" style="445" customWidth="1"/>
    <col min="772" max="772" width="8.44140625" style="445" customWidth="1"/>
    <col min="773" max="773" width="23.88671875" style="445" customWidth="1"/>
    <col min="774" max="775" width="10.77734375" style="445" customWidth="1"/>
    <col min="776" max="776" width="12.6640625" style="445" customWidth="1"/>
    <col min="777" max="777" width="5.44140625" style="445" customWidth="1"/>
    <col min="778" max="783" width="9" style="445"/>
    <col min="784" max="788" width="8.77734375" style="445" customWidth="1"/>
    <col min="789" max="1024" width="9" style="445"/>
    <col min="1025" max="1025" width="13" style="445" customWidth="1"/>
    <col min="1026" max="1027" width="11.88671875" style="445" customWidth="1"/>
    <col min="1028" max="1028" width="8.44140625" style="445" customWidth="1"/>
    <col min="1029" max="1029" width="23.88671875" style="445" customWidth="1"/>
    <col min="1030" max="1031" width="10.77734375" style="445" customWidth="1"/>
    <col min="1032" max="1032" width="12.6640625" style="445" customWidth="1"/>
    <col min="1033" max="1033" width="5.44140625" style="445" customWidth="1"/>
    <col min="1034" max="1039" width="9" style="445"/>
    <col min="1040" max="1044" width="8.77734375" style="445" customWidth="1"/>
    <col min="1045" max="1280" width="9" style="445"/>
    <col min="1281" max="1281" width="13" style="445" customWidth="1"/>
    <col min="1282" max="1283" width="11.88671875" style="445" customWidth="1"/>
    <col min="1284" max="1284" width="8.44140625" style="445" customWidth="1"/>
    <col min="1285" max="1285" width="23.88671875" style="445" customWidth="1"/>
    <col min="1286" max="1287" width="10.77734375" style="445" customWidth="1"/>
    <col min="1288" max="1288" width="12.6640625" style="445" customWidth="1"/>
    <col min="1289" max="1289" width="5.44140625" style="445" customWidth="1"/>
    <col min="1290" max="1295" width="9" style="445"/>
    <col min="1296" max="1300" width="8.77734375" style="445" customWidth="1"/>
    <col min="1301" max="1536" width="9" style="445"/>
    <col min="1537" max="1537" width="13" style="445" customWidth="1"/>
    <col min="1538" max="1539" width="11.88671875" style="445" customWidth="1"/>
    <col min="1540" max="1540" width="8.44140625" style="445" customWidth="1"/>
    <col min="1541" max="1541" width="23.88671875" style="445" customWidth="1"/>
    <col min="1542" max="1543" width="10.77734375" style="445" customWidth="1"/>
    <col min="1544" max="1544" width="12.6640625" style="445" customWidth="1"/>
    <col min="1545" max="1545" width="5.44140625" style="445" customWidth="1"/>
    <col min="1546" max="1551" width="9" style="445"/>
    <col min="1552" max="1556" width="8.77734375" style="445" customWidth="1"/>
    <col min="1557" max="1792" width="9" style="445"/>
    <col min="1793" max="1793" width="13" style="445" customWidth="1"/>
    <col min="1794" max="1795" width="11.88671875" style="445" customWidth="1"/>
    <col min="1796" max="1796" width="8.44140625" style="445" customWidth="1"/>
    <col min="1797" max="1797" width="23.88671875" style="445" customWidth="1"/>
    <col min="1798" max="1799" width="10.77734375" style="445" customWidth="1"/>
    <col min="1800" max="1800" width="12.6640625" style="445" customWidth="1"/>
    <col min="1801" max="1801" width="5.44140625" style="445" customWidth="1"/>
    <col min="1802" max="1807" width="9" style="445"/>
    <col min="1808" max="1812" width="8.77734375" style="445" customWidth="1"/>
    <col min="1813" max="2048" width="9" style="445"/>
    <col min="2049" max="2049" width="13" style="445" customWidth="1"/>
    <col min="2050" max="2051" width="11.88671875" style="445" customWidth="1"/>
    <col min="2052" max="2052" width="8.44140625" style="445" customWidth="1"/>
    <col min="2053" max="2053" width="23.88671875" style="445" customWidth="1"/>
    <col min="2054" max="2055" width="10.77734375" style="445" customWidth="1"/>
    <col min="2056" max="2056" width="12.6640625" style="445" customWidth="1"/>
    <col min="2057" max="2057" width="5.44140625" style="445" customWidth="1"/>
    <col min="2058" max="2063" width="9" style="445"/>
    <col min="2064" max="2068" width="8.77734375" style="445" customWidth="1"/>
    <col min="2069" max="2304" width="9" style="445"/>
    <col min="2305" max="2305" width="13" style="445" customWidth="1"/>
    <col min="2306" max="2307" width="11.88671875" style="445" customWidth="1"/>
    <col min="2308" max="2308" width="8.44140625" style="445" customWidth="1"/>
    <col min="2309" max="2309" width="23.88671875" style="445" customWidth="1"/>
    <col min="2310" max="2311" width="10.77734375" style="445" customWidth="1"/>
    <col min="2312" max="2312" width="12.6640625" style="445" customWidth="1"/>
    <col min="2313" max="2313" width="5.44140625" style="445" customWidth="1"/>
    <col min="2314" max="2319" width="9" style="445"/>
    <col min="2320" max="2324" width="8.77734375" style="445" customWidth="1"/>
    <col min="2325" max="2560" width="9" style="445"/>
    <col min="2561" max="2561" width="13" style="445" customWidth="1"/>
    <col min="2562" max="2563" width="11.88671875" style="445" customWidth="1"/>
    <col min="2564" max="2564" width="8.44140625" style="445" customWidth="1"/>
    <col min="2565" max="2565" width="23.88671875" style="445" customWidth="1"/>
    <col min="2566" max="2567" width="10.77734375" style="445" customWidth="1"/>
    <col min="2568" max="2568" width="12.6640625" style="445" customWidth="1"/>
    <col min="2569" max="2569" width="5.44140625" style="445" customWidth="1"/>
    <col min="2570" max="2575" width="9" style="445"/>
    <col min="2576" max="2580" width="8.77734375" style="445" customWidth="1"/>
    <col min="2581" max="2816" width="9" style="445"/>
    <col min="2817" max="2817" width="13" style="445" customWidth="1"/>
    <col min="2818" max="2819" width="11.88671875" style="445" customWidth="1"/>
    <col min="2820" max="2820" width="8.44140625" style="445" customWidth="1"/>
    <col min="2821" max="2821" width="23.88671875" style="445" customWidth="1"/>
    <col min="2822" max="2823" width="10.77734375" style="445" customWidth="1"/>
    <col min="2824" max="2824" width="12.6640625" style="445" customWidth="1"/>
    <col min="2825" max="2825" width="5.44140625" style="445" customWidth="1"/>
    <col min="2826" max="2831" width="9" style="445"/>
    <col min="2832" max="2836" width="8.77734375" style="445" customWidth="1"/>
    <col min="2837" max="3072" width="9" style="445"/>
    <col min="3073" max="3073" width="13" style="445" customWidth="1"/>
    <col min="3074" max="3075" width="11.88671875" style="445" customWidth="1"/>
    <col min="3076" max="3076" width="8.44140625" style="445" customWidth="1"/>
    <col min="3077" max="3077" width="23.88671875" style="445" customWidth="1"/>
    <col min="3078" max="3079" width="10.77734375" style="445" customWidth="1"/>
    <col min="3080" max="3080" width="12.6640625" style="445" customWidth="1"/>
    <col min="3081" max="3081" width="5.44140625" style="445" customWidth="1"/>
    <col min="3082" max="3087" width="9" style="445"/>
    <col min="3088" max="3092" width="8.77734375" style="445" customWidth="1"/>
    <col min="3093" max="3328" width="9" style="445"/>
    <col min="3329" max="3329" width="13" style="445" customWidth="1"/>
    <col min="3330" max="3331" width="11.88671875" style="445" customWidth="1"/>
    <col min="3332" max="3332" width="8.44140625" style="445" customWidth="1"/>
    <col min="3333" max="3333" width="23.88671875" style="445" customWidth="1"/>
    <col min="3334" max="3335" width="10.77734375" style="445" customWidth="1"/>
    <col min="3336" max="3336" width="12.6640625" style="445" customWidth="1"/>
    <col min="3337" max="3337" width="5.44140625" style="445" customWidth="1"/>
    <col min="3338" max="3343" width="9" style="445"/>
    <col min="3344" max="3348" width="8.77734375" style="445" customWidth="1"/>
    <col min="3349" max="3584" width="9" style="445"/>
    <col min="3585" max="3585" width="13" style="445" customWidth="1"/>
    <col min="3586" max="3587" width="11.88671875" style="445" customWidth="1"/>
    <col min="3588" max="3588" width="8.44140625" style="445" customWidth="1"/>
    <col min="3589" max="3589" width="23.88671875" style="445" customWidth="1"/>
    <col min="3590" max="3591" width="10.77734375" style="445" customWidth="1"/>
    <col min="3592" max="3592" width="12.6640625" style="445" customWidth="1"/>
    <col min="3593" max="3593" width="5.44140625" style="445" customWidth="1"/>
    <col min="3594" max="3599" width="9" style="445"/>
    <col min="3600" max="3604" width="8.77734375" style="445" customWidth="1"/>
    <col min="3605" max="3840" width="9" style="445"/>
    <col min="3841" max="3841" width="13" style="445" customWidth="1"/>
    <col min="3842" max="3843" width="11.88671875" style="445" customWidth="1"/>
    <col min="3844" max="3844" width="8.44140625" style="445" customWidth="1"/>
    <col min="3845" max="3845" width="23.88671875" style="445" customWidth="1"/>
    <col min="3846" max="3847" width="10.77734375" style="445" customWidth="1"/>
    <col min="3848" max="3848" width="12.6640625" style="445" customWidth="1"/>
    <col min="3849" max="3849" width="5.44140625" style="445" customWidth="1"/>
    <col min="3850" max="3855" width="9" style="445"/>
    <col min="3856" max="3860" width="8.77734375" style="445" customWidth="1"/>
    <col min="3861" max="4096" width="9" style="445"/>
    <col min="4097" max="4097" width="13" style="445" customWidth="1"/>
    <col min="4098" max="4099" width="11.88671875" style="445" customWidth="1"/>
    <col min="4100" max="4100" width="8.44140625" style="445" customWidth="1"/>
    <col min="4101" max="4101" width="23.88671875" style="445" customWidth="1"/>
    <col min="4102" max="4103" width="10.77734375" style="445" customWidth="1"/>
    <col min="4104" max="4104" width="12.6640625" style="445" customWidth="1"/>
    <col min="4105" max="4105" width="5.44140625" style="445" customWidth="1"/>
    <col min="4106" max="4111" width="9" style="445"/>
    <col min="4112" max="4116" width="8.77734375" style="445" customWidth="1"/>
    <col min="4117" max="4352" width="9" style="445"/>
    <col min="4353" max="4353" width="13" style="445" customWidth="1"/>
    <col min="4354" max="4355" width="11.88671875" style="445" customWidth="1"/>
    <col min="4356" max="4356" width="8.44140625" style="445" customWidth="1"/>
    <col min="4357" max="4357" width="23.88671875" style="445" customWidth="1"/>
    <col min="4358" max="4359" width="10.77734375" style="445" customWidth="1"/>
    <col min="4360" max="4360" width="12.6640625" style="445" customWidth="1"/>
    <col min="4361" max="4361" width="5.44140625" style="445" customWidth="1"/>
    <col min="4362" max="4367" width="9" style="445"/>
    <col min="4368" max="4372" width="8.77734375" style="445" customWidth="1"/>
    <col min="4373" max="4608" width="9" style="445"/>
    <col min="4609" max="4609" width="13" style="445" customWidth="1"/>
    <col min="4610" max="4611" width="11.88671875" style="445" customWidth="1"/>
    <col min="4612" max="4612" width="8.44140625" style="445" customWidth="1"/>
    <col min="4613" max="4613" width="23.88671875" style="445" customWidth="1"/>
    <col min="4614" max="4615" width="10.77734375" style="445" customWidth="1"/>
    <col min="4616" max="4616" width="12.6640625" style="445" customWidth="1"/>
    <col min="4617" max="4617" width="5.44140625" style="445" customWidth="1"/>
    <col min="4618" max="4623" width="9" style="445"/>
    <col min="4624" max="4628" width="8.77734375" style="445" customWidth="1"/>
    <col min="4629" max="4864" width="9" style="445"/>
    <col min="4865" max="4865" width="13" style="445" customWidth="1"/>
    <col min="4866" max="4867" width="11.88671875" style="445" customWidth="1"/>
    <col min="4868" max="4868" width="8.44140625" style="445" customWidth="1"/>
    <col min="4869" max="4869" width="23.88671875" style="445" customWidth="1"/>
    <col min="4870" max="4871" width="10.77734375" style="445" customWidth="1"/>
    <col min="4872" max="4872" width="12.6640625" style="445" customWidth="1"/>
    <col min="4873" max="4873" width="5.44140625" style="445" customWidth="1"/>
    <col min="4874" max="4879" width="9" style="445"/>
    <col min="4880" max="4884" width="8.77734375" style="445" customWidth="1"/>
    <col min="4885" max="5120" width="9" style="445"/>
    <col min="5121" max="5121" width="13" style="445" customWidth="1"/>
    <col min="5122" max="5123" width="11.88671875" style="445" customWidth="1"/>
    <col min="5124" max="5124" width="8.44140625" style="445" customWidth="1"/>
    <col min="5125" max="5125" width="23.88671875" style="445" customWidth="1"/>
    <col min="5126" max="5127" width="10.77734375" style="445" customWidth="1"/>
    <col min="5128" max="5128" width="12.6640625" style="445" customWidth="1"/>
    <col min="5129" max="5129" width="5.44140625" style="445" customWidth="1"/>
    <col min="5130" max="5135" width="9" style="445"/>
    <col min="5136" max="5140" width="8.77734375" style="445" customWidth="1"/>
    <col min="5141" max="5376" width="9" style="445"/>
    <col min="5377" max="5377" width="13" style="445" customWidth="1"/>
    <col min="5378" max="5379" width="11.88671875" style="445" customWidth="1"/>
    <col min="5380" max="5380" width="8.44140625" style="445" customWidth="1"/>
    <col min="5381" max="5381" width="23.88671875" style="445" customWidth="1"/>
    <col min="5382" max="5383" width="10.77734375" style="445" customWidth="1"/>
    <col min="5384" max="5384" width="12.6640625" style="445" customWidth="1"/>
    <col min="5385" max="5385" width="5.44140625" style="445" customWidth="1"/>
    <col min="5386" max="5391" width="9" style="445"/>
    <col min="5392" max="5396" width="8.77734375" style="445" customWidth="1"/>
    <col min="5397" max="5632" width="9" style="445"/>
    <col min="5633" max="5633" width="13" style="445" customWidth="1"/>
    <col min="5634" max="5635" width="11.88671875" style="445" customWidth="1"/>
    <col min="5636" max="5636" width="8.44140625" style="445" customWidth="1"/>
    <col min="5637" max="5637" width="23.88671875" style="445" customWidth="1"/>
    <col min="5638" max="5639" width="10.77734375" style="445" customWidth="1"/>
    <col min="5640" max="5640" width="12.6640625" style="445" customWidth="1"/>
    <col min="5641" max="5641" width="5.44140625" style="445" customWidth="1"/>
    <col min="5642" max="5647" width="9" style="445"/>
    <col min="5648" max="5652" width="8.77734375" style="445" customWidth="1"/>
    <col min="5653" max="5888" width="9" style="445"/>
    <col min="5889" max="5889" width="13" style="445" customWidth="1"/>
    <col min="5890" max="5891" width="11.88671875" style="445" customWidth="1"/>
    <col min="5892" max="5892" width="8.44140625" style="445" customWidth="1"/>
    <col min="5893" max="5893" width="23.88671875" style="445" customWidth="1"/>
    <col min="5894" max="5895" width="10.77734375" style="445" customWidth="1"/>
    <col min="5896" max="5896" width="12.6640625" style="445" customWidth="1"/>
    <col min="5897" max="5897" width="5.44140625" style="445" customWidth="1"/>
    <col min="5898" max="5903" width="9" style="445"/>
    <col min="5904" max="5908" width="8.77734375" style="445" customWidth="1"/>
    <col min="5909" max="6144" width="9" style="445"/>
    <col min="6145" max="6145" width="13" style="445" customWidth="1"/>
    <col min="6146" max="6147" width="11.88671875" style="445" customWidth="1"/>
    <col min="6148" max="6148" width="8.44140625" style="445" customWidth="1"/>
    <col min="6149" max="6149" width="23.88671875" style="445" customWidth="1"/>
    <col min="6150" max="6151" width="10.77734375" style="445" customWidth="1"/>
    <col min="6152" max="6152" width="12.6640625" style="445" customWidth="1"/>
    <col min="6153" max="6153" width="5.44140625" style="445" customWidth="1"/>
    <col min="6154" max="6159" width="9" style="445"/>
    <col min="6160" max="6164" width="8.77734375" style="445" customWidth="1"/>
    <col min="6165" max="6400" width="9" style="445"/>
    <col min="6401" max="6401" width="13" style="445" customWidth="1"/>
    <col min="6402" max="6403" width="11.88671875" style="445" customWidth="1"/>
    <col min="6404" max="6404" width="8.44140625" style="445" customWidth="1"/>
    <col min="6405" max="6405" width="23.88671875" style="445" customWidth="1"/>
    <col min="6406" max="6407" width="10.77734375" style="445" customWidth="1"/>
    <col min="6408" max="6408" width="12.6640625" style="445" customWidth="1"/>
    <col min="6409" max="6409" width="5.44140625" style="445" customWidth="1"/>
    <col min="6410" max="6415" width="9" style="445"/>
    <col min="6416" max="6420" width="8.77734375" style="445" customWidth="1"/>
    <col min="6421" max="6656" width="9" style="445"/>
    <col min="6657" max="6657" width="13" style="445" customWidth="1"/>
    <col min="6658" max="6659" width="11.88671875" style="445" customWidth="1"/>
    <col min="6660" max="6660" width="8.44140625" style="445" customWidth="1"/>
    <col min="6661" max="6661" width="23.88671875" style="445" customWidth="1"/>
    <col min="6662" max="6663" width="10.77734375" style="445" customWidth="1"/>
    <col min="6664" max="6664" width="12.6640625" style="445" customWidth="1"/>
    <col min="6665" max="6665" width="5.44140625" style="445" customWidth="1"/>
    <col min="6666" max="6671" width="9" style="445"/>
    <col min="6672" max="6676" width="8.77734375" style="445" customWidth="1"/>
    <col min="6677" max="6912" width="9" style="445"/>
    <col min="6913" max="6913" width="13" style="445" customWidth="1"/>
    <col min="6914" max="6915" width="11.88671875" style="445" customWidth="1"/>
    <col min="6916" max="6916" width="8.44140625" style="445" customWidth="1"/>
    <col min="6917" max="6917" width="23.88671875" style="445" customWidth="1"/>
    <col min="6918" max="6919" width="10.77734375" style="445" customWidth="1"/>
    <col min="6920" max="6920" width="12.6640625" style="445" customWidth="1"/>
    <col min="6921" max="6921" width="5.44140625" style="445" customWidth="1"/>
    <col min="6922" max="6927" width="9" style="445"/>
    <col min="6928" max="6932" width="8.77734375" style="445" customWidth="1"/>
    <col min="6933" max="7168" width="9" style="445"/>
    <col min="7169" max="7169" width="13" style="445" customWidth="1"/>
    <col min="7170" max="7171" width="11.88671875" style="445" customWidth="1"/>
    <col min="7172" max="7172" width="8.44140625" style="445" customWidth="1"/>
    <col min="7173" max="7173" width="23.88671875" style="445" customWidth="1"/>
    <col min="7174" max="7175" width="10.77734375" style="445" customWidth="1"/>
    <col min="7176" max="7176" width="12.6640625" style="445" customWidth="1"/>
    <col min="7177" max="7177" width="5.44140625" style="445" customWidth="1"/>
    <col min="7178" max="7183" width="9" style="445"/>
    <col min="7184" max="7188" width="8.77734375" style="445" customWidth="1"/>
    <col min="7189" max="7424" width="9" style="445"/>
    <col min="7425" max="7425" width="13" style="445" customWidth="1"/>
    <col min="7426" max="7427" width="11.88671875" style="445" customWidth="1"/>
    <col min="7428" max="7428" width="8.44140625" style="445" customWidth="1"/>
    <col min="7429" max="7429" width="23.88671875" style="445" customWidth="1"/>
    <col min="7430" max="7431" width="10.77734375" style="445" customWidth="1"/>
    <col min="7432" max="7432" width="12.6640625" style="445" customWidth="1"/>
    <col min="7433" max="7433" width="5.44140625" style="445" customWidth="1"/>
    <col min="7434" max="7439" width="9" style="445"/>
    <col min="7440" max="7444" width="8.77734375" style="445" customWidth="1"/>
    <col min="7445" max="7680" width="9" style="445"/>
    <col min="7681" max="7681" width="13" style="445" customWidth="1"/>
    <col min="7682" max="7683" width="11.88671875" style="445" customWidth="1"/>
    <col min="7684" max="7684" width="8.44140625" style="445" customWidth="1"/>
    <col min="7685" max="7685" width="23.88671875" style="445" customWidth="1"/>
    <col min="7686" max="7687" width="10.77734375" style="445" customWidth="1"/>
    <col min="7688" max="7688" width="12.6640625" style="445" customWidth="1"/>
    <col min="7689" max="7689" width="5.44140625" style="445" customWidth="1"/>
    <col min="7690" max="7695" width="9" style="445"/>
    <col min="7696" max="7700" width="8.77734375" style="445" customWidth="1"/>
    <col min="7701" max="7936" width="9" style="445"/>
    <col min="7937" max="7937" width="13" style="445" customWidth="1"/>
    <col min="7938" max="7939" width="11.88671875" style="445" customWidth="1"/>
    <col min="7940" max="7940" width="8.44140625" style="445" customWidth="1"/>
    <col min="7941" max="7941" width="23.88671875" style="445" customWidth="1"/>
    <col min="7942" max="7943" width="10.77734375" style="445" customWidth="1"/>
    <col min="7944" max="7944" width="12.6640625" style="445" customWidth="1"/>
    <col min="7945" max="7945" width="5.44140625" style="445" customWidth="1"/>
    <col min="7946" max="7951" width="9" style="445"/>
    <col min="7952" max="7956" width="8.77734375" style="445" customWidth="1"/>
    <col min="7957" max="8192" width="9" style="445"/>
    <col min="8193" max="8193" width="13" style="445" customWidth="1"/>
    <col min="8194" max="8195" width="11.88671875" style="445" customWidth="1"/>
    <col min="8196" max="8196" width="8.44140625" style="445" customWidth="1"/>
    <col min="8197" max="8197" width="23.88671875" style="445" customWidth="1"/>
    <col min="8198" max="8199" width="10.77734375" style="445" customWidth="1"/>
    <col min="8200" max="8200" width="12.6640625" style="445" customWidth="1"/>
    <col min="8201" max="8201" width="5.44140625" style="445" customWidth="1"/>
    <col min="8202" max="8207" width="9" style="445"/>
    <col min="8208" max="8212" width="8.77734375" style="445" customWidth="1"/>
    <col min="8213" max="8448" width="9" style="445"/>
    <col min="8449" max="8449" width="13" style="445" customWidth="1"/>
    <col min="8450" max="8451" width="11.88671875" style="445" customWidth="1"/>
    <col min="8452" max="8452" width="8.44140625" style="445" customWidth="1"/>
    <col min="8453" max="8453" width="23.88671875" style="445" customWidth="1"/>
    <col min="8454" max="8455" width="10.77734375" style="445" customWidth="1"/>
    <col min="8456" max="8456" width="12.6640625" style="445" customWidth="1"/>
    <col min="8457" max="8457" width="5.44140625" style="445" customWidth="1"/>
    <col min="8458" max="8463" width="9" style="445"/>
    <col min="8464" max="8468" width="8.77734375" style="445" customWidth="1"/>
    <col min="8469" max="8704" width="9" style="445"/>
    <col min="8705" max="8705" width="13" style="445" customWidth="1"/>
    <col min="8706" max="8707" width="11.88671875" style="445" customWidth="1"/>
    <col min="8708" max="8708" width="8.44140625" style="445" customWidth="1"/>
    <col min="8709" max="8709" width="23.88671875" style="445" customWidth="1"/>
    <col min="8710" max="8711" width="10.77734375" style="445" customWidth="1"/>
    <col min="8712" max="8712" width="12.6640625" style="445" customWidth="1"/>
    <col min="8713" max="8713" width="5.44140625" style="445" customWidth="1"/>
    <col min="8714" max="8719" width="9" style="445"/>
    <col min="8720" max="8724" width="8.77734375" style="445" customWidth="1"/>
    <col min="8725" max="8960" width="9" style="445"/>
    <col min="8961" max="8961" width="13" style="445" customWidth="1"/>
    <col min="8962" max="8963" width="11.88671875" style="445" customWidth="1"/>
    <col min="8964" max="8964" width="8.44140625" style="445" customWidth="1"/>
    <col min="8965" max="8965" width="23.88671875" style="445" customWidth="1"/>
    <col min="8966" max="8967" width="10.77734375" style="445" customWidth="1"/>
    <col min="8968" max="8968" width="12.6640625" style="445" customWidth="1"/>
    <col min="8969" max="8969" width="5.44140625" style="445" customWidth="1"/>
    <col min="8970" max="8975" width="9" style="445"/>
    <col min="8976" max="8980" width="8.77734375" style="445" customWidth="1"/>
    <col min="8981" max="9216" width="9" style="445"/>
    <col min="9217" max="9217" width="13" style="445" customWidth="1"/>
    <col min="9218" max="9219" width="11.88671875" style="445" customWidth="1"/>
    <col min="9220" max="9220" width="8.44140625" style="445" customWidth="1"/>
    <col min="9221" max="9221" width="23.88671875" style="445" customWidth="1"/>
    <col min="9222" max="9223" width="10.77734375" style="445" customWidth="1"/>
    <col min="9224" max="9224" width="12.6640625" style="445" customWidth="1"/>
    <col min="9225" max="9225" width="5.44140625" style="445" customWidth="1"/>
    <col min="9226" max="9231" width="9" style="445"/>
    <col min="9232" max="9236" width="8.77734375" style="445" customWidth="1"/>
    <col min="9237" max="9472" width="9" style="445"/>
    <col min="9473" max="9473" width="13" style="445" customWidth="1"/>
    <col min="9474" max="9475" width="11.88671875" style="445" customWidth="1"/>
    <col min="9476" max="9476" width="8.44140625" style="445" customWidth="1"/>
    <col min="9477" max="9477" width="23.88671875" style="445" customWidth="1"/>
    <col min="9478" max="9479" width="10.77734375" style="445" customWidth="1"/>
    <col min="9480" max="9480" width="12.6640625" style="445" customWidth="1"/>
    <col min="9481" max="9481" width="5.44140625" style="445" customWidth="1"/>
    <col min="9482" max="9487" width="9" style="445"/>
    <col min="9488" max="9492" width="8.77734375" style="445" customWidth="1"/>
    <col min="9493" max="9728" width="9" style="445"/>
    <col min="9729" max="9729" width="13" style="445" customWidth="1"/>
    <col min="9730" max="9731" width="11.88671875" style="445" customWidth="1"/>
    <col min="9732" max="9732" width="8.44140625" style="445" customWidth="1"/>
    <col min="9733" max="9733" width="23.88671875" style="445" customWidth="1"/>
    <col min="9734" max="9735" width="10.77734375" style="445" customWidth="1"/>
    <col min="9736" max="9736" width="12.6640625" style="445" customWidth="1"/>
    <col min="9737" max="9737" width="5.44140625" style="445" customWidth="1"/>
    <col min="9738" max="9743" width="9" style="445"/>
    <col min="9744" max="9748" width="8.77734375" style="445" customWidth="1"/>
    <col min="9749" max="9984" width="9" style="445"/>
    <col min="9985" max="9985" width="13" style="445" customWidth="1"/>
    <col min="9986" max="9987" width="11.88671875" style="445" customWidth="1"/>
    <col min="9988" max="9988" width="8.44140625" style="445" customWidth="1"/>
    <col min="9989" max="9989" width="23.88671875" style="445" customWidth="1"/>
    <col min="9990" max="9991" width="10.77734375" style="445" customWidth="1"/>
    <col min="9992" max="9992" width="12.6640625" style="445" customWidth="1"/>
    <col min="9993" max="9993" width="5.44140625" style="445" customWidth="1"/>
    <col min="9994" max="9999" width="9" style="445"/>
    <col min="10000" max="10004" width="8.77734375" style="445" customWidth="1"/>
    <col min="10005" max="10240" width="9" style="445"/>
    <col min="10241" max="10241" width="13" style="445" customWidth="1"/>
    <col min="10242" max="10243" width="11.88671875" style="445" customWidth="1"/>
    <col min="10244" max="10244" width="8.44140625" style="445" customWidth="1"/>
    <col min="10245" max="10245" width="23.88671875" style="445" customWidth="1"/>
    <col min="10246" max="10247" width="10.77734375" style="445" customWidth="1"/>
    <col min="10248" max="10248" width="12.6640625" style="445" customWidth="1"/>
    <col min="10249" max="10249" width="5.44140625" style="445" customWidth="1"/>
    <col min="10250" max="10255" width="9" style="445"/>
    <col min="10256" max="10260" width="8.77734375" style="445" customWidth="1"/>
    <col min="10261" max="10496" width="9" style="445"/>
    <col min="10497" max="10497" width="13" style="445" customWidth="1"/>
    <col min="10498" max="10499" width="11.88671875" style="445" customWidth="1"/>
    <col min="10500" max="10500" width="8.44140625" style="445" customWidth="1"/>
    <col min="10501" max="10501" width="23.88671875" style="445" customWidth="1"/>
    <col min="10502" max="10503" width="10.77734375" style="445" customWidth="1"/>
    <col min="10504" max="10504" width="12.6640625" style="445" customWidth="1"/>
    <col min="10505" max="10505" width="5.44140625" style="445" customWidth="1"/>
    <col min="10506" max="10511" width="9" style="445"/>
    <col min="10512" max="10516" width="8.77734375" style="445" customWidth="1"/>
    <col min="10517" max="10752" width="9" style="445"/>
    <col min="10753" max="10753" width="13" style="445" customWidth="1"/>
    <col min="10754" max="10755" width="11.88671875" style="445" customWidth="1"/>
    <col min="10756" max="10756" width="8.44140625" style="445" customWidth="1"/>
    <col min="10757" max="10757" width="23.88671875" style="445" customWidth="1"/>
    <col min="10758" max="10759" width="10.77734375" style="445" customWidth="1"/>
    <col min="10760" max="10760" width="12.6640625" style="445" customWidth="1"/>
    <col min="10761" max="10761" width="5.44140625" style="445" customWidth="1"/>
    <col min="10762" max="10767" width="9" style="445"/>
    <col min="10768" max="10772" width="8.77734375" style="445" customWidth="1"/>
    <col min="10773" max="11008" width="9" style="445"/>
    <col min="11009" max="11009" width="13" style="445" customWidth="1"/>
    <col min="11010" max="11011" width="11.88671875" style="445" customWidth="1"/>
    <col min="11012" max="11012" width="8.44140625" style="445" customWidth="1"/>
    <col min="11013" max="11013" width="23.88671875" style="445" customWidth="1"/>
    <col min="11014" max="11015" width="10.77734375" style="445" customWidth="1"/>
    <col min="11016" max="11016" width="12.6640625" style="445" customWidth="1"/>
    <col min="11017" max="11017" width="5.44140625" style="445" customWidth="1"/>
    <col min="11018" max="11023" width="9" style="445"/>
    <col min="11024" max="11028" width="8.77734375" style="445" customWidth="1"/>
    <col min="11029" max="11264" width="9" style="445"/>
    <col min="11265" max="11265" width="13" style="445" customWidth="1"/>
    <col min="11266" max="11267" width="11.88671875" style="445" customWidth="1"/>
    <col min="11268" max="11268" width="8.44140625" style="445" customWidth="1"/>
    <col min="11269" max="11269" width="23.88671875" style="445" customWidth="1"/>
    <col min="11270" max="11271" width="10.77734375" style="445" customWidth="1"/>
    <col min="11272" max="11272" width="12.6640625" style="445" customWidth="1"/>
    <col min="11273" max="11273" width="5.44140625" style="445" customWidth="1"/>
    <col min="11274" max="11279" width="9" style="445"/>
    <col min="11280" max="11284" width="8.77734375" style="445" customWidth="1"/>
    <col min="11285" max="11520" width="9" style="445"/>
    <col min="11521" max="11521" width="13" style="445" customWidth="1"/>
    <col min="11522" max="11523" width="11.88671875" style="445" customWidth="1"/>
    <col min="11524" max="11524" width="8.44140625" style="445" customWidth="1"/>
    <col min="11525" max="11525" width="23.88671875" style="445" customWidth="1"/>
    <col min="11526" max="11527" width="10.77734375" style="445" customWidth="1"/>
    <col min="11528" max="11528" width="12.6640625" style="445" customWidth="1"/>
    <col min="11529" max="11529" width="5.44140625" style="445" customWidth="1"/>
    <col min="11530" max="11535" width="9" style="445"/>
    <col min="11536" max="11540" width="8.77734375" style="445" customWidth="1"/>
    <col min="11541" max="11776" width="9" style="445"/>
    <col min="11777" max="11777" width="13" style="445" customWidth="1"/>
    <col min="11778" max="11779" width="11.88671875" style="445" customWidth="1"/>
    <col min="11780" max="11780" width="8.44140625" style="445" customWidth="1"/>
    <col min="11781" max="11781" width="23.88671875" style="445" customWidth="1"/>
    <col min="11782" max="11783" width="10.77734375" style="445" customWidth="1"/>
    <col min="11784" max="11784" width="12.6640625" style="445" customWidth="1"/>
    <col min="11785" max="11785" width="5.44140625" style="445" customWidth="1"/>
    <col min="11786" max="11791" width="9" style="445"/>
    <col min="11792" max="11796" width="8.77734375" style="445" customWidth="1"/>
    <col min="11797" max="12032" width="9" style="445"/>
    <col min="12033" max="12033" width="13" style="445" customWidth="1"/>
    <col min="12034" max="12035" width="11.88671875" style="445" customWidth="1"/>
    <col min="12036" max="12036" width="8.44140625" style="445" customWidth="1"/>
    <col min="12037" max="12037" width="23.88671875" style="445" customWidth="1"/>
    <col min="12038" max="12039" width="10.77734375" style="445" customWidth="1"/>
    <col min="12040" max="12040" width="12.6640625" style="445" customWidth="1"/>
    <col min="12041" max="12041" width="5.44140625" style="445" customWidth="1"/>
    <col min="12042" max="12047" width="9" style="445"/>
    <col min="12048" max="12052" width="8.77734375" style="445" customWidth="1"/>
    <col min="12053" max="12288" width="9" style="445"/>
    <col min="12289" max="12289" width="13" style="445" customWidth="1"/>
    <col min="12290" max="12291" width="11.88671875" style="445" customWidth="1"/>
    <col min="12292" max="12292" width="8.44140625" style="445" customWidth="1"/>
    <col min="12293" max="12293" width="23.88671875" style="445" customWidth="1"/>
    <col min="12294" max="12295" width="10.77734375" style="445" customWidth="1"/>
    <col min="12296" max="12296" width="12.6640625" style="445" customWidth="1"/>
    <col min="12297" max="12297" width="5.44140625" style="445" customWidth="1"/>
    <col min="12298" max="12303" width="9" style="445"/>
    <col min="12304" max="12308" width="8.77734375" style="445" customWidth="1"/>
    <col min="12309" max="12544" width="9" style="445"/>
    <col min="12545" max="12545" width="13" style="445" customWidth="1"/>
    <col min="12546" max="12547" width="11.88671875" style="445" customWidth="1"/>
    <col min="12548" max="12548" width="8.44140625" style="445" customWidth="1"/>
    <col min="12549" max="12549" width="23.88671875" style="445" customWidth="1"/>
    <col min="12550" max="12551" width="10.77734375" style="445" customWidth="1"/>
    <col min="12552" max="12552" width="12.6640625" style="445" customWidth="1"/>
    <col min="12553" max="12553" width="5.44140625" style="445" customWidth="1"/>
    <col min="12554" max="12559" width="9" style="445"/>
    <col min="12560" max="12564" width="8.77734375" style="445" customWidth="1"/>
    <col min="12565" max="12800" width="9" style="445"/>
    <col min="12801" max="12801" width="13" style="445" customWidth="1"/>
    <col min="12802" max="12803" width="11.88671875" style="445" customWidth="1"/>
    <col min="12804" max="12804" width="8.44140625" style="445" customWidth="1"/>
    <col min="12805" max="12805" width="23.88671875" style="445" customWidth="1"/>
    <col min="12806" max="12807" width="10.77734375" style="445" customWidth="1"/>
    <col min="12808" max="12808" width="12.6640625" style="445" customWidth="1"/>
    <col min="12809" max="12809" width="5.44140625" style="445" customWidth="1"/>
    <col min="12810" max="12815" width="9" style="445"/>
    <col min="12816" max="12820" width="8.77734375" style="445" customWidth="1"/>
    <col min="12821" max="13056" width="9" style="445"/>
    <col min="13057" max="13057" width="13" style="445" customWidth="1"/>
    <col min="13058" max="13059" width="11.88671875" style="445" customWidth="1"/>
    <col min="13060" max="13060" width="8.44140625" style="445" customWidth="1"/>
    <col min="13061" max="13061" width="23.88671875" style="445" customWidth="1"/>
    <col min="13062" max="13063" width="10.77734375" style="445" customWidth="1"/>
    <col min="13064" max="13064" width="12.6640625" style="445" customWidth="1"/>
    <col min="13065" max="13065" width="5.44140625" style="445" customWidth="1"/>
    <col min="13066" max="13071" width="9" style="445"/>
    <col min="13072" max="13076" width="8.77734375" style="445" customWidth="1"/>
    <col min="13077" max="13312" width="9" style="445"/>
    <col min="13313" max="13313" width="13" style="445" customWidth="1"/>
    <col min="13314" max="13315" width="11.88671875" style="445" customWidth="1"/>
    <col min="13316" max="13316" width="8.44140625" style="445" customWidth="1"/>
    <col min="13317" max="13317" width="23.88671875" style="445" customWidth="1"/>
    <col min="13318" max="13319" width="10.77734375" style="445" customWidth="1"/>
    <col min="13320" max="13320" width="12.6640625" style="445" customWidth="1"/>
    <col min="13321" max="13321" width="5.44140625" style="445" customWidth="1"/>
    <col min="13322" max="13327" width="9" style="445"/>
    <col min="13328" max="13332" width="8.77734375" style="445" customWidth="1"/>
    <col min="13333" max="13568" width="9" style="445"/>
    <col min="13569" max="13569" width="13" style="445" customWidth="1"/>
    <col min="13570" max="13571" width="11.88671875" style="445" customWidth="1"/>
    <col min="13572" max="13572" width="8.44140625" style="445" customWidth="1"/>
    <col min="13573" max="13573" width="23.88671875" style="445" customWidth="1"/>
    <col min="13574" max="13575" width="10.77734375" style="445" customWidth="1"/>
    <col min="13576" max="13576" width="12.6640625" style="445" customWidth="1"/>
    <col min="13577" max="13577" width="5.44140625" style="445" customWidth="1"/>
    <col min="13578" max="13583" width="9" style="445"/>
    <col min="13584" max="13588" width="8.77734375" style="445" customWidth="1"/>
    <col min="13589" max="13824" width="9" style="445"/>
    <col min="13825" max="13825" width="13" style="445" customWidth="1"/>
    <col min="13826" max="13827" width="11.88671875" style="445" customWidth="1"/>
    <col min="13828" max="13828" width="8.44140625" style="445" customWidth="1"/>
    <col min="13829" max="13829" width="23.88671875" style="445" customWidth="1"/>
    <col min="13830" max="13831" width="10.77734375" style="445" customWidth="1"/>
    <col min="13832" max="13832" width="12.6640625" style="445" customWidth="1"/>
    <col min="13833" max="13833" width="5.44140625" style="445" customWidth="1"/>
    <col min="13834" max="13839" width="9" style="445"/>
    <col min="13840" max="13844" width="8.77734375" style="445" customWidth="1"/>
    <col min="13845" max="14080" width="9" style="445"/>
    <col min="14081" max="14081" width="13" style="445" customWidth="1"/>
    <col min="14082" max="14083" width="11.88671875" style="445" customWidth="1"/>
    <col min="14084" max="14084" width="8.44140625" style="445" customWidth="1"/>
    <col min="14085" max="14085" width="23.88671875" style="445" customWidth="1"/>
    <col min="14086" max="14087" width="10.77734375" style="445" customWidth="1"/>
    <col min="14088" max="14088" width="12.6640625" style="445" customWidth="1"/>
    <col min="14089" max="14089" width="5.44140625" style="445" customWidth="1"/>
    <col min="14090" max="14095" width="9" style="445"/>
    <col min="14096" max="14100" width="8.77734375" style="445" customWidth="1"/>
    <col min="14101" max="14336" width="9" style="445"/>
    <col min="14337" max="14337" width="13" style="445" customWidth="1"/>
    <col min="14338" max="14339" width="11.88671875" style="445" customWidth="1"/>
    <col min="14340" max="14340" width="8.44140625" style="445" customWidth="1"/>
    <col min="14341" max="14341" width="23.88671875" style="445" customWidth="1"/>
    <col min="14342" max="14343" width="10.77734375" style="445" customWidth="1"/>
    <col min="14344" max="14344" width="12.6640625" style="445" customWidth="1"/>
    <col min="14345" max="14345" width="5.44140625" style="445" customWidth="1"/>
    <col min="14346" max="14351" width="9" style="445"/>
    <col min="14352" max="14356" width="8.77734375" style="445" customWidth="1"/>
    <col min="14357" max="14592" width="9" style="445"/>
    <col min="14593" max="14593" width="13" style="445" customWidth="1"/>
    <col min="14594" max="14595" width="11.88671875" style="445" customWidth="1"/>
    <col min="14596" max="14596" width="8.44140625" style="445" customWidth="1"/>
    <col min="14597" max="14597" width="23.88671875" style="445" customWidth="1"/>
    <col min="14598" max="14599" width="10.77734375" style="445" customWidth="1"/>
    <col min="14600" max="14600" width="12.6640625" style="445" customWidth="1"/>
    <col min="14601" max="14601" width="5.44140625" style="445" customWidth="1"/>
    <col min="14602" max="14607" width="9" style="445"/>
    <col min="14608" max="14612" width="8.77734375" style="445" customWidth="1"/>
    <col min="14613" max="14848" width="9" style="445"/>
    <col min="14849" max="14849" width="13" style="445" customWidth="1"/>
    <col min="14850" max="14851" width="11.88671875" style="445" customWidth="1"/>
    <col min="14852" max="14852" width="8.44140625" style="445" customWidth="1"/>
    <col min="14853" max="14853" width="23.88671875" style="445" customWidth="1"/>
    <col min="14854" max="14855" width="10.77734375" style="445" customWidth="1"/>
    <col min="14856" max="14856" width="12.6640625" style="445" customWidth="1"/>
    <col min="14857" max="14857" width="5.44140625" style="445" customWidth="1"/>
    <col min="14858" max="14863" width="9" style="445"/>
    <col min="14864" max="14868" width="8.77734375" style="445" customWidth="1"/>
    <col min="14869" max="15104" width="9" style="445"/>
    <col min="15105" max="15105" width="13" style="445" customWidth="1"/>
    <col min="15106" max="15107" width="11.88671875" style="445" customWidth="1"/>
    <col min="15108" max="15108" width="8.44140625" style="445" customWidth="1"/>
    <col min="15109" max="15109" width="23.88671875" style="445" customWidth="1"/>
    <col min="15110" max="15111" width="10.77734375" style="445" customWidth="1"/>
    <col min="15112" max="15112" width="12.6640625" style="445" customWidth="1"/>
    <col min="15113" max="15113" width="5.44140625" style="445" customWidth="1"/>
    <col min="15114" max="15119" width="9" style="445"/>
    <col min="15120" max="15124" width="8.77734375" style="445" customWidth="1"/>
    <col min="15125" max="15360" width="9" style="445"/>
    <col min="15361" max="15361" width="13" style="445" customWidth="1"/>
    <col min="15362" max="15363" width="11.88671875" style="445" customWidth="1"/>
    <col min="15364" max="15364" width="8.44140625" style="445" customWidth="1"/>
    <col min="15365" max="15365" width="23.88671875" style="445" customWidth="1"/>
    <col min="15366" max="15367" width="10.77734375" style="445" customWidth="1"/>
    <col min="15368" max="15368" width="12.6640625" style="445" customWidth="1"/>
    <col min="15369" max="15369" width="5.44140625" style="445" customWidth="1"/>
    <col min="15370" max="15375" width="9" style="445"/>
    <col min="15376" max="15380" width="8.77734375" style="445" customWidth="1"/>
    <col min="15381" max="15616" width="9" style="445"/>
    <col min="15617" max="15617" width="13" style="445" customWidth="1"/>
    <col min="15618" max="15619" width="11.88671875" style="445" customWidth="1"/>
    <col min="15620" max="15620" width="8.44140625" style="445" customWidth="1"/>
    <col min="15621" max="15621" width="23.88671875" style="445" customWidth="1"/>
    <col min="15622" max="15623" width="10.77734375" style="445" customWidth="1"/>
    <col min="15624" max="15624" width="12.6640625" style="445" customWidth="1"/>
    <col min="15625" max="15625" width="5.44140625" style="445" customWidth="1"/>
    <col min="15626" max="15631" width="9" style="445"/>
    <col min="15632" max="15636" width="8.77734375" style="445" customWidth="1"/>
    <col min="15637" max="15872" width="9" style="445"/>
    <col min="15873" max="15873" width="13" style="445" customWidth="1"/>
    <col min="15874" max="15875" width="11.88671875" style="445" customWidth="1"/>
    <col min="15876" max="15876" width="8.44140625" style="445" customWidth="1"/>
    <col min="15877" max="15877" width="23.88671875" style="445" customWidth="1"/>
    <col min="15878" max="15879" width="10.77734375" style="445" customWidth="1"/>
    <col min="15880" max="15880" width="12.6640625" style="445" customWidth="1"/>
    <col min="15881" max="15881" width="5.44140625" style="445" customWidth="1"/>
    <col min="15882" max="15887" width="9" style="445"/>
    <col min="15888" max="15892" width="8.77734375" style="445" customWidth="1"/>
    <col min="15893" max="16128" width="9" style="445"/>
    <col min="16129" max="16129" width="13" style="445" customWidth="1"/>
    <col min="16130" max="16131" width="11.88671875" style="445" customWidth="1"/>
    <col min="16132" max="16132" width="8.44140625" style="445" customWidth="1"/>
    <col min="16133" max="16133" width="23.88671875" style="445" customWidth="1"/>
    <col min="16134" max="16135" width="10.77734375" style="445" customWidth="1"/>
    <col min="16136" max="16136" width="12.6640625" style="445" customWidth="1"/>
    <col min="16137" max="16137" width="5.44140625" style="445" customWidth="1"/>
    <col min="16138" max="16143" width="9" style="445"/>
    <col min="16144" max="16148" width="8.77734375" style="445" customWidth="1"/>
    <col min="16149" max="16384" width="9" style="445"/>
  </cols>
  <sheetData>
    <row r="1" spans="1:10" s="438" customFormat="1" ht="16.8" thickBot="1">
      <c r="A1" s="435" t="s">
        <v>1018</v>
      </c>
      <c r="B1" s="436"/>
      <c r="C1" s="437"/>
      <c r="F1" s="439" t="s">
        <v>1019</v>
      </c>
      <c r="G1" s="1703" t="s">
        <v>1020</v>
      </c>
      <c r="H1" s="1704"/>
      <c r="I1" s="1372" t="s">
        <v>86</v>
      </c>
      <c r="J1" s="1372"/>
    </row>
    <row r="2" spans="1:10" s="438" customFormat="1" ht="16.8" thickBot="1">
      <c r="A2" s="435" t="s">
        <v>1021</v>
      </c>
      <c r="B2" s="440" t="s">
        <v>1022</v>
      </c>
      <c r="C2" s="441"/>
      <c r="D2" s="441"/>
      <c r="E2" s="442"/>
      <c r="F2" s="439" t="s">
        <v>1023</v>
      </c>
      <c r="G2" s="1705" t="s">
        <v>1024</v>
      </c>
      <c r="H2" s="1706"/>
    </row>
    <row r="3" spans="1:10" s="443" customFormat="1" ht="47.4">
      <c r="A3" s="1707" t="s">
        <v>1025</v>
      </c>
      <c r="B3" s="1708"/>
      <c r="C3" s="1708"/>
      <c r="D3" s="1708"/>
      <c r="E3" s="1708"/>
      <c r="F3" s="1708"/>
      <c r="G3" s="1708"/>
      <c r="H3" s="1708"/>
    </row>
    <row r="4" spans="1:10" s="444" customFormat="1" ht="25.2" thickBot="1">
      <c r="A4" s="1709" t="s">
        <v>1650</v>
      </c>
      <c r="B4" s="1709"/>
      <c r="C4" s="1709"/>
      <c r="D4" s="1709"/>
      <c r="E4" s="1709"/>
      <c r="F4" s="1709"/>
      <c r="G4" s="1709"/>
      <c r="H4" s="1709"/>
    </row>
    <row r="5" spans="1:10" s="438" customFormat="1" ht="19.95" customHeight="1">
      <c r="A5" s="1697" t="s">
        <v>1027</v>
      </c>
      <c r="B5" s="1697"/>
      <c r="C5" s="1697"/>
      <c r="D5" s="1697"/>
      <c r="E5" s="1697"/>
      <c r="F5" s="1699" t="s">
        <v>1028</v>
      </c>
      <c r="G5" s="1700"/>
      <c r="H5" s="1700"/>
    </row>
    <row r="6" spans="1:10" s="438" customFormat="1" ht="16.8" thickBot="1">
      <c r="A6" s="1698"/>
      <c r="B6" s="1698"/>
      <c r="C6" s="1698"/>
      <c r="D6" s="1698"/>
      <c r="E6" s="1698"/>
      <c r="F6" s="1701"/>
      <c r="G6" s="1702"/>
      <c r="H6" s="1702"/>
    </row>
    <row r="7" spans="1:10" s="438" customFormat="1">
      <c r="A7" s="1710" t="s">
        <v>1029</v>
      </c>
      <c r="B7" s="438" t="s">
        <v>1030</v>
      </c>
      <c r="C7" s="445"/>
      <c r="D7" s="445"/>
      <c r="E7" s="446"/>
      <c r="F7" s="447">
        <v>1</v>
      </c>
      <c r="G7" s="448"/>
      <c r="H7" s="448"/>
    </row>
    <row r="8" spans="1:10" s="438" customFormat="1">
      <c r="A8" s="1711"/>
      <c r="B8" s="449" t="s">
        <v>1031</v>
      </c>
      <c r="C8" s="450"/>
      <c r="D8" s="451"/>
      <c r="E8" s="452"/>
      <c r="F8" s="453"/>
    </row>
    <row r="9" spans="1:10" s="438" customFormat="1">
      <c r="A9" s="1711"/>
      <c r="B9" s="454" t="s">
        <v>1032</v>
      </c>
      <c r="C9" s="455"/>
      <c r="D9" s="446"/>
      <c r="E9" s="446"/>
      <c r="F9" s="453">
        <v>1</v>
      </c>
    </row>
    <row r="10" spans="1:10" s="438" customFormat="1">
      <c r="A10" s="1711"/>
      <c r="B10" s="456" t="s">
        <v>1033</v>
      </c>
      <c r="C10" s="450"/>
      <c r="D10" s="450"/>
      <c r="E10" s="457"/>
      <c r="F10" s="453"/>
      <c r="H10" s="458"/>
    </row>
    <row r="11" spans="1:10" s="438" customFormat="1">
      <c r="A11" s="1712"/>
      <c r="B11" s="456" t="s">
        <v>1034</v>
      </c>
      <c r="C11" s="450"/>
      <c r="D11" s="450"/>
      <c r="E11" s="446"/>
      <c r="F11" s="459"/>
      <c r="H11" s="458"/>
    </row>
    <row r="12" spans="1:10" s="438" customFormat="1">
      <c r="A12" s="1713" t="s">
        <v>1035</v>
      </c>
      <c r="B12" s="460" t="s">
        <v>1030</v>
      </c>
      <c r="C12" s="461"/>
      <c r="D12" s="461"/>
      <c r="E12" s="445"/>
      <c r="F12" s="462">
        <v>11</v>
      </c>
      <c r="G12" s="463"/>
      <c r="H12" s="463"/>
    </row>
    <row r="13" spans="1:10" s="438" customFormat="1">
      <c r="A13" s="1714"/>
      <c r="B13" s="464" t="s">
        <v>1036</v>
      </c>
      <c r="C13" s="465"/>
      <c r="D13" s="466"/>
      <c r="E13" s="457"/>
      <c r="F13" s="462"/>
      <c r="G13" s="463"/>
      <c r="H13" s="463"/>
    </row>
    <row r="14" spans="1:10" s="438" customFormat="1">
      <c r="A14" s="1714"/>
      <c r="B14" s="464" t="s">
        <v>1037</v>
      </c>
      <c r="C14" s="465"/>
      <c r="D14" s="466"/>
      <c r="E14" s="457"/>
      <c r="F14" s="462">
        <v>5</v>
      </c>
      <c r="G14" s="463"/>
      <c r="H14" s="463"/>
    </row>
    <row r="15" spans="1:10" s="438" customFormat="1" ht="35.1" customHeight="1">
      <c r="A15" s="1714"/>
      <c r="B15" s="1716" t="s">
        <v>1038</v>
      </c>
      <c r="C15" s="467" t="s">
        <v>1039</v>
      </c>
      <c r="D15" s="467"/>
      <c r="E15" s="467"/>
      <c r="F15" s="462"/>
      <c r="G15" s="463"/>
      <c r="H15" s="463"/>
    </row>
    <row r="16" spans="1:10" s="438" customFormat="1" ht="35.1" customHeight="1">
      <c r="A16" s="1714"/>
      <c r="B16" s="1717"/>
      <c r="C16" s="1719" t="s">
        <v>1040</v>
      </c>
      <c r="D16" s="1720"/>
      <c r="E16" s="1721"/>
      <c r="F16" s="462">
        <v>5</v>
      </c>
      <c r="G16" s="463"/>
      <c r="H16" s="463"/>
    </row>
    <row r="17" spans="1:8" s="438" customFormat="1" ht="35.1" customHeight="1">
      <c r="A17" s="1714"/>
      <c r="B17" s="1718"/>
      <c r="C17" s="467" t="s">
        <v>1041</v>
      </c>
      <c r="D17" s="467"/>
      <c r="E17" s="467"/>
      <c r="F17" s="462"/>
      <c r="G17" s="463"/>
      <c r="H17" s="463"/>
    </row>
    <row r="18" spans="1:8" s="438" customFormat="1">
      <c r="A18" s="1714"/>
      <c r="B18" s="464" t="s">
        <v>1042</v>
      </c>
      <c r="C18" s="465"/>
      <c r="D18" s="457"/>
      <c r="E18" s="457"/>
      <c r="F18" s="462"/>
      <c r="G18" s="463"/>
      <c r="H18" s="463"/>
    </row>
    <row r="19" spans="1:8" s="438" customFormat="1">
      <c r="A19" s="1714"/>
      <c r="B19" s="468" t="s">
        <v>1043</v>
      </c>
      <c r="C19" s="446"/>
      <c r="D19" s="446"/>
      <c r="E19" s="457"/>
      <c r="F19" s="462">
        <v>1</v>
      </c>
      <c r="G19" s="463"/>
      <c r="H19" s="463"/>
    </row>
    <row r="20" spans="1:8" s="438" customFormat="1" ht="20.399999999999999" thickBot="1">
      <c r="A20" s="1715"/>
      <c r="B20" s="469" t="s">
        <v>1044</v>
      </c>
      <c r="C20" s="470"/>
      <c r="D20" s="471"/>
      <c r="E20" s="471"/>
      <c r="F20" s="472"/>
      <c r="G20" s="473"/>
      <c r="H20" s="473"/>
    </row>
    <row r="21" spans="1:8" s="438" customFormat="1" ht="24.75" customHeight="1">
      <c r="A21" s="474"/>
      <c r="B21" s="474"/>
      <c r="C21" s="474"/>
      <c r="D21" s="475"/>
      <c r="E21" s="475"/>
      <c r="F21" s="476" t="s">
        <v>1651</v>
      </c>
      <c r="G21" s="474"/>
      <c r="H21" s="477"/>
    </row>
    <row r="22" spans="1:8" s="438" customFormat="1" ht="24.9" customHeight="1">
      <c r="A22" s="463"/>
      <c r="B22" s="463"/>
      <c r="C22" s="463"/>
      <c r="D22" s="1079"/>
      <c r="E22" s="1079"/>
      <c r="F22" s="1077"/>
      <c r="G22" s="474"/>
      <c r="H22" s="1078"/>
    </row>
    <row r="23" spans="1:8" s="438" customFormat="1" ht="24.9" customHeight="1">
      <c r="A23" s="1722" t="s">
        <v>1045</v>
      </c>
      <c r="B23" s="1722"/>
      <c r="C23" s="1722"/>
      <c r="D23" s="1722"/>
      <c r="E23" s="1722"/>
      <c r="F23" s="1722"/>
      <c r="G23" s="1722"/>
      <c r="H23" s="1722"/>
    </row>
    <row r="24" spans="1:8" s="438" customFormat="1" ht="24.9" customHeight="1">
      <c r="A24" s="478" t="s">
        <v>1046</v>
      </c>
      <c r="H24" s="479"/>
    </row>
    <row r="25" spans="1:8" s="438" customFormat="1" ht="17.25" customHeight="1">
      <c r="A25" s="480"/>
      <c r="H25" s="479"/>
    </row>
    <row r="27" spans="1:8">
      <c r="E27" s="481"/>
    </row>
    <row r="28" spans="1:8">
      <c r="E28" s="481"/>
    </row>
  </sheetData>
  <mergeCells count="12">
    <mergeCell ref="A7:A11"/>
    <mergeCell ref="A12:A20"/>
    <mergeCell ref="B15:B17"/>
    <mergeCell ref="C16:E16"/>
    <mergeCell ref="A23:H23"/>
    <mergeCell ref="A5:E6"/>
    <mergeCell ref="F5:H6"/>
    <mergeCell ref="I1:J1"/>
    <mergeCell ref="G1:H1"/>
    <mergeCell ref="G2:H2"/>
    <mergeCell ref="A3:H3"/>
    <mergeCell ref="A4:H4"/>
  </mergeCells>
  <phoneticPr fontId="18" type="noConversion"/>
  <hyperlinks>
    <hyperlink ref="I1" location="預告統計資料發布時間表!A1" display="回發布時間表" xr:uid="{8500495E-C0C9-4F37-8A82-F1043209388B}"/>
  </hyperlinks>
  <pageMargins left="0.7" right="0.7" top="0.75" bottom="0.75" header="0.3" footer="0.3"/>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80"/>
  <sheetViews>
    <sheetView workbookViewId="0"/>
  </sheetViews>
  <sheetFormatPr defaultColWidth="9" defaultRowHeight="16.2"/>
  <cols>
    <col min="1" max="1" width="36.44140625" style="154" customWidth="1"/>
    <col min="2" max="2" width="11.109375" style="593" customWidth="1"/>
    <col min="3" max="3" width="12.109375" style="593" customWidth="1"/>
    <col min="4" max="4" width="12.21875" style="593" customWidth="1"/>
    <col min="5" max="5" width="11.5546875" style="593" customWidth="1"/>
    <col min="6" max="6" width="11" style="593" customWidth="1"/>
    <col min="7" max="7" width="11.77734375" style="593" customWidth="1"/>
    <col min="8" max="8" width="11.33203125" style="593" customWidth="1"/>
    <col min="9" max="9" width="12.5546875" style="593" customWidth="1"/>
    <col min="10" max="10" width="23.77734375" style="593" customWidth="1"/>
    <col min="11" max="11" width="10.77734375" style="593" customWidth="1"/>
    <col min="12" max="12" width="9.88671875" style="593" customWidth="1"/>
    <col min="13" max="13" width="10.33203125" style="593" customWidth="1"/>
    <col min="14" max="14" width="9.77734375" style="593" customWidth="1"/>
    <col min="15" max="15" width="10.33203125" style="593" customWidth="1"/>
    <col min="16" max="16" width="9" style="593" customWidth="1"/>
    <col min="17" max="256" width="9" style="593"/>
    <col min="257" max="257" width="36.44140625" style="593" customWidth="1"/>
    <col min="258" max="265" width="16.88671875" style="593" customWidth="1"/>
    <col min="266" max="266" width="19.109375" style="593" customWidth="1"/>
    <col min="267" max="512" width="9" style="593"/>
    <col min="513" max="513" width="36.44140625" style="593" customWidth="1"/>
    <col min="514" max="521" width="16.88671875" style="593" customWidth="1"/>
    <col min="522" max="522" width="19.109375" style="593" customWidth="1"/>
    <col min="523" max="768" width="9" style="593"/>
    <col min="769" max="769" width="36.44140625" style="593" customWidth="1"/>
    <col min="770" max="777" width="16.88671875" style="593" customWidth="1"/>
    <col min="778" max="778" width="19.109375" style="593" customWidth="1"/>
    <col min="779" max="1024" width="9" style="593"/>
    <col min="1025" max="1025" width="36.44140625" style="593" customWidth="1"/>
    <col min="1026" max="1033" width="16.88671875" style="593" customWidth="1"/>
    <col min="1034" max="1034" width="19.109375" style="593" customWidth="1"/>
    <col min="1035" max="1280" width="9" style="593"/>
    <col min="1281" max="1281" width="36.44140625" style="593" customWidth="1"/>
    <col min="1282" max="1289" width="16.88671875" style="593" customWidth="1"/>
    <col min="1290" max="1290" width="19.109375" style="593" customWidth="1"/>
    <col min="1291" max="1536" width="9" style="593"/>
    <col min="1537" max="1537" width="36.44140625" style="593" customWidth="1"/>
    <col min="1538" max="1545" width="16.88671875" style="593" customWidth="1"/>
    <col min="1546" max="1546" width="19.109375" style="593" customWidth="1"/>
    <col min="1547" max="1792" width="9" style="593"/>
    <col min="1793" max="1793" width="36.44140625" style="593" customWidth="1"/>
    <col min="1794" max="1801" width="16.88671875" style="593" customWidth="1"/>
    <col min="1802" max="1802" width="19.109375" style="593" customWidth="1"/>
    <col min="1803" max="2048" width="9" style="593"/>
    <col min="2049" max="2049" width="36.44140625" style="593" customWidth="1"/>
    <col min="2050" max="2057" width="16.88671875" style="593" customWidth="1"/>
    <col min="2058" max="2058" width="19.109375" style="593" customWidth="1"/>
    <col min="2059" max="2304" width="9" style="593"/>
    <col min="2305" max="2305" width="36.44140625" style="593" customWidth="1"/>
    <col min="2306" max="2313" width="16.88671875" style="593" customWidth="1"/>
    <col min="2314" max="2314" width="19.109375" style="593" customWidth="1"/>
    <col min="2315" max="2560" width="9" style="593"/>
    <col min="2561" max="2561" width="36.44140625" style="593" customWidth="1"/>
    <col min="2562" max="2569" width="16.88671875" style="593" customWidth="1"/>
    <col min="2570" max="2570" width="19.109375" style="593" customWidth="1"/>
    <col min="2571" max="2816" width="9" style="593"/>
    <col min="2817" max="2817" width="36.44140625" style="593" customWidth="1"/>
    <col min="2818" max="2825" width="16.88671875" style="593" customWidth="1"/>
    <col min="2826" max="2826" width="19.109375" style="593" customWidth="1"/>
    <col min="2827" max="3072" width="9" style="593"/>
    <col min="3073" max="3073" width="36.44140625" style="593" customWidth="1"/>
    <col min="3074" max="3081" width="16.88671875" style="593" customWidth="1"/>
    <col min="3082" max="3082" width="19.109375" style="593" customWidth="1"/>
    <col min="3083" max="3328" width="9" style="593"/>
    <col min="3329" max="3329" width="36.44140625" style="593" customWidth="1"/>
    <col min="3330" max="3337" width="16.88671875" style="593" customWidth="1"/>
    <col min="3338" max="3338" width="19.109375" style="593" customWidth="1"/>
    <col min="3339" max="3584" width="9" style="593"/>
    <col min="3585" max="3585" width="36.44140625" style="593" customWidth="1"/>
    <col min="3586" max="3593" width="16.88671875" style="593" customWidth="1"/>
    <col min="3594" max="3594" width="19.109375" style="593" customWidth="1"/>
    <col min="3595" max="3840" width="9" style="593"/>
    <col min="3841" max="3841" width="36.44140625" style="593" customWidth="1"/>
    <col min="3842" max="3849" width="16.88671875" style="593" customWidth="1"/>
    <col min="3850" max="3850" width="19.109375" style="593" customWidth="1"/>
    <col min="3851" max="4096" width="9" style="593"/>
    <col min="4097" max="4097" width="36.44140625" style="593" customWidth="1"/>
    <col min="4098" max="4105" width="16.88671875" style="593" customWidth="1"/>
    <col min="4106" max="4106" width="19.109375" style="593" customWidth="1"/>
    <col min="4107" max="4352" width="9" style="593"/>
    <col min="4353" max="4353" width="36.44140625" style="593" customWidth="1"/>
    <col min="4354" max="4361" width="16.88671875" style="593" customWidth="1"/>
    <col min="4362" max="4362" width="19.109375" style="593" customWidth="1"/>
    <col min="4363" max="4608" width="9" style="593"/>
    <col min="4609" max="4609" width="36.44140625" style="593" customWidth="1"/>
    <col min="4610" max="4617" width="16.88671875" style="593" customWidth="1"/>
    <col min="4618" max="4618" width="19.109375" style="593" customWidth="1"/>
    <col min="4619" max="4864" width="9" style="593"/>
    <col min="4865" max="4865" width="36.44140625" style="593" customWidth="1"/>
    <col min="4866" max="4873" width="16.88671875" style="593" customWidth="1"/>
    <col min="4874" max="4874" width="19.109375" style="593" customWidth="1"/>
    <col min="4875" max="5120" width="9" style="593"/>
    <col min="5121" max="5121" width="36.44140625" style="593" customWidth="1"/>
    <col min="5122" max="5129" width="16.88671875" style="593" customWidth="1"/>
    <col min="5130" max="5130" width="19.109375" style="593" customWidth="1"/>
    <col min="5131" max="5376" width="9" style="593"/>
    <col min="5377" max="5377" width="36.44140625" style="593" customWidth="1"/>
    <col min="5378" max="5385" width="16.88671875" style="593" customWidth="1"/>
    <col min="5386" max="5386" width="19.109375" style="593" customWidth="1"/>
    <col min="5387" max="5632" width="9" style="593"/>
    <col min="5633" max="5633" width="36.44140625" style="593" customWidth="1"/>
    <col min="5634" max="5641" width="16.88671875" style="593" customWidth="1"/>
    <col min="5642" max="5642" width="19.109375" style="593" customWidth="1"/>
    <col min="5643" max="5888" width="9" style="593"/>
    <col min="5889" max="5889" width="36.44140625" style="593" customWidth="1"/>
    <col min="5890" max="5897" width="16.88671875" style="593" customWidth="1"/>
    <col min="5898" max="5898" width="19.109375" style="593" customWidth="1"/>
    <col min="5899" max="6144" width="9" style="593"/>
    <col min="6145" max="6145" width="36.44140625" style="593" customWidth="1"/>
    <col min="6146" max="6153" width="16.88671875" style="593" customWidth="1"/>
    <col min="6154" max="6154" width="19.109375" style="593" customWidth="1"/>
    <col min="6155" max="6400" width="9" style="593"/>
    <col min="6401" max="6401" width="36.44140625" style="593" customWidth="1"/>
    <col min="6402" max="6409" width="16.88671875" style="593" customWidth="1"/>
    <col min="6410" max="6410" width="19.109375" style="593" customWidth="1"/>
    <col min="6411" max="6656" width="9" style="593"/>
    <col min="6657" max="6657" width="36.44140625" style="593" customWidth="1"/>
    <col min="6658" max="6665" width="16.88671875" style="593" customWidth="1"/>
    <col min="6666" max="6666" width="19.109375" style="593" customWidth="1"/>
    <col min="6667" max="6912" width="9" style="593"/>
    <col min="6913" max="6913" width="36.44140625" style="593" customWidth="1"/>
    <col min="6914" max="6921" width="16.88671875" style="593" customWidth="1"/>
    <col min="6922" max="6922" width="19.109375" style="593" customWidth="1"/>
    <col min="6923" max="7168" width="9" style="593"/>
    <col min="7169" max="7169" width="36.44140625" style="593" customWidth="1"/>
    <col min="7170" max="7177" width="16.88671875" style="593" customWidth="1"/>
    <col min="7178" max="7178" width="19.109375" style="593" customWidth="1"/>
    <col min="7179" max="7424" width="9" style="593"/>
    <col min="7425" max="7425" width="36.44140625" style="593" customWidth="1"/>
    <col min="7426" max="7433" width="16.88671875" style="593" customWidth="1"/>
    <col min="7434" max="7434" width="19.109375" style="593" customWidth="1"/>
    <col min="7435" max="7680" width="9" style="593"/>
    <col min="7681" max="7681" width="36.44140625" style="593" customWidth="1"/>
    <col min="7682" max="7689" width="16.88671875" style="593" customWidth="1"/>
    <col min="7690" max="7690" width="19.109375" style="593" customWidth="1"/>
    <col min="7691" max="7936" width="9" style="593"/>
    <col min="7937" max="7937" width="36.44140625" style="593" customWidth="1"/>
    <col min="7938" max="7945" width="16.88671875" style="593" customWidth="1"/>
    <col min="7946" max="7946" width="19.109375" style="593" customWidth="1"/>
    <col min="7947" max="8192" width="9" style="593"/>
    <col min="8193" max="8193" width="36.44140625" style="593" customWidth="1"/>
    <col min="8194" max="8201" width="16.88671875" style="593" customWidth="1"/>
    <col min="8202" max="8202" width="19.109375" style="593" customWidth="1"/>
    <col min="8203" max="8448" width="9" style="593"/>
    <col min="8449" max="8449" width="36.44140625" style="593" customWidth="1"/>
    <col min="8450" max="8457" width="16.88671875" style="593" customWidth="1"/>
    <col min="8458" max="8458" width="19.109375" style="593" customWidth="1"/>
    <col min="8459" max="8704" width="9" style="593"/>
    <col min="8705" max="8705" width="36.44140625" style="593" customWidth="1"/>
    <col min="8706" max="8713" width="16.88671875" style="593" customWidth="1"/>
    <col min="8714" max="8714" width="19.109375" style="593" customWidth="1"/>
    <col min="8715" max="8960" width="9" style="593"/>
    <col min="8961" max="8961" width="36.44140625" style="593" customWidth="1"/>
    <col min="8962" max="8969" width="16.88671875" style="593" customWidth="1"/>
    <col min="8970" max="8970" width="19.109375" style="593" customWidth="1"/>
    <col min="8971" max="9216" width="9" style="593"/>
    <col min="9217" max="9217" width="36.44140625" style="593" customWidth="1"/>
    <col min="9218" max="9225" width="16.88671875" style="593" customWidth="1"/>
    <col min="9226" max="9226" width="19.109375" style="593" customWidth="1"/>
    <col min="9227" max="9472" width="9" style="593"/>
    <col min="9473" max="9473" width="36.44140625" style="593" customWidth="1"/>
    <col min="9474" max="9481" width="16.88671875" style="593" customWidth="1"/>
    <col min="9482" max="9482" width="19.109375" style="593" customWidth="1"/>
    <col min="9483" max="9728" width="9" style="593"/>
    <col min="9729" max="9729" width="36.44140625" style="593" customWidth="1"/>
    <col min="9730" max="9737" width="16.88671875" style="593" customWidth="1"/>
    <col min="9738" max="9738" width="19.109375" style="593" customWidth="1"/>
    <col min="9739" max="9984" width="9" style="593"/>
    <col min="9985" max="9985" width="36.44140625" style="593" customWidth="1"/>
    <col min="9986" max="9993" width="16.88671875" style="593" customWidth="1"/>
    <col min="9994" max="9994" width="19.109375" style="593" customWidth="1"/>
    <col min="9995" max="10240" width="9" style="593"/>
    <col min="10241" max="10241" width="36.44140625" style="593" customWidth="1"/>
    <col min="10242" max="10249" width="16.88671875" style="593" customWidth="1"/>
    <col min="10250" max="10250" width="19.109375" style="593" customWidth="1"/>
    <col min="10251" max="10496" width="9" style="593"/>
    <col min="10497" max="10497" width="36.44140625" style="593" customWidth="1"/>
    <col min="10498" max="10505" width="16.88671875" style="593" customWidth="1"/>
    <col min="10506" max="10506" width="19.109375" style="593" customWidth="1"/>
    <col min="10507" max="10752" width="9" style="593"/>
    <col min="10753" max="10753" width="36.44140625" style="593" customWidth="1"/>
    <col min="10754" max="10761" width="16.88671875" style="593" customWidth="1"/>
    <col min="10762" max="10762" width="19.109375" style="593" customWidth="1"/>
    <col min="10763" max="11008" width="9" style="593"/>
    <col min="11009" max="11009" width="36.44140625" style="593" customWidth="1"/>
    <col min="11010" max="11017" width="16.88671875" style="593" customWidth="1"/>
    <col min="11018" max="11018" width="19.109375" style="593" customWidth="1"/>
    <col min="11019" max="11264" width="9" style="593"/>
    <col min="11265" max="11265" width="36.44140625" style="593" customWidth="1"/>
    <col min="11266" max="11273" width="16.88671875" style="593" customWidth="1"/>
    <col min="11274" max="11274" width="19.109375" style="593" customWidth="1"/>
    <col min="11275" max="11520" width="9" style="593"/>
    <col min="11521" max="11521" width="36.44140625" style="593" customWidth="1"/>
    <col min="11522" max="11529" width="16.88671875" style="593" customWidth="1"/>
    <col min="11530" max="11530" width="19.109375" style="593" customWidth="1"/>
    <col min="11531" max="11776" width="9" style="593"/>
    <col min="11777" max="11777" width="36.44140625" style="593" customWidth="1"/>
    <col min="11778" max="11785" width="16.88671875" style="593" customWidth="1"/>
    <col min="11786" max="11786" width="19.109375" style="593" customWidth="1"/>
    <col min="11787" max="12032" width="9" style="593"/>
    <col min="12033" max="12033" width="36.44140625" style="593" customWidth="1"/>
    <col min="12034" max="12041" width="16.88671875" style="593" customWidth="1"/>
    <col min="12042" max="12042" width="19.109375" style="593" customWidth="1"/>
    <col min="12043" max="12288" width="9" style="593"/>
    <col min="12289" max="12289" width="36.44140625" style="593" customWidth="1"/>
    <col min="12290" max="12297" width="16.88671875" style="593" customWidth="1"/>
    <col min="12298" max="12298" width="19.109375" style="593" customWidth="1"/>
    <col min="12299" max="12544" width="9" style="593"/>
    <col min="12545" max="12545" width="36.44140625" style="593" customWidth="1"/>
    <col min="12546" max="12553" width="16.88671875" style="593" customWidth="1"/>
    <col min="12554" max="12554" width="19.109375" style="593" customWidth="1"/>
    <col min="12555" max="12800" width="9" style="593"/>
    <col min="12801" max="12801" width="36.44140625" style="593" customWidth="1"/>
    <col min="12802" max="12809" width="16.88671875" style="593" customWidth="1"/>
    <col min="12810" max="12810" width="19.109375" style="593" customWidth="1"/>
    <col min="12811" max="13056" width="9" style="593"/>
    <col min="13057" max="13057" width="36.44140625" style="593" customWidth="1"/>
    <col min="13058" max="13065" width="16.88671875" style="593" customWidth="1"/>
    <col min="13066" max="13066" width="19.109375" style="593" customWidth="1"/>
    <col min="13067" max="13312" width="9" style="593"/>
    <col min="13313" max="13313" width="36.44140625" style="593" customWidth="1"/>
    <col min="13314" max="13321" width="16.88671875" style="593" customWidth="1"/>
    <col min="13322" max="13322" width="19.109375" style="593" customWidth="1"/>
    <col min="13323" max="13568" width="9" style="593"/>
    <col min="13569" max="13569" width="36.44140625" style="593" customWidth="1"/>
    <col min="13570" max="13577" width="16.88671875" style="593" customWidth="1"/>
    <col min="13578" max="13578" width="19.109375" style="593" customWidth="1"/>
    <col min="13579" max="13824" width="9" style="593"/>
    <col min="13825" max="13825" width="36.44140625" style="593" customWidth="1"/>
    <col min="13826" max="13833" width="16.88671875" style="593" customWidth="1"/>
    <col min="13834" max="13834" width="19.109375" style="593" customWidth="1"/>
    <col min="13835" max="14080" width="9" style="593"/>
    <col min="14081" max="14081" width="36.44140625" style="593" customWidth="1"/>
    <col min="14082" max="14089" width="16.88671875" style="593" customWidth="1"/>
    <col min="14090" max="14090" width="19.109375" style="593" customWidth="1"/>
    <col min="14091" max="14336" width="9" style="593"/>
    <col min="14337" max="14337" width="36.44140625" style="593" customWidth="1"/>
    <col min="14338" max="14345" width="16.88671875" style="593" customWidth="1"/>
    <col min="14346" max="14346" width="19.109375" style="593" customWidth="1"/>
    <col min="14347" max="14592" width="9" style="593"/>
    <col min="14593" max="14593" width="36.44140625" style="593" customWidth="1"/>
    <col min="14594" max="14601" width="16.88671875" style="593" customWidth="1"/>
    <col min="14602" max="14602" width="19.109375" style="593" customWidth="1"/>
    <col min="14603" max="14848" width="9" style="593"/>
    <col min="14849" max="14849" width="36.44140625" style="593" customWidth="1"/>
    <col min="14850" max="14857" width="16.88671875" style="593" customWidth="1"/>
    <col min="14858" max="14858" width="19.109375" style="593" customWidth="1"/>
    <col min="14859" max="15104" width="9" style="593"/>
    <col min="15105" max="15105" width="36.44140625" style="593" customWidth="1"/>
    <col min="15106" max="15113" width="16.88671875" style="593" customWidth="1"/>
    <col min="15114" max="15114" width="19.109375" style="593" customWidth="1"/>
    <col min="15115" max="15360" width="9" style="593"/>
    <col min="15361" max="15361" width="36.44140625" style="593" customWidth="1"/>
    <col min="15362" max="15369" width="16.88671875" style="593" customWidth="1"/>
    <col min="15370" max="15370" width="19.109375" style="593" customWidth="1"/>
    <col min="15371" max="15616" width="9" style="593"/>
    <col min="15617" max="15617" width="36.44140625" style="593" customWidth="1"/>
    <col min="15618" max="15625" width="16.88671875" style="593" customWidth="1"/>
    <col min="15626" max="15626" width="19.109375" style="593" customWidth="1"/>
    <col min="15627" max="15872" width="9" style="593"/>
    <col min="15873" max="15873" width="36.44140625" style="593" customWidth="1"/>
    <col min="15874" max="15881" width="16.88671875" style="593" customWidth="1"/>
    <col min="15882" max="15882" width="19.109375" style="593" customWidth="1"/>
    <col min="15883" max="16128" width="9" style="593"/>
    <col min="16129" max="16129" width="36.44140625" style="593" customWidth="1"/>
    <col min="16130" max="16137" width="16.88671875" style="593" customWidth="1"/>
    <col min="16138" max="16138" width="19.109375" style="593" customWidth="1"/>
    <col min="16139" max="16384" width="9" style="593"/>
  </cols>
  <sheetData>
    <row r="1" spans="1:12" ht="18" customHeight="1" thickBot="1">
      <c r="A1" s="592" t="s">
        <v>1165</v>
      </c>
      <c r="H1" s="594" t="s">
        <v>770</v>
      </c>
      <c r="I1" s="1725" t="s">
        <v>798</v>
      </c>
      <c r="J1" s="1726"/>
      <c r="K1" s="1372" t="s">
        <v>86</v>
      </c>
      <c r="L1" s="1372"/>
    </row>
    <row r="2" spans="1:12" ht="16.2" customHeight="1" thickBot="1">
      <c r="A2" s="592" t="s">
        <v>1166</v>
      </c>
      <c r="B2" s="593" t="s">
        <v>1167</v>
      </c>
      <c r="D2" s="595"/>
      <c r="E2" s="595"/>
      <c r="F2" s="595"/>
      <c r="G2" s="595"/>
      <c r="H2" s="592" t="s">
        <v>1168</v>
      </c>
      <c r="I2" s="1727" t="s">
        <v>1169</v>
      </c>
      <c r="J2" s="1728"/>
    </row>
    <row r="3" spans="1:12" ht="33.6" customHeight="1">
      <c r="A3" s="1744" t="s">
        <v>1170</v>
      </c>
      <c r="B3" s="1730"/>
      <c r="C3" s="1730"/>
      <c r="D3" s="1730"/>
      <c r="E3" s="1730"/>
      <c r="F3" s="1730"/>
      <c r="G3" s="1730"/>
      <c r="H3" s="1730"/>
      <c r="I3" s="1730"/>
      <c r="J3" s="1730"/>
    </row>
    <row r="4" spans="1:12" ht="18.600000000000001" customHeight="1" thickBot="1">
      <c r="A4" s="596" t="s">
        <v>1171</v>
      </c>
      <c r="B4" s="1745" t="s">
        <v>1172</v>
      </c>
      <c r="C4" s="1746"/>
      <c r="D4" s="1746"/>
      <c r="E4" s="1746"/>
      <c r="F4" s="1746"/>
      <c r="G4" s="1746"/>
      <c r="H4" s="1746"/>
      <c r="I4" s="1747" t="s">
        <v>1173</v>
      </c>
      <c r="J4" s="1748"/>
    </row>
    <row r="5" spans="1:12" ht="19.8">
      <c r="A5" s="1734" t="s">
        <v>1174</v>
      </c>
      <c r="B5" s="1750" t="s">
        <v>1175</v>
      </c>
      <c r="C5" s="1751"/>
      <c r="D5" s="1751"/>
      <c r="E5" s="1740" t="s">
        <v>1176</v>
      </c>
      <c r="F5" s="1752"/>
      <c r="G5" s="1752"/>
      <c r="H5" s="1751" t="s">
        <v>1177</v>
      </c>
      <c r="I5" s="1752"/>
      <c r="J5" s="1753"/>
    </row>
    <row r="6" spans="1:12" ht="20.399999999999999" thickBot="1">
      <c r="A6" s="1749"/>
      <c r="B6" s="597" t="s">
        <v>819</v>
      </c>
      <c r="C6" s="598" t="s">
        <v>975</v>
      </c>
      <c r="D6" s="598" t="s">
        <v>976</v>
      </c>
      <c r="E6" s="598" t="s">
        <v>819</v>
      </c>
      <c r="F6" s="599" t="s">
        <v>975</v>
      </c>
      <c r="G6" s="599" t="s">
        <v>976</v>
      </c>
      <c r="H6" s="599" t="s">
        <v>819</v>
      </c>
      <c r="I6" s="599" t="s">
        <v>975</v>
      </c>
      <c r="J6" s="600" t="s">
        <v>976</v>
      </c>
    </row>
    <row r="7" spans="1:12" ht="15.6" customHeight="1" thickBot="1">
      <c r="A7" s="601" t="s">
        <v>996</v>
      </c>
      <c r="B7" s="602">
        <f>C7+D7</f>
        <v>0</v>
      </c>
      <c r="C7" s="602">
        <f>SUM(C9:C16)</f>
        <v>0</v>
      </c>
      <c r="D7" s="602">
        <f>SUM(D9:D16)</f>
        <v>0</v>
      </c>
      <c r="E7" s="602">
        <f>SUM(F7:G7)</f>
        <v>0</v>
      </c>
      <c r="F7" s="602">
        <f>IF(F9+F10+F11+F12+F13+F14+F15+F16=[1]表二!B18,F9+F10+F11+F12+F13+F15+F14+F16,"F")</f>
        <v>0</v>
      </c>
      <c r="G7" s="602">
        <f>IF(G9+G10+G11+G12+G13+G14+G15+G16=[1]表二!B19,G9+G10+G11+G12+G13+G15+G14+G16,"F")</f>
        <v>0</v>
      </c>
      <c r="H7" s="602">
        <f>SUM(I7:J7)</f>
        <v>0</v>
      </c>
      <c r="I7" s="602" t="str">
        <f>IF(I9+I10+I11+I12+I13+I14+I15+I16=[1]表三!B24,I9+I10+I11+I12+I13+I15+I14+I16,"F")</f>
        <v>F</v>
      </c>
      <c r="J7" s="603" t="str">
        <f>IF(J9+J10+J11+J12+J13+J14+J15+J16=[1]表三!B25,J9+J10+J11+J12+J13+J15+J14+J16,"F")</f>
        <v>F</v>
      </c>
    </row>
    <row r="8" spans="1:12" ht="16.8" customHeight="1" thickBot="1">
      <c r="A8" s="604" t="s">
        <v>1178</v>
      </c>
      <c r="B8" s="602">
        <f>SUM(C8:D8)</f>
        <v>0</v>
      </c>
      <c r="C8" s="602">
        <f t="shared" ref="C8:J8" si="0">SUM(C9:C13)</f>
        <v>0</v>
      </c>
      <c r="D8" s="602">
        <f t="shared" si="0"/>
        <v>0</v>
      </c>
      <c r="E8" s="602">
        <f>SUM(F8:G8)</f>
        <v>0</v>
      </c>
      <c r="F8" s="602">
        <f>SUM(F9:F13)</f>
        <v>0</v>
      </c>
      <c r="G8" s="602">
        <f t="shared" si="0"/>
        <v>0</v>
      </c>
      <c r="H8" s="602">
        <f>SUM(I8:J8)</f>
        <v>0</v>
      </c>
      <c r="I8" s="602">
        <f t="shared" si="0"/>
        <v>0</v>
      </c>
      <c r="J8" s="603">
        <f t="shared" si="0"/>
        <v>0</v>
      </c>
    </row>
    <row r="9" spans="1:12" ht="17.399999999999999" customHeight="1" thickBot="1">
      <c r="A9" s="604" t="s">
        <v>1179</v>
      </c>
      <c r="B9" s="602">
        <f t="shared" ref="B9:B16" si="1">SUM(C9:D9)</f>
        <v>0</v>
      </c>
      <c r="C9" s="602">
        <f t="shared" ref="C9:D16" si="2">+F9+I9</f>
        <v>0</v>
      </c>
      <c r="D9" s="602">
        <f t="shared" si="2"/>
        <v>0</v>
      </c>
      <c r="E9" s="602">
        <f>IF(F9+G9=[1]表二!B9,F9+G9,"F")</f>
        <v>0</v>
      </c>
      <c r="F9" s="605"/>
      <c r="G9" s="605"/>
      <c r="H9" s="602">
        <f>IF(I9+J9=[1]表三!B10,I9+J9,"F")</f>
        <v>0</v>
      </c>
      <c r="I9" s="605"/>
      <c r="J9" s="606"/>
    </row>
    <row r="10" spans="1:12" ht="16.8" customHeight="1" thickBot="1">
      <c r="A10" s="604" t="s">
        <v>1180</v>
      </c>
      <c r="B10" s="602">
        <f t="shared" si="1"/>
        <v>0</v>
      </c>
      <c r="C10" s="602">
        <f t="shared" si="2"/>
        <v>0</v>
      </c>
      <c r="D10" s="602">
        <f t="shared" si="2"/>
        <v>0</v>
      </c>
      <c r="E10" s="602">
        <f>IF(F10+G10=[1]表二!B10,F10+G10,"F")</f>
        <v>0</v>
      </c>
      <c r="F10" s="605"/>
      <c r="G10" s="605"/>
      <c r="H10" s="602">
        <f>IF(I10+J10=[1]表三!B11,I10+J10,"F")</f>
        <v>0</v>
      </c>
      <c r="I10" s="605"/>
      <c r="J10" s="606"/>
    </row>
    <row r="11" spans="1:12" ht="16.8" customHeight="1" thickBot="1">
      <c r="A11" s="604" t="s">
        <v>1181</v>
      </c>
      <c r="B11" s="602">
        <f t="shared" si="1"/>
        <v>0</v>
      </c>
      <c r="C11" s="602">
        <f t="shared" si="2"/>
        <v>0</v>
      </c>
      <c r="D11" s="602">
        <f t="shared" si="2"/>
        <v>0</v>
      </c>
      <c r="E11" s="602">
        <f>IF(F11+G11=[1]表二!B11,F11+G11,"F")</f>
        <v>0</v>
      </c>
      <c r="F11" s="605"/>
      <c r="G11" s="605"/>
      <c r="H11" s="602" t="str">
        <f>IF(I11+J11=[1]表三!B12,I11+J11,"F")</f>
        <v>F</v>
      </c>
      <c r="I11" s="605"/>
      <c r="J11" s="606"/>
    </row>
    <row r="12" spans="1:12" ht="16.2" customHeight="1" thickBot="1">
      <c r="A12" s="604" t="s">
        <v>1182</v>
      </c>
      <c r="B12" s="602">
        <f t="shared" si="1"/>
        <v>0</v>
      </c>
      <c r="C12" s="602">
        <f t="shared" si="2"/>
        <v>0</v>
      </c>
      <c r="D12" s="602">
        <f t="shared" si="2"/>
        <v>0</v>
      </c>
      <c r="E12" s="602">
        <f>IF(F12+G12=[1]表二!B12,F12+G12,"F")</f>
        <v>0</v>
      </c>
      <c r="F12" s="605"/>
      <c r="G12" s="605"/>
      <c r="H12" s="602">
        <f>IF(I12+J12=[1]表三!B13,I12+J12,"F")</f>
        <v>0</v>
      </c>
      <c r="I12" s="605"/>
      <c r="J12" s="606"/>
    </row>
    <row r="13" spans="1:12" ht="17.399999999999999" customHeight="1" thickBot="1">
      <c r="A13" s="604" t="s">
        <v>1183</v>
      </c>
      <c r="B13" s="602">
        <f t="shared" si="1"/>
        <v>0</v>
      </c>
      <c r="C13" s="602">
        <f t="shared" si="2"/>
        <v>0</v>
      </c>
      <c r="D13" s="602">
        <f t="shared" si="2"/>
        <v>0</v>
      </c>
      <c r="E13" s="602">
        <f>IF(F13+G13=[1]表二!B13,F13+G13,"F")</f>
        <v>0</v>
      </c>
      <c r="F13" s="605"/>
      <c r="G13" s="605"/>
      <c r="H13" s="602">
        <f>IF(I13+J13=[1]表三!B14,I13+J13,"F")</f>
        <v>0</v>
      </c>
      <c r="I13" s="605"/>
      <c r="J13" s="606"/>
    </row>
    <row r="14" spans="1:12" ht="15.6" customHeight="1" thickBot="1">
      <c r="A14" s="604" t="s">
        <v>1184</v>
      </c>
      <c r="B14" s="602">
        <f>SUM(C14:D14)</f>
        <v>0</v>
      </c>
      <c r="C14" s="602">
        <f t="shared" si="2"/>
        <v>0</v>
      </c>
      <c r="D14" s="602">
        <f t="shared" si="2"/>
        <v>0</v>
      </c>
      <c r="E14" s="602">
        <f>IF(F14+G14=[1]表二!B14,F14+G14,"F")</f>
        <v>0</v>
      </c>
      <c r="F14" s="605"/>
      <c r="G14" s="605"/>
      <c r="H14" s="602">
        <f>IF(I14+J14=[1]表三!B15,I14+J14,"F")</f>
        <v>0</v>
      </c>
      <c r="I14" s="605"/>
      <c r="J14" s="606"/>
    </row>
    <row r="15" spans="1:12" ht="17.399999999999999" customHeight="1" thickBot="1">
      <c r="A15" s="604" t="s">
        <v>1185</v>
      </c>
      <c r="B15" s="602">
        <f t="shared" si="1"/>
        <v>0</v>
      </c>
      <c r="C15" s="602">
        <f t="shared" si="2"/>
        <v>0</v>
      </c>
      <c r="D15" s="602">
        <f t="shared" si="2"/>
        <v>0</v>
      </c>
      <c r="E15" s="602">
        <f>IF(F15+G15=[1]表二!B15,F15+G15,"F")</f>
        <v>0</v>
      </c>
      <c r="F15" s="605"/>
      <c r="G15" s="605"/>
      <c r="H15" s="602" t="str">
        <f>IF(I15+J15=[1]表三!B16,I15+J15,"F")</f>
        <v>F</v>
      </c>
      <c r="I15" s="605"/>
      <c r="J15" s="606"/>
    </row>
    <row r="16" spans="1:12" ht="16.8" customHeight="1" thickBot="1">
      <c r="A16" s="607" t="s">
        <v>1186</v>
      </c>
      <c r="B16" s="602">
        <f t="shared" si="1"/>
        <v>0</v>
      </c>
      <c r="C16" s="602">
        <f t="shared" si="2"/>
        <v>0</v>
      </c>
      <c r="D16" s="602">
        <f t="shared" si="2"/>
        <v>0</v>
      </c>
      <c r="E16" s="602">
        <f>IF(F16+G16=[1]表二!B16,F16+G16,"F")</f>
        <v>0</v>
      </c>
      <c r="F16" s="605"/>
      <c r="G16" s="605"/>
      <c r="H16" s="602">
        <f>IF(I16+J16=[1]表三!B22,I16+J16,"F")</f>
        <v>0</v>
      </c>
      <c r="I16" s="605"/>
      <c r="J16" s="606"/>
    </row>
    <row r="17" spans="1:15" ht="16.8" customHeight="1">
      <c r="A17" s="642"/>
      <c r="B17" s="643"/>
      <c r="C17" s="643"/>
      <c r="D17" s="643"/>
      <c r="E17" s="643"/>
      <c r="F17" s="644"/>
      <c r="G17" s="644"/>
      <c r="H17" s="643"/>
      <c r="I17" s="644"/>
      <c r="J17" s="644"/>
    </row>
    <row r="18" spans="1:15" ht="16.8" customHeight="1" thickBot="1">
      <c r="A18" s="642"/>
      <c r="B18" s="643"/>
      <c r="C18" s="643"/>
      <c r="D18" s="643"/>
      <c r="E18" s="643"/>
      <c r="F18" s="644"/>
      <c r="G18" s="644"/>
      <c r="H18" s="643"/>
      <c r="I18" s="644"/>
      <c r="J18" s="644"/>
    </row>
    <row r="19" spans="1:15" ht="20.399999999999999" thickBot="1">
      <c r="A19" s="592" t="s">
        <v>1165</v>
      </c>
      <c r="H19" s="594" t="s">
        <v>770</v>
      </c>
      <c r="I19" s="1725" t="s">
        <v>798</v>
      </c>
      <c r="J19" s="1726"/>
    </row>
    <row r="20" spans="1:15" ht="20.399999999999999" thickBot="1">
      <c r="A20" s="592" t="s">
        <v>1166</v>
      </c>
      <c r="B20" s="645" t="s">
        <v>1227</v>
      </c>
      <c r="C20" s="595"/>
      <c r="D20" s="595"/>
      <c r="E20" s="595"/>
      <c r="F20" s="595"/>
      <c r="G20" s="595"/>
      <c r="H20" s="592" t="s">
        <v>1168</v>
      </c>
      <c r="I20" s="1727" t="s">
        <v>1169</v>
      </c>
      <c r="J20" s="1728"/>
    </row>
    <row r="21" spans="1:15" ht="39">
      <c r="A21" s="1743" t="s">
        <v>1187</v>
      </c>
      <c r="B21" s="1743"/>
      <c r="C21" s="1743"/>
      <c r="D21" s="1743"/>
      <c r="E21" s="1743"/>
      <c r="F21" s="1743"/>
      <c r="G21" s="1743"/>
      <c r="H21" s="1743"/>
      <c r="I21" s="1743"/>
      <c r="J21" s="1743"/>
      <c r="K21" s="1743"/>
      <c r="L21" s="1743"/>
      <c r="M21" s="1743"/>
      <c r="N21" s="1743"/>
      <c r="O21" s="1743"/>
    </row>
    <row r="22" spans="1:15" ht="20.399999999999999" thickBot="1">
      <c r="A22" s="608" t="s">
        <v>1188</v>
      </c>
      <c r="B22" s="1731" t="s">
        <v>1189</v>
      </c>
      <c r="C22" s="1731"/>
      <c r="D22" s="1731"/>
      <c r="E22" s="1731"/>
      <c r="F22" s="1731"/>
      <c r="G22" s="1731"/>
      <c r="H22" s="1731"/>
      <c r="I22" s="1731"/>
      <c r="J22" s="1731"/>
      <c r="K22" s="1731"/>
      <c r="O22" s="609" t="s">
        <v>1190</v>
      </c>
    </row>
    <row r="23" spans="1:15" ht="65.400000000000006" thickBot="1">
      <c r="A23" s="610" t="s">
        <v>1191</v>
      </c>
      <c r="B23" s="611" t="s">
        <v>1192</v>
      </c>
      <c r="C23" s="612" t="s">
        <v>1193</v>
      </c>
      <c r="D23" s="613" t="s">
        <v>1194</v>
      </c>
      <c r="E23" s="614" t="s">
        <v>1195</v>
      </c>
      <c r="F23" s="614" t="s">
        <v>1196</v>
      </c>
      <c r="G23" s="614" t="s">
        <v>1197</v>
      </c>
      <c r="H23" s="615" t="s">
        <v>1198</v>
      </c>
      <c r="I23" s="614" t="s">
        <v>1199</v>
      </c>
      <c r="J23" s="616" t="s">
        <v>1200</v>
      </c>
      <c r="K23" s="615" t="s">
        <v>1201</v>
      </c>
      <c r="L23" s="617" t="s">
        <v>1202</v>
      </c>
      <c r="M23" s="617" t="s">
        <v>1203</v>
      </c>
      <c r="N23" s="617" t="s">
        <v>1204</v>
      </c>
      <c r="O23" s="618" t="s">
        <v>1205</v>
      </c>
    </row>
    <row r="24" spans="1:15" ht="16.8" thickBot="1">
      <c r="A24" s="619" t="s">
        <v>1206</v>
      </c>
      <c r="B24" s="620">
        <f>IF(AND(B25=B35,B35=B38,B38=B25),B25,"F")</f>
        <v>0</v>
      </c>
      <c r="C24" s="620">
        <f t="shared" ref="C24:O24" si="3">IF(AND(C25=C35,C35=C38,C38=C25),C25,"F")</f>
        <v>0</v>
      </c>
      <c r="D24" s="620">
        <f t="shared" si="3"/>
        <v>0</v>
      </c>
      <c r="E24" s="620">
        <f t="shared" si="3"/>
        <v>0</v>
      </c>
      <c r="F24" s="620">
        <f t="shared" si="3"/>
        <v>0</v>
      </c>
      <c r="G24" s="620">
        <f t="shared" si="3"/>
        <v>0</v>
      </c>
      <c r="H24" s="620">
        <f t="shared" si="3"/>
        <v>0</v>
      </c>
      <c r="I24" s="620">
        <f t="shared" si="3"/>
        <v>0</v>
      </c>
      <c r="J24" s="620">
        <f t="shared" si="3"/>
        <v>0</v>
      </c>
      <c r="K24" s="620">
        <f t="shared" si="3"/>
        <v>0</v>
      </c>
      <c r="L24" s="620">
        <f t="shared" si="3"/>
        <v>0</v>
      </c>
      <c r="M24" s="620">
        <f t="shared" si="3"/>
        <v>0</v>
      </c>
      <c r="N24" s="620">
        <f>IF(AND(N25=N35,N35=N38,N38=N25),N25,"F")</f>
        <v>0</v>
      </c>
      <c r="O24" s="621">
        <f t="shared" si="3"/>
        <v>0</v>
      </c>
    </row>
    <row r="25" spans="1:15" ht="16.8" thickBot="1">
      <c r="A25" s="622" t="s">
        <v>1207</v>
      </c>
      <c r="B25" s="620">
        <f>B26+B32+B33+B34</f>
        <v>0</v>
      </c>
      <c r="C25" s="620">
        <f t="shared" ref="C25:O25" si="4">C26+C32+C33+C34</f>
        <v>0</v>
      </c>
      <c r="D25" s="620">
        <f>D26+D32+D33+D34</f>
        <v>0</v>
      </c>
      <c r="E25" s="620">
        <f t="shared" si="4"/>
        <v>0</v>
      </c>
      <c r="F25" s="620">
        <f t="shared" si="4"/>
        <v>0</v>
      </c>
      <c r="G25" s="620">
        <f t="shared" si="4"/>
        <v>0</v>
      </c>
      <c r="H25" s="620">
        <f t="shared" si="4"/>
        <v>0</v>
      </c>
      <c r="I25" s="620">
        <f t="shared" si="4"/>
        <v>0</v>
      </c>
      <c r="J25" s="620">
        <f t="shared" si="4"/>
        <v>0</v>
      </c>
      <c r="K25" s="620">
        <f t="shared" si="4"/>
        <v>0</v>
      </c>
      <c r="L25" s="620">
        <f t="shared" si="4"/>
        <v>0</v>
      </c>
      <c r="M25" s="620">
        <f t="shared" si="4"/>
        <v>0</v>
      </c>
      <c r="N25" s="620">
        <f>N26+N32+N33+N34</f>
        <v>0</v>
      </c>
      <c r="O25" s="621">
        <f t="shared" si="4"/>
        <v>0</v>
      </c>
    </row>
    <row r="26" spans="1:15" ht="16.8" thickBot="1">
      <c r="A26" s="622" t="s">
        <v>1208</v>
      </c>
      <c r="B26" s="620">
        <f>SUM(B27:B31)</f>
        <v>0</v>
      </c>
      <c r="C26" s="620">
        <f t="shared" ref="C26:O26" si="5">SUM(C27:C31)</f>
        <v>0</v>
      </c>
      <c r="D26" s="620">
        <f>SUM(D27:D31)</f>
        <v>0</v>
      </c>
      <c r="E26" s="620">
        <f t="shared" si="5"/>
        <v>0</v>
      </c>
      <c r="F26" s="620">
        <f t="shared" si="5"/>
        <v>0</v>
      </c>
      <c r="G26" s="620">
        <f t="shared" si="5"/>
        <v>0</v>
      </c>
      <c r="H26" s="620">
        <f t="shared" si="5"/>
        <v>0</v>
      </c>
      <c r="I26" s="620">
        <f t="shared" si="5"/>
        <v>0</v>
      </c>
      <c r="J26" s="620">
        <f t="shared" si="5"/>
        <v>0</v>
      </c>
      <c r="K26" s="620">
        <f t="shared" si="5"/>
        <v>0</v>
      </c>
      <c r="L26" s="620">
        <f t="shared" si="5"/>
        <v>0</v>
      </c>
      <c r="M26" s="620">
        <f t="shared" si="5"/>
        <v>0</v>
      </c>
      <c r="N26" s="620">
        <f>SUM(N27:N31)</f>
        <v>0</v>
      </c>
      <c r="O26" s="621">
        <f t="shared" si="5"/>
        <v>0</v>
      </c>
    </row>
    <row r="27" spans="1:15" ht="16.8" thickBot="1">
      <c r="A27" s="622" t="s">
        <v>1209</v>
      </c>
      <c r="B27" s="620">
        <f t="shared" ref="B27:B44" si="6">SUM(C27:O27)</f>
        <v>0</v>
      </c>
      <c r="C27" s="623"/>
      <c r="D27" s="623"/>
      <c r="E27" s="623"/>
      <c r="F27" s="623"/>
      <c r="G27" s="623"/>
      <c r="H27" s="623"/>
      <c r="I27" s="623"/>
      <c r="J27" s="623"/>
      <c r="K27" s="623"/>
      <c r="L27" s="623"/>
      <c r="M27" s="623"/>
      <c r="N27" s="623"/>
      <c r="O27" s="624"/>
    </row>
    <row r="28" spans="1:15" ht="16.8" thickBot="1">
      <c r="A28" s="622" t="s">
        <v>1210</v>
      </c>
      <c r="B28" s="620">
        <f t="shared" si="6"/>
        <v>0</v>
      </c>
      <c r="C28" s="623"/>
      <c r="D28" s="623"/>
      <c r="E28" s="625"/>
      <c r="F28" s="625"/>
      <c r="G28" s="625"/>
      <c r="H28" s="625"/>
      <c r="I28" s="625"/>
      <c r="J28" s="625"/>
      <c r="K28" s="625"/>
      <c r="L28" s="625"/>
      <c r="M28" s="625"/>
      <c r="N28" s="625"/>
      <c r="O28" s="626"/>
    </row>
    <row r="29" spans="1:15" ht="16.8" thickBot="1">
      <c r="A29" s="622" t="s">
        <v>1211</v>
      </c>
      <c r="B29" s="620">
        <f t="shared" si="6"/>
        <v>0</v>
      </c>
      <c r="C29" s="623"/>
      <c r="D29" s="623"/>
      <c r="E29" s="625"/>
      <c r="F29" s="625"/>
      <c r="G29" s="627"/>
      <c r="H29" s="625"/>
      <c r="I29" s="625"/>
      <c r="J29" s="625"/>
      <c r="K29" s="625"/>
      <c r="L29" s="625"/>
      <c r="M29" s="625"/>
      <c r="N29" s="625"/>
      <c r="O29" s="626"/>
    </row>
    <row r="30" spans="1:15" ht="16.8" thickBot="1">
      <c r="A30" s="622" t="s">
        <v>1212</v>
      </c>
      <c r="B30" s="620">
        <f t="shared" si="6"/>
        <v>0</v>
      </c>
      <c r="C30" s="623"/>
      <c r="D30" s="623"/>
      <c r="E30" s="625"/>
      <c r="F30" s="625"/>
      <c r="G30" s="625"/>
      <c r="H30" s="625"/>
      <c r="I30" s="625"/>
      <c r="J30" s="625"/>
      <c r="K30" s="625"/>
      <c r="L30" s="625"/>
      <c r="M30" s="625"/>
      <c r="N30" s="625"/>
      <c r="O30" s="626"/>
    </row>
    <row r="31" spans="1:15" ht="16.8" thickBot="1">
      <c r="A31" s="622" t="s">
        <v>1213</v>
      </c>
      <c r="B31" s="620">
        <f t="shared" si="6"/>
        <v>0</v>
      </c>
      <c r="C31" s="623"/>
      <c r="D31" s="623"/>
      <c r="E31" s="625"/>
      <c r="F31" s="625"/>
      <c r="G31" s="625"/>
      <c r="H31" s="625"/>
      <c r="I31" s="625"/>
      <c r="J31" s="625"/>
      <c r="K31" s="625"/>
      <c r="L31" s="625"/>
      <c r="M31" s="625"/>
      <c r="N31" s="625"/>
      <c r="O31" s="626"/>
    </row>
    <row r="32" spans="1:15" ht="16.8" thickBot="1">
      <c r="A32" s="622" t="s">
        <v>1214</v>
      </c>
      <c r="B32" s="620">
        <f t="shared" si="6"/>
        <v>0</v>
      </c>
      <c r="C32" s="623"/>
      <c r="D32" s="623"/>
      <c r="E32" s="623"/>
      <c r="F32" s="623"/>
      <c r="G32" s="623"/>
      <c r="H32" s="623"/>
      <c r="I32" s="623"/>
      <c r="J32" s="623"/>
      <c r="K32" s="623"/>
      <c r="L32" s="623"/>
      <c r="M32" s="623"/>
      <c r="N32" s="623"/>
      <c r="O32" s="624"/>
    </row>
    <row r="33" spans="1:15" ht="16.8" thickBot="1">
      <c r="A33" s="622" t="s">
        <v>1215</v>
      </c>
      <c r="B33" s="620">
        <f t="shared" si="6"/>
        <v>0</v>
      </c>
      <c r="C33" s="623"/>
      <c r="D33" s="623"/>
      <c r="E33" s="623"/>
      <c r="F33" s="623"/>
      <c r="G33" s="623"/>
      <c r="H33" s="623"/>
      <c r="I33" s="623"/>
      <c r="J33" s="623"/>
      <c r="K33" s="623"/>
      <c r="L33" s="623"/>
      <c r="M33" s="623"/>
      <c r="N33" s="623"/>
      <c r="O33" s="624"/>
    </row>
    <row r="34" spans="1:15" ht="20.399999999999999" thickBot="1">
      <c r="A34" s="628" t="s">
        <v>1216</v>
      </c>
      <c r="B34" s="620">
        <f t="shared" si="6"/>
        <v>0</v>
      </c>
      <c r="C34" s="623"/>
      <c r="D34" s="623"/>
      <c r="E34" s="623"/>
      <c r="F34" s="623"/>
      <c r="G34" s="623"/>
      <c r="H34" s="623"/>
      <c r="I34" s="623"/>
      <c r="J34" s="623"/>
      <c r="K34" s="623"/>
      <c r="L34" s="623"/>
      <c r="M34" s="623"/>
      <c r="N34" s="623"/>
      <c r="O34" s="624"/>
    </row>
    <row r="35" spans="1:15" ht="16.8" thickBot="1">
      <c r="A35" s="622" t="s">
        <v>1217</v>
      </c>
      <c r="B35" s="620">
        <f t="shared" si="6"/>
        <v>0</v>
      </c>
      <c r="C35" s="620">
        <f t="shared" ref="C35:O35" si="7">SUM(C36:C37)</f>
        <v>0</v>
      </c>
      <c r="D35" s="620"/>
      <c r="E35" s="620">
        <f t="shared" si="7"/>
        <v>0</v>
      </c>
      <c r="F35" s="620">
        <f t="shared" si="7"/>
        <v>0</v>
      </c>
      <c r="G35" s="620">
        <f t="shared" si="7"/>
        <v>0</v>
      </c>
      <c r="H35" s="620">
        <f t="shared" si="7"/>
        <v>0</v>
      </c>
      <c r="I35" s="620">
        <f t="shared" si="7"/>
        <v>0</v>
      </c>
      <c r="J35" s="620">
        <f t="shared" si="7"/>
        <v>0</v>
      </c>
      <c r="K35" s="620">
        <f t="shared" si="7"/>
        <v>0</v>
      </c>
      <c r="L35" s="620">
        <f t="shared" si="7"/>
        <v>0</v>
      </c>
      <c r="M35" s="620">
        <f t="shared" si="7"/>
        <v>0</v>
      </c>
      <c r="N35" s="620"/>
      <c r="O35" s="621">
        <f t="shared" si="7"/>
        <v>0</v>
      </c>
    </row>
    <row r="36" spans="1:15" ht="16.8" thickBot="1">
      <c r="A36" s="622" t="s">
        <v>1218</v>
      </c>
      <c r="B36" s="620">
        <f t="shared" si="6"/>
        <v>0</v>
      </c>
      <c r="C36" s="623"/>
      <c r="D36" s="623"/>
      <c r="E36" s="623"/>
      <c r="F36" s="623"/>
      <c r="G36" s="623"/>
      <c r="H36" s="623"/>
      <c r="I36" s="623"/>
      <c r="J36" s="623"/>
      <c r="K36" s="623"/>
      <c r="L36" s="623"/>
      <c r="M36" s="623"/>
      <c r="N36" s="623"/>
      <c r="O36" s="624"/>
    </row>
    <row r="37" spans="1:15" ht="16.8" thickBot="1">
      <c r="A37" s="622" t="s">
        <v>1219</v>
      </c>
      <c r="B37" s="620">
        <f t="shared" si="6"/>
        <v>0</v>
      </c>
      <c r="C37" s="623"/>
      <c r="D37" s="623"/>
      <c r="E37" s="623"/>
      <c r="F37" s="623"/>
      <c r="G37" s="623"/>
      <c r="H37" s="623"/>
      <c r="I37" s="623"/>
      <c r="J37" s="623"/>
      <c r="K37" s="623"/>
      <c r="L37" s="623"/>
      <c r="M37" s="623"/>
      <c r="N37" s="623"/>
      <c r="O37" s="624"/>
    </row>
    <row r="38" spans="1:15" ht="16.8" thickBot="1">
      <c r="A38" s="629" t="s">
        <v>1220</v>
      </c>
      <c r="B38" s="620">
        <f t="shared" si="6"/>
        <v>0</v>
      </c>
      <c r="C38" s="620">
        <f t="shared" ref="C38:O38" si="8">SUM(C39:C44)</f>
        <v>0</v>
      </c>
      <c r="D38" s="620"/>
      <c r="E38" s="620">
        <f t="shared" si="8"/>
        <v>0</v>
      </c>
      <c r="F38" s="620">
        <f t="shared" si="8"/>
        <v>0</v>
      </c>
      <c r="G38" s="620">
        <f t="shared" si="8"/>
        <v>0</v>
      </c>
      <c r="H38" s="620">
        <f t="shared" si="8"/>
        <v>0</v>
      </c>
      <c r="I38" s="620">
        <f t="shared" si="8"/>
        <v>0</v>
      </c>
      <c r="J38" s="620">
        <f t="shared" si="8"/>
        <v>0</v>
      </c>
      <c r="K38" s="620">
        <f t="shared" si="8"/>
        <v>0</v>
      </c>
      <c r="L38" s="620">
        <f t="shared" si="8"/>
        <v>0</v>
      </c>
      <c r="M38" s="620">
        <f t="shared" si="8"/>
        <v>0</v>
      </c>
      <c r="N38" s="620"/>
      <c r="O38" s="621">
        <f t="shared" si="8"/>
        <v>0</v>
      </c>
    </row>
    <row r="39" spans="1:15" ht="16.8" thickBot="1">
      <c r="A39" s="622" t="s">
        <v>1221</v>
      </c>
      <c r="B39" s="620">
        <f t="shared" si="6"/>
        <v>0</v>
      </c>
      <c r="C39" s="623"/>
      <c r="D39" s="623"/>
      <c r="E39" s="623"/>
      <c r="F39" s="623"/>
      <c r="G39" s="623"/>
      <c r="H39" s="623"/>
      <c r="I39" s="623"/>
      <c r="J39" s="623"/>
      <c r="K39" s="623"/>
      <c r="L39" s="623"/>
      <c r="M39" s="623"/>
      <c r="N39" s="623"/>
      <c r="O39" s="624"/>
    </row>
    <row r="40" spans="1:15" ht="16.8" thickBot="1">
      <c r="A40" s="622" t="s">
        <v>1222</v>
      </c>
      <c r="B40" s="620">
        <f t="shared" si="6"/>
        <v>0</v>
      </c>
      <c r="C40" s="623"/>
      <c r="D40" s="623"/>
      <c r="E40" s="625"/>
      <c r="F40" s="625"/>
      <c r="G40" s="627"/>
      <c r="H40" s="625"/>
      <c r="I40" s="625"/>
      <c r="J40" s="625"/>
      <c r="K40" s="625"/>
      <c r="L40" s="625"/>
      <c r="M40" s="625"/>
      <c r="N40" s="625"/>
      <c r="O40" s="626"/>
    </row>
    <row r="41" spans="1:15" ht="16.8" thickBot="1">
      <c r="A41" s="622" t="s">
        <v>1223</v>
      </c>
      <c r="B41" s="620">
        <f t="shared" si="6"/>
        <v>0</v>
      </c>
      <c r="C41" s="623"/>
      <c r="D41" s="623"/>
      <c r="E41" s="625"/>
      <c r="F41" s="625"/>
      <c r="G41" s="625"/>
      <c r="H41" s="625"/>
      <c r="I41" s="625"/>
      <c r="J41" s="625"/>
      <c r="K41" s="625"/>
      <c r="L41" s="625"/>
      <c r="M41" s="625"/>
      <c r="N41" s="625"/>
      <c r="O41" s="626"/>
    </row>
    <row r="42" spans="1:15" ht="16.8" thickBot="1">
      <c r="A42" s="622" t="s">
        <v>1224</v>
      </c>
      <c r="B42" s="620">
        <f t="shared" si="6"/>
        <v>0</v>
      </c>
      <c r="C42" s="623"/>
      <c r="D42" s="623"/>
      <c r="E42" s="625"/>
      <c r="F42" s="625"/>
      <c r="G42" s="625"/>
      <c r="H42" s="625"/>
      <c r="I42" s="625"/>
      <c r="J42" s="625"/>
      <c r="K42" s="625"/>
      <c r="L42" s="625"/>
      <c r="M42" s="625"/>
      <c r="N42" s="625"/>
      <c r="O42" s="626"/>
    </row>
    <row r="43" spans="1:15" ht="16.8" thickBot="1">
      <c r="A43" s="622" t="s">
        <v>1225</v>
      </c>
      <c r="B43" s="620">
        <f t="shared" si="6"/>
        <v>0</v>
      </c>
      <c r="C43" s="623"/>
      <c r="D43" s="623"/>
      <c r="E43" s="623"/>
      <c r="F43" s="623"/>
      <c r="G43" s="623"/>
      <c r="H43" s="623"/>
      <c r="I43" s="623"/>
      <c r="J43" s="623"/>
      <c r="K43" s="623"/>
      <c r="L43" s="623"/>
      <c r="M43" s="623"/>
      <c r="N43" s="623"/>
      <c r="O43" s="624"/>
    </row>
    <row r="44" spans="1:15" ht="16.8" thickBot="1">
      <c r="A44" s="630" t="s">
        <v>1226</v>
      </c>
      <c r="B44" s="620">
        <f t="shared" si="6"/>
        <v>0</v>
      </c>
      <c r="C44" s="623"/>
      <c r="D44" s="623"/>
      <c r="E44" s="625"/>
      <c r="F44" s="625"/>
      <c r="G44" s="625"/>
      <c r="H44" s="625"/>
      <c r="I44" s="625"/>
      <c r="J44" s="625"/>
      <c r="K44" s="625"/>
      <c r="L44" s="625"/>
      <c r="M44" s="625"/>
      <c r="N44" s="625"/>
      <c r="O44" s="626"/>
    </row>
    <row r="46" spans="1:15" ht="16.8" thickBot="1"/>
    <row r="47" spans="1:15" ht="20.399999999999999" thickBot="1">
      <c r="A47" s="592" t="s">
        <v>1165</v>
      </c>
      <c r="H47" s="594" t="s">
        <v>770</v>
      </c>
      <c r="I47" s="1725" t="s">
        <v>798</v>
      </c>
      <c r="J47" s="1726"/>
    </row>
    <row r="48" spans="1:15" ht="20.399999999999999" thickBot="1">
      <c r="A48" s="592" t="s">
        <v>1166</v>
      </c>
      <c r="B48" s="645" t="s">
        <v>1227</v>
      </c>
      <c r="C48" s="595"/>
      <c r="D48" s="595"/>
      <c r="E48" s="595"/>
      <c r="F48" s="595"/>
      <c r="G48" s="595"/>
      <c r="H48" s="592" t="s">
        <v>1168</v>
      </c>
      <c r="I48" s="1727" t="s">
        <v>1169</v>
      </c>
      <c r="J48" s="1728"/>
    </row>
    <row r="49" spans="1:10" ht="39">
      <c r="A49" s="1729" t="s">
        <v>1228</v>
      </c>
      <c r="B49" s="1730"/>
      <c r="C49" s="1730"/>
      <c r="D49" s="1730"/>
      <c r="E49" s="1730"/>
      <c r="F49" s="1730"/>
      <c r="G49" s="1730"/>
      <c r="H49" s="1730"/>
      <c r="I49" s="1730"/>
      <c r="J49" s="1730"/>
    </row>
    <row r="50" spans="1:10" ht="20.399999999999999" thickBot="1">
      <c r="A50" s="631" t="s">
        <v>1229</v>
      </c>
      <c r="B50" s="1731" t="s">
        <v>1230</v>
      </c>
      <c r="C50" s="1732"/>
      <c r="D50" s="1732"/>
      <c r="E50" s="1732"/>
      <c r="F50" s="1732"/>
      <c r="G50" s="1732"/>
      <c r="H50" s="1733"/>
      <c r="I50" s="632"/>
      <c r="J50" s="633" t="s">
        <v>1231</v>
      </c>
    </row>
    <row r="51" spans="1:10" ht="19.8">
      <c r="A51" s="1734" t="s">
        <v>1191</v>
      </c>
      <c r="B51" s="1736" t="s">
        <v>1232</v>
      </c>
      <c r="C51" s="1738" t="s">
        <v>1233</v>
      </c>
      <c r="D51" s="1739"/>
      <c r="E51" s="1739"/>
      <c r="F51" s="1739"/>
      <c r="G51" s="1739"/>
      <c r="H51" s="1740" t="s">
        <v>1234</v>
      </c>
      <c r="I51" s="1741"/>
      <c r="J51" s="1742"/>
    </row>
    <row r="52" spans="1:10" ht="60" thickBot="1">
      <c r="A52" s="1735"/>
      <c r="B52" s="1737"/>
      <c r="C52" s="598" t="s">
        <v>819</v>
      </c>
      <c r="D52" s="598" t="s">
        <v>1235</v>
      </c>
      <c r="E52" s="598" t="s">
        <v>1236</v>
      </c>
      <c r="F52" s="598" t="s">
        <v>1237</v>
      </c>
      <c r="G52" s="634" t="s">
        <v>1238</v>
      </c>
      <c r="H52" s="598" t="s">
        <v>819</v>
      </c>
      <c r="I52" s="635" t="s">
        <v>1239</v>
      </c>
      <c r="J52" s="636" t="s">
        <v>1240</v>
      </c>
    </row>
    <row r="53" spans="1:10" ht="16.8" thickBot="1">
      <c r="A53" s="637" t="s">
        <v>1206</v>
      </c>
      <c r="B53" s="620">
        <f>IF(AND(B54=B69,B69=B72,B72=B54),B54,"F")</f>
        <v>12</v>
      </c>
      <c r="C53" s="620">
        <v>12</v>
      </c>
      <c r="D53" s="620">
        <f t="shared" ref="D53:J53" si="9">IF(AND(D54=D69,D69=D72,D72=D54),D54,"F")</f>
        <v>8</v>
      </c>
      <c r="E53" s="620">
        <f t="shared" si="9"/>
        <v>0</v>
      </c>
      <c r="F53" s="620">
        <f>IF(AND(F54=F69,F69=F72,F72=F54),F54,"F")</f>
        <v>3</v>
      </c>
      <c r="G53" s="620">
        <f>IF(AND(G54=G69,G69=G72,G72=G54),G54,"F")</f>
        <v>1</v>
      </c>
      <c r="H53" s="620">
        <f>H55+H61+H62+H68</f>
        <v>0</v>
      </c>
      <c r="I53" s="620">
        <f t="shared" si="9"/>
        <v>0</v>
      </c>
      <c r="J53" s="621">
        <f t="shared" si="9"/>
        <v>0</v>
      </c>
    </row>
    <row r="54" spans="1:10" ht="16.8" thickBot="1">
      <c r="A54" s="622" t="s">
        <v>1207</v>
      </c>
      <c r="B54" s="620">
        <f>B55+B61+B62+B68</f>
        <v>12</v>
      </c>
      <c r="C54" s="620">
        <f>SUM(D54:G54)</f>
        <v>12</v>
      </c>
      <c r="D54" s="620">
        <f t="shared" ref="D54:J54" si="10">SUM(D56:D62)+D68</f>
        <v>8</v>
      </c>
      <c r="E54" s="620">
        <f t="shared" si="10"/>
        <v>0</v>
      </c>
      <c r="F54" s="620">
        <f t="shared" si="10"/>
        <v>3</v>
      </c>
      <c r="G54" s="620">
        <f t="shared" si="10"/>
        <v>1</v>
      </c>
      <c r="H54" s="620">
        <f>SUM(I54:J54)</f>
        <v>0</v>
      </c>
      <c r="I54" s="620">
        <f t="shared" si="10"/>
        <v>0</v>
      </c>
      <c r="J54" s="621">
        <f t="shared" si="10"/>
        <v>0</v>
      </c>
    </row>
    <row r="55" spans="1:10" ht="16.8" thickBot="1">
      <c r="A55" s="622" t="s">
        <v>1208</v>
      </c>
      <c r="B55" s="620">
        <v>1</v>
      </c>
      <c r="C55" s="620">
        <f>SUM(D55:G55)</f>
        <v>0</v>
      </c>
      <c r="D55" s="620">
        <f t="shared" ref="D55:J55" si="11">SUM(D56:D60)</f>
        <v>0</v>
      </c>
      <c r="E55" s="620">
        <f t="shared" si="11"/>
        <v>0</v>
      </c>
      <c r="F55" s="620">
        <f t="shared" si="11"/>
        <v>0</v>
      </c>
      <c r="G55" s="620"/>
      <c r="H55" s="620">
        <f t="shared" ref="H55:H78" si="12">SUM(I55:J55)</f>
        <v>0</v>
      </c>
      <c r="I55" s="620">
        <f t="shared" si="11"/>
        <v>0</v>
      </c>
      <c r="J55" s="621">
        <f t="shared" si="11"/>
        <v>0</v>
      </c>
    </row>
    <row r="56" spans="1:10" ht="16.8" thickBot="1">
      <c r="A56" s="622" t="s">
        <v>1209</v>
      </c>
      <c r="B56" s="620">
        <f t="shared" ref="B56:B78" si="13">C56+H56</f>
        <v>0</v>
      </c>
      <c r="C56" s="620">
        <f t="shared" ref="C56:C78" si="14">SUM(D56:G56)</f>
        <v>0</v>
      </c>
      <c r="D56" s="638"/>
      <c r="E56" s="638"/>
      <c r="F56" s="638"/>
      <c r="G56" s="638"/>
      <c r="H56" s="620">
        <f t="shared" si="12"/>
        <v>0</v>
      </c>
      <c r="I56" s="638"/>
      <c r="J56" s="639"/>
    </row>
    <row r="57" spans="1:10" ht="16.8" thickBot="1">
      <c r="A57" s="622" t="s">
        <v>1210</v>
      </c>
      <c r="B57" s="620">
        <f t="shared" si="13"/>
        <v>0</v>
      </c>
      <c r="C57" s="620">
        <f t="shared" si="14"/>
        <v>0</v>
      </c>
      <c r="D57" s="627"/>
      <c r="E57" s="638"/>
      <c r="F57" s="638"/>
      <c r="G57" s="638"/>
      <c r="H57" s="620">
        <f t="shared" si="12"/>
        <v>0</v>
      </c>
      <c r="I57" s="638"/>
      <c r="J57" s="639"/>
    </row>
    <row r="58" spans="1:10" ht="16.8" thickBot="1">
      <c r="A58" s="622" t="s">
        <v>1211</v>
      </c>
      <c r="B58" s="620">
        <f t="shared" si="13"/>
        <v>1</v>
      </c>
      <c r="C58" s="620">
        <f>SUM(D58:G58)</f>
        <v>1</v>
      </c>
      <c r="D58" s="638"/>
      <c r="E58" s="638"/>
      <c r="F58" s="638"/>
      <c r="G58" s="638">
        <v>1</v>
      </c>
      <c r="H58" s="620">
        <f t="shared" si="12"/>
        <v>0</v>
      </c>
      <c r="I58" s="638"/>
      <c r="J58" s="639"/>
    </row>
    <row r="59" spans="1:10" ht="16.8" thickBot="1">
      <c r="A59" s="622" t="s">
        <v>1212</v>
      </c>
      <c r="B59" s="620">
        <f t="shared" si="13"/>
        <v>0</v>
      </c>
      <c r="C59" s="620">
        <f t="shared" si="14"/>
        <v>0</v>
      </c>
      <c r="D59" s="638"/>
      <c r="E59" s="638"/>
      <c r="F59" s="638"/>
      <c r="G59" s="638"/>
      <c r="H59" s="620">
        <f t="shared" si="12"/>
        <v>0</v>
      </c>
      <c r="I59" s="638"/>
      <c r="J59" s="639"/>
    </row>
    <row r="60" spans="1:10" ht="16.8" thickBot="1">
      <c r="A60" s="622" t="s">
        <v>1213</v>
      </c>
      <c r="B60" s="620">
        <f t="shared" si="13"/>
        <v>0</v>
      </c>
      <c r="C60" s="620">
        <f t="shared" si="14"/>
        <v>0</v>
      </c>
      <c r="D60" s="638"/>
      <c r="E60" s="638"/>
      <c r="F60" s="638"/>
      <c r="G60" s="638"/>
      <c r="H60" s="620">
        <f t="shared" si="12"/>
        <v>0</v>
      </c>
      <c r="I60" s="638"/>
      <c r="J60" s="639"/>
    </row>
    <row r="61" spans="1:10" ht="16.8" thickBot="1">
      <c r="A61" s="622" t="s">
        <v>1214</v>
      </c>
      <c r="B61" s="620">
        <f t="shared" si="13"/>
        <v>0</v>
      </c>
      <c r="C61" s="620">
        <f t="shared" si="14"/>
        <v>0</v>
      </c>
      <c r="D61" s="638"/>
      <c r="E61" s="638"/>
      <c r="F61" s="638"/>
      <c r="G61" s="638"/>
      <c r="H61" s="620">
        <f t="shared" si="12"/>
        <v>0</v>
      </c>
      <c r="I61" s="638"/>
      <c r="J61" s="639"/>
    </row>
    <row r="62" spans="1:10" ht="20.399999999999999" thickBot="1">
      <c r="A62" s="640" t="s">
        <v>1215</v>
      </c>
      <c r="B62" s="620">
        <f t="shared" si="13"/>
        <v>11</v>
      </c>
      <c r="C62" s="620">
        <f t="shared" si="14"/>
        <v>11</v>
      </c>
      <c r="D62" s="620">
        <f t="shared" ref="D62:J62" si="15">SUM(D63:D67)</f>
        <v>8</v>
      </c>
      <c r="E62" s="620">
        <f t="shared" si="15"/>
        <v>0</v>
      </c>
      <c r="F62" s="620">
        <f t="shared" si="15"/>
        <v>3</v>
      </c>
      <c r="G62" s="620">
        <f t="shared" si="15"/>
        <v>0</v>
      </c>
      <c r="H62" s="620">
        <f t="shared" si="12"/>
        <v>0</v>
      </c>
      <c r="I62" s="620">
        <f t="shared" si="15"/>
        <v>0</v>
      </c>
      <c r="J62" s="621">
        <f t="shared" si="15"/>
        <v>0</v>
      </c>
    </row>
    <row r="63" spans="1:10" ht="16.8" thickBot="1">
      <c r="A63" s="622" t="s">
        <v>1241</v>
      </c>
      <c r="B63" s="620">
        <f t="shared" si="13"/>
        <v>0</v>
      </c>
      <c r="C63" s="620">
        <f t="shared" si="14"/>
        <v>0</v>
      </c>
      <c r="D63" s="638"/>
      <c r="E63" s="638"/>
      <c r="F63" s="638"/>
      <c r="G63" s="638"/>
      <c r="H63" s="620">
        <f t="shared" si="12"/>
        <v>0</v>
      </c>
      <c r="I63" s="638"/>
      <c r="J63" s="639"/>
    </row>
    <row r="64" spans="1:10" ht="16.8" thickBot="1">
      <c r="A64" s="622" t="s">
        <v>1242</v>
      </c>
      <c r="B64" s="620">
        <f t="shared" si="13"/>
        <v>11</v>
      </c>
      <c r="C64" s="620">
        <f t="shared" si="14"/>
        <v>11</v>
      </c>
      <c r="D64" s="638">
        <v>8</v>
      </c>
      <c r="E64" s="638"/>
      <c r="F64" s="638">
        <v>3</v>
      </c>
      <c r="G64" s="638"/>
      <c r="H64" s="620">
        <f t="shared" si="12"/>
        <v>0</v>
      </c>
      <c r="I64" s="638"/>
      <c r="J64" s="639"/>
    </row>
    <row r="65" spans="1:10" ht="16.8" thickBot="1">
      <c r="A65" s="622" t="s">
        <v>1243</v>
      </c>
      <c r="B65" s="620">
        <f t="shared" si="13"/>
        <v>0</v>
      </c>
      <c r="C65" s="620">
        <f t="shared" si="14"/>
        <v>0</v>
      </c>
      <c r="D65" s="638"/>
      <c r="E65" s="638"/>
      <c r="F65" s="638"/>
      <c r="G65" s="638"/>
      <c r="H65" s="620">
        <f t="shared" si="12"/>
        <v>0</v>
      </c>
      <c r="I65" s="638"/>
      <c r="J65" s="639"/>
    </row>
    <row r="66" spans="1:10" ht="16.8" thickBot="1">
      <c r="A66" s="622" t="s">
        <v>1244</v>
      </c>
      <c r="B66" s="620">
        <f t="shared" si="13"/>
        <v>0</v>
      </c>
      <c r="C66" s="620">
        <f t="shared" si="14"/>
        <v>0</v>
      </c>
      <c r="D66" s="638"/>
      <c r="E66" s="638"/>
      <c r="F66" s="638"/>
      <c r="G66" s="638"/>
      <c r="H66" s="620">
        <f t="shared" si="12"/>
        <v>0</v>
      </c>
      <c r="I66" s="638"/>
      <c r="J66" s="639"/>
    </row>
    <row r="67" spans="1:10" ht="16.8" thickBot="1">
      <c r="A67" s="622" t="s">
        <v>1245</v>
      </c>
      <c r="B67" s="620">
        <f t="shared" si="13"/>
        <v>0</v>
      </c>
      <c r="C67" s="620">
        <f t="shared" si="14"/>
        <v>0</v>
      </c>
      <c r="D67" s="638"/>
      <c r="E67" s="638"/>
      <c r="F67" s="638"/>
      <c r="G67" s="638"/>
      <c r="H67" s="620">
        <f t="shared" si="12"/>
        <v>0</v>
      </c>
      <c r="I67" s="638"/>
      <c r="J67" s="639"/>
    </row>
    <row r="68" spans="1:10" ht="16.8" thickBot="1">
      <c r="A68" s="641" t="s">
        <v>1216</v>
      </c>
      <c r="B68" s="620">
        <f t="shared" si="13"/>
        <v>0</v>
      </c>
      <c r="C68" s="620">
        <f t="shared" si="14"/>
        <v>0</v>
      </c>
      <c r="D68" s="638"/>
      <c r="E68" s="638"/>
      <c r="F68" s="638"/>
      <c r="G68" s="638"/>
      <c r="H68" s="620">
        <f t="shared" si="12"/>
        <v>0</v>
      </c>
      <c r="I68" s="638"/>
      <c r="J68" s="639"/>
    </row>
    <row r="69" spans="1:10" ht="16.8" thickBot="1">
      <c r="A69" s="622" t="s">
        <v>1217</v>
      </c>
      <c r="B69" s="620">
        <f t="shared" si="13"/>
        <v>12</v>
      </c>
      <c r="C69" s="620">
        <f t="shared" si="14"/>
        <v>12</v>
      </c>
      <c r="D69" s="620">
        <f t="shared" ref="D69:J69" si="16">SUM(D70:D71)</f>
        <v>8</v>
      </c>
      <c r="E69" s="620">
        <f t="shared" si="16"/>
        <v>0</v>
      </c>
      <c r="F69" s="620">
        <f t="shared" si="16"/>
        <v>3</v>
      </c>
      <c r="G69" s="620">
        <f t="shared" si="16"/>
        <v>1</v>
      </c>
      <c r="H69" s="620">
        <f t="shared" si="12"/>
        <v>0</v>
      </c>
      <c r="I69" s="620">
        <f t="shared" si="16"/>
        <v>0</v>
      </c>
      <c r="J69" s="621">
        <f t="shared" si="16"/>
        <v>0</v>
      </c>
    </row>
    <row r="70" spans="1:10" ht="16.8" thickBot="1">
      <c r="A70" s="622" t="s">
        <v>1218</v>
      </c>
      <c r="B70" s="620">
        <f t="shared" si="13"/>
        <v>11</v>
      </c>
      <c r="C70" s="620">
        <f t="shared" si="14"/>
        <v>11</v>
      </c>
      <c r="D70" s="638">
        <v>8</v>
      </c>
      <c r="E70" s="638"/>
      <c r="F70" s="638">
        <v>3</v>
      </c>
      <c r="G70" s="638"/>
      <c r="H70" s="620">
        <f t="shared" si="12"/>
        <v>0</v>
      </c>
      <c r="I70" s="638"/>
      <c r="J70" s="639"/>
    </row>
    <row r="71" spans="1:10" ht="16.8" thickBot="1">
      <c r="A71" s="622" t="s">
        <v>1219</v>
      </c>
      <c r="B71" s="620">
        <f t="shared" si="13"/>
        <v>1</v>
      </c>
      <c r="C71" s="620">
        <f t="shared" si="14"/>
        <v>1</v>
      </c>
      <c r="D71" s="638"/>
      <c r="E71" s="638"/>
      <c r="F71" s="638"/>
      <c r="G71" s="638">
        <v>1</v>
      </c>
      <c r="H71" s="620">
        <f t="shared" si="12"/>
        <v>0</v>
      </c>
      <c r="I71" s="638"/>
      <c r="J71" s="639"/>
    </row>
    <row r="72" spans="1:10" ht="16.8" thickBot="1">
      <c r="A72" s="629" t="s">
        <v>1220</v>
      </c>
      <c r="B72" s="620">
        <f t="shared" si="13"/>
        <v>12</v>
      </c>
      <c r="C72" s="620">
        <f t="shared" si="14"/>
        <v>12</v>
      </c>
      <c r="D72" s="620">
        <f t="shared" ref="D72:J72" si="17">SUM(D73:D78)</f>
        <v>8</v>
      </c>
      <c r="E72" s="620">
        <f t="shared" si="17"/>
        <v>0</v>
      </c>
      <c r="F72" s="620">
        <f t="shared" si="17"/>
        <v>3</v>
      </c>
      <c r="G72" s="620">
        <f t="shared" si="17"/>
        <v>1</v>
      </c>
      <c r="H72" s="620">
        <f t="shared" si="12"/>
        <v>0</v>
      </c>
      <c r="I72" s="620">
        <f t="shared" si="17"/>
        <v>0</v>
      </c>
      <c r="J72" s="621">
        <f t="shared" si="17"/>
        <v>0</v>
      </c>
    </row>
    <row r="73" spans="1:10" ht="16.8" thickBot="1">
      <c r="A73" s="622" t="s">
        <v>1221</v>
      </c>
      <c r="B73" s="620">
        <f t="shared" si="13"/>
        <v>0</v>
      </c>
      <c r="C73" s="620">
        <f t="shared" si="14"/>
        <v>0</v>
      </c>
      <c r="D73" s="638"/>
      <c r="E73" s="638"/>
      <c r="F73" s="638"/>
      <c r="G73" s="638"/>
      <c r="H73" s="620">
        <f t="shared" si="12"/>
        <v>0</v>
      </c>
      <c r="I73" s="638"/>
      <c r="J73" s="639"/>
    </row>
    <row r="74" spans="1:10" ht="16.8" thickBot="1">
      <c r="A74" s="622" t="s">
        <v>1222</v>
      </c>
      <c r="B74" s="620">
        <f t="shared" si="13"/>
        <v>0</v>
      </c>
      <c r="C74" s="620">
        <f t="shared" si="14"/>
        <v>0</v>
      </c>
      <c r="D74" s="638"/>
      <c r="E74" s="638"/>
      <c r="F74" s="638"/>
      <c r="G74" s="638"/>
      <c r="H74" s="620">
        <f t="shared" si="12"/>
        <v>0</v>
      </c>
      <c r="I74" s="638"/>
      <c r="J74" s="639"/>
    </row>
    <row r="75" spans="1:10" ht="16.8" thickBot="1">
      <c r="A75" s="622" t="s">
        <v>1223</v>
      </c>
      <c r="B75" s="620">
        <f t="shared" si="13"/>
        <v>10</v>
      </c>
      <c r="C75" s="620">
        <f t="shared" si="14"/>
        <v>10</v>
      </c>
      <c r="D75" s="638">
        <v>6</v>
      </c>
      <c r="E75" s="638"/>
      <c r="F75" s="638">
        <v>3</v>
      </c>
      <c r="G75" s="638">
        <v>1</v>
      </c>
      <c r="H75" s="620">
        <f t="shared" si="12"/>
        <v>0</v>
      </c>
      <c r="I75" s="638"/>
      <c r="J75" s="639"/>
    </row>
    <row r="76" spans="1:10" ht="16.8" thickBot="1">
      <c r="A76" s="622" t="s">
        <v>1224</v>
      </c>
      <c r="B76" s="620">
        <f t="shared" si="13"/>
        <v>1</v>
      </c>
      <c r="C76" s="620">
        <f t="shared" si="14"/>
        <v>1</v>
      </c>
      <c r="D76" s="638">
        <v>1</v>
      </c>
      <c r="E76" s="638"/>
      <c r="F76" s="638"/>
      <c r="G76" s="638"/>
      <c r="H76" s="620">
        <f t="shared" si="12"/>
        <v>0</v>
      </c>
      <c r="I76" s="638"/>
      <c r="J76" s="639"/>
    </row>
    <row r="77" spans="1:10" ht="16.8" thickBot="1">
      <c r="A77" s="622" t="s">
        <v>1225</v>
      </c>
      <c r="B77" s="620">
        <f t="shared" si="13"/>
        <v>1</v>
      </c>
      <c r="C77" s="620">
        <f t="shared" si="14"/>
        <v>1</v>
      </c>
      <c r="D77" s="638">
        <v>1</v>
      </c>
      <c r="E77" s="638"/>
      <c r="F77" s="638"/>
      <c r="G77" s="638"/>
      <c r="H77" s="620">
        <f t="shared" si="12"/>
        <v>0</v>
      </c>
      <c r="I77" s="638"/>
      <c r="J77" s="639"/>
    </row>
    <row r="78" spans="1:10" ht="16.8" thickBot="1">
      <c r="A78" s="630" t="s">
        <v>1226</v>
      </c>
      <c r="B78" s="620">
        <f t="shared" si="13"/>
        <v>0</v>
      </c>
      <c r="C78" s="620">
        <f t="shared" si="14"/>
        <v>0</v>
      </c>
      <c r="D78" s="638"/>
      <c r="E78" s="638"/>
      <c r="F78" s="638"/>
      <c r="G78" s="638"/>
      <c r="H78" s="620">
        <f t="shared" si="12"/>
        <v>0</v>
      </c>
      <c r="I78" s="638"/>
      <c r="J78" s="639"/>
    </row>
    <row r="79" spans="1:10">
      <c r="A79" s="593"/>
      <c r="I79" s="1723" t="s">
        <v>1246</v>
      </c>
      <c r="J79" s="1724"/>
    </row>
    <row r="80" spans="1:10">
      <c r="A80" s="593" t="s">
        <v>1247</v>
      </c>
    </row>
  </sheetData>
  <protectedRanges>
    <protectedRange sqref="B7:E18 F7:J8 H9:H18" name="範圍1"/>
    <protectedRange sqref="D53:J55 D62:G62 D69:G69 D72:G72 I62:J62 I69:J69 I72:J72 B53:C78 H56:H78" name="範圍1_1"/>
  </protectedRanges>
  <mergeCells count="23">
    <mergeCell ref="A3:J3"/>
    <mergeCell ref="B4:H4"/>
    <mergeCell ref="I4:J4"/>
    <mergeCell ref="A5:A6"/>
    <mergeCell ref="B5:D5"/>
    <mergeCell ref="E5:G5"/>
    <mergeCell ref="H5:J5"/>
    <mergeCell ref="K1:L1"/>
    <mergeCell ref="I79:J79"/>
    <mergeCell ref="I19:J19"/>
    <mergeCell ref="I20:J20"/>
    <mergeCell ref="I47:J47"/>
    <mergeCell ref="I48:J48"/>
    <mergeCell ref="A49:J49"/>
    <mergeCell ref="B50:H50"/>
    <mergeCell ref="A51:A52"/>
    <mergeCell ref="B51:B52"/>
    <mergeCell ref="C51:G51"/>
    <mergeCell ref="H51:J51"/>
    <mergeCell ref="A21:O21"/>
    <mergeCell ref="B22:K22"/>
    <mergeCell ref="I1:J1"/>
    <mergeCell ref="I2:J2"/>
  </mergeCells>
  <phoneticPr fontId="18" type="noConversion"/>
  <hyperlinks>
    <hyperlink ref="K1" location="預告統計資料發布時間表!A1" display="回發布時間表" xr:uid="{00000000-0004-0000-3400-000000000000}"/>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2BD56-83F9-4265-8587-1B28C91714AB}">
  <dimension ref="A1:O80"/>
  <sheetViews>
    <sheetView workbookViewId="0">
      <selection activeCell="K1" sqref="K1:L1"/>
    </sheetView>
  </sheetViews>
  <sheetFormatPr defaultColWidth="9" defaultRowHeight="16.2"/>
  <cols>
    <col min="1" max="1" width="36.44140625" style="154" customWidth="1"/>
    <col min="2" max="2" width="11.109375" style="593" customWidth="1"/>
    <col min="3" max="3" width="12.109375" style="593" customWidth="1"/>
    <col min="4" max="4" width="12.21875" style="593" customWidth="1"/>
    <col min="5" max="5" width="11.5546875" style="593" customWidth="1"/>
    <col min="6" max="6" width="11" style="593" customWidth="1"/>
    <col min="7" max="7" width="11.77734375" style="593" customWidth="1"/>
    <col min="8" max="8" width="11.33203125" style="593" customWidth="1"/>
    <col min="9" max="9" width="12.5546875" style="593" customWidth="1"/>
    <col min="10" max="10" width="23.77734375" style="593" customWidth="1"/>
    <col min="11" max="11" width="10.77734375" style="593" customWidth="1"/>
    <col min="12" max="12" width="9.88671875" style="593" customWidth="1"/>
    <col min="13" max="13" width="10.33203125" style="593" customWidth="1"/>
    <col min="14" max="14" width="9.77734375" style="593" customWidth="1"/>
    <col min="15" max="15" width="10.33203125" style="593" customWidth="1"/>
    <col min="16" max="256" width="9" style="593"/>
    <col min="257" max="257" width="36.44140625" style="593" customWidth="1"/>
    <col min="258" max="265" width="16.88671875" style="593" customWidth="1"/>
    <col min="266" max="266" width="19.109375" style="593" customWidth="1"/>
    <col min="267" max="512" width="9" style="593"/>
    <col min="513" max="513" width="36.44140625" style="593" customWidth="1"/>
    <col min="514" max="521" width="16.88671875" style="593" customWidth="1"/>
    <col min="522" max="522" width="19.109375" style="593" customWidth="1"/>
    <col min="523" max="768" width="9" style="593"/>
    <col min="769" max="769" width="36.44140625" style="593" customWidth="1"/>
    <col min="770" max="777" width="16.88671875" style="593" customWidth="1"/>
    <col min="778" max="778" width="19.109375" style="593" customWidth="1"/>
    <col min="779" max="1024" width="9" style="593"/>
    <col min="1025" max="1025" width="36.44140625" style="593" customWidth="1"/>
    <col min="1026" max="1033" width="16.88671875" style="593" customWidth="1"/>
    <col min="1034" max="1034" width="19.109375" style="593" customWidth="1"/>
    <col min="1035" max="1280" width="9" style="593"/>
    <col min="1281" max="1281" width="36.44140625" style="593" customWidth="1"/>
    <col min="1282" max="1289" width="16.88671875" style="593" customWidth="1"/>
    <col min="1290" max="1290" width="19.109375" style="593" customWidth="1"/>
    <col min="1291" max="1536" width="9" style="593"/>
    <col min="1537" max="1537" width="36.44140625" style="593" customWidth="1"/>
    <col min="1538" max="1545" width="16.88671875" style="593" customWidth="1"/>
    <col min="1546" max="1546" width="19.109375" style="593" customWidth="1"/>
    <col min="1547" max="1792" width="9" style="593"/>
    <col min="1793" max="1793" width="36.44140625" style="593" customWidth="1"/>
    <col min="1794" max="1801" width="16.88671875" style="593" customWidth="1"/>
    <col min="1802" max="1802" width="19.109375" style="593" customWidth="1"/>
    <col min="1803" max="2048" width="9" style="593"/>
    <col min="2049" max="2049" width="36.44140625" style="593" customWidth="1"/>
    <col min="2050" max="2057" width="16.88671875" style="593" customWidth="1"/>
    <col min="2058" max="2058" width="19.109375" style="593" customWidth="1"/>
    <col min="2059" max="2304" width="9" style="593"/>
    <col min="2305" max="2305" width="36.44140625" style="593" customWidth="1"/>
    <col min="2306" max="2313" width="16.88671875" style="593" customWidth="1"/>
    <col min="2314" max="2314" width="19.109375" style="593" customWidth="1"/>
    <col min="2315" max="2560" width="9" style="593"/>
    <col min="2561" max="2561" width="36.44140625" style="593" customWidth="1"/>
    <col min="2562" max="2569" width="16.88671875" style="593" customWidth="1"/>
    <col min="2570" max="2570" width="19.109375" style="593" customWidth="1"/>
    <col min="2571" max="2816" width="9" style="593"/>
    <col min="2817" max="2817" width="36.44140625" style="593" customWidth="1"/>
    <col min="2818" max="2825" width="16.88671875" style="593" customWidth="1"/>
    <col min="2826" max="2826" width="19.109375" style="593" customWidth="1"/>
    <col min="2827" max="3072" width="9" style="593"/>
    <col min="3073" max="3073" width="36.44140625" style="593" customWidth="1"/>
    <col min="3074" max="3081" width="16.88671875" style="593" customWidth="1"/>
    <col min="3082" max="3082" width="19.109375" style="593" customWidth="1"/>
    <col min="3083" max="3328" width="9" style="593"/>
    <col min="3329" max="3329" width="36.44140625" style="593" customWidth="1"/>
    <col min="3330" max="3337" width="16.88671875" style="593" customWidth="1"/>
    <col min="3338" max="3338" width="19.109375" style="593" customWidth="1"/>
    <col min="3339" max="3584" width="9" style="593"/>
    <col min="3585" max="3585" width="36.44140625" style="593" customWidth="1"/>
    <col min="3586" max="3593" width="16.88671875" style="593" customWidth="1"/>
    <col min="3594" max="3594" width="19.109375" style="593" customWidth="1"/>
    <col min="3595" max="3840" width="9" style="593"/>
    <col min="3841" max="3841" width="36.44140625" style="593" customWidth="1"/>
    <col min="3842" max="3849" width="16.88671875" style="593" customWidth="1"/>
    <col min="3850" max="3850" width="19.109375" style="593" customWidth="1"/>
    <col min="3851" max="4096" width="9" style="593"/>
    <col min="4097" max="4097" width="36.44140625" style="593" customWidth="1"/>
    <col min="4098" max="4105" width="16.88671875" style="593" customWidth="1"/>
    <col min="4106" max="4106" width="19.109375" style="593" customWidth="1"/>
    <col min="4107" max="4352" width="9" style="593"/>
    <col min="4353" max="4353" width="36.44140625" style="593" customWidth="1"/>
    <col min="4354" max="4361" width="16.88671875" style="593" customWidth="1"/>
    <col min="4362" max="4362" width="19.109375" style="593" customWidth="1"/>
    <col min="4363" max="4608" width="9" style="593"/>
    <col min="4609" max="4609" width="36.44140625" style="593" customWidth="1"/>
    <col min="4610" max="4617" width="16.88671875" style="593" customWidth="1"/>
    <col min="4618" max="4618" width="19.109375" style="593" customWidth="1"/>
    <col min="4619" max="4864" width="9" style="593"/>
    <col min="4865" max="4865" width="36.44140625" style="593" customWidth="1"/>
    <col min="4866" max="4873" width="16.88671875" style="593" customWidth="1"/>
    <col min="4874" max="4874" width="19.109375" style="593" customWidth="1"/>
    <col min="4875" max="5120" width="9" style="593"/>
    <col min="5121" max="5121" width="36.44140625" style="593" customWidth="1"/>
    <col min="5122" max="5129" width="16.88671875" style="593" customWidth="1"/>
    <col min="5130" max="5130" width="19.109375" style="593" customWidth="1"/>
    <col min="5131" max="5376" width="9" style="593"/>
    <col min="5377" max="5377" width="36.44140625" style="593" customWidth="1"/>
    <col min="5378" max="5385" width="16.88671875" style="593" customWidth="1"/>
    <col min="5386" max="5386" width="19.109375" style="593" customWidth="1"/>
    <col min="5387" max="5632" width="9" style="593"/>
    <col min="5633" max="5633" width="36.44140625" style="593" customWidth="1"/>
    <col min="5634" max="5641" width="16.88671875" style="593" customWidth="1"/>
    <col min="5642" max="5642" width="19.109375" style="593" customWidth="1"/>
    <col min="5643" max="5888" width="9" style="593"/>
    <col min="5889" max="5889" width="36.44140625" style="593" customWidth="1"/>
    <col min="5890" max="5897" width="16.88671875" style="593" customWidth="1"/>
    <col min="5898" max="5898" width="19.109375" style="593" customWidth="1"/>
    <col min="5899" max="6144" width="9" style="593"/>
    <col min="6145" max="6145" width="36.44140625" style="593" customWidth="1"/>
    <col min="6146" max="6153" width="16.88671875" style="593" customWidth="1"/>
    <col min="6154" max="6154" width="19.109375" style="593" customWidth="1"/>
    <col min="6155" max="6400" width="9" style="593"/>
    <col min="6401" max="6401" width="36.44140625" style="593" customWidth="1"/>
    <col min="6402" max="6409" width="16.88671875" style="593" customWidth="1"/>
    <col min="6410" max="6410" width="19.109375" style="593" customWidth="1"/>
    <col min="6411" max="6656" width="9" style="593"/>
    <col min="6657" max="6657" width="36.44140625" style="593" customWidth="1"/>
    <col min="6658" max="6665" width="16.88671875" style="593" customWidth="1"/>
    <col min="6666" max="6666" width="19.109375" style="593" customWidth="1"/>
    <col min="6667" max="6912" width="9" style="593"/>
    <col min="6913" max="6913" width="36.44140625" style="593" customWidth="1"/>
    <col min="6914" max="6921" width="16.88671875" style="593" customWidth="1"/>
    <col min="6922" max="6922" width="19.109375" style="593" customWidth="1"/>
    <col min="6923" max="7168" width="9" style="593"/>
    <col min="7169" max="7169" width="36.44140625" style="593" customWidth="1"/>
    <col min="7170" max="7177" width="16.88671875" style="593" customWidth="1"/>
    <col min="7178" max="7178" width="19.109375" style="593" customWidth="1"/>
    <col min="7179" max="7424" width="9" style="593"/>
    <col min="7425" max="7425" width="36.44140625" style="593" customWidth="1"/>
    <col min="7426" max="7433" width="16.88671875" style="593" customWidth="1"/>
    <col min="7434" max="7434" width="19.109375" style="593" customWidth="1"/>
    <col min="7435" max="7680" width="9" style="593"/>
    <col min="7681" max="7681" width="36.44140625" style="593" customWidth="1"/>
    <col min="7682" max="7689" width="16.88671875" style="593" customWidth="1"/>
    <col min="7690" max="7690" width="19.109375" style="593" customWidth="1"/>
    <col min="7691" max="7936" width="9" style="593"/>
    <col min="7937" max="7937" width="36.44140625" style="593" customWidth="1"/>
    <col min="7938" max="7945" width="16.88671875" style="593" customWidth="1"/>
    <col min="7946" max="7946" width="19.109375" style="593" customWidth="1"/>
    <col min="7947" max="8192" width="9" style="593"/>
    <col min="8193" max="8193" width="36.44140625" style="593" customWidth="1"/>
    <col min="8194" max="8201" width="16.88671875" style="593" customWidth="1"/>
    <col min="8202" max="8202" width="19.109375" style="593" customWidth="1"/>
    <col min="8203" max="8448" width="9" style="593"/>
    <col min="8449" max="8449" width="36.44140625" style="593" customWidth="1"/>
    <col min="8450" max="8457" width="16.88671875" style="593" customWidth="1"/>
    <col min="8458" max="8458" width="19.109375" style="593" customWidth="1"/>
    <col min="8459" max="8704" width="9" style="593"/>
    <col min="8705" max="8705" width="36.44140625" style="593" customWidth="1"/>
    <col min="8706" max="8713" width="16.88671875" style="593" customWidth="1"/>
    <col min="8714" max="8714" width="19.109375" style="593" customWidth="1"/>
    <col min="8715" max="8960" width="9" style="593"/>
    <col min="8961" max="8961" width="36.44140625" style="593" customWidth="1"/>
    <col min="8962" max="8969" width="16.88671875" style="593" customWidth="1"/>
    <col min="8970" max="8970" width="19.109375" style="593" customWidth="1"/>
    <col min="8971" max="9216" width="9" style="593"/>
    <col min="9217" max="9217" width="36.44140625" style="593" customWidth="1"/>
    <col min="9218" max="9225" width="16.88671875" style="593" customWidth="1"/>
    <col min="9226" max="9226" width="19.109375" style="593" customWidth="1"/>
    <col min="9227" max="9472" width="9" style="593"/>
    <col min="9473" max="9473" width="36.44140625" style="593" customWidth="1"/>
    <col min="9474" max="9481" width="16.88671875" style="593" customWidth="1"/>
    <col min="9482" max="9482" width="19.109375" style="593" customWidth="1"/>
    <col min="9483" max="9728" width="9" style="593"/>
    <col min="9729" max="9729" width="36.44140625" style="593" customWidth="1"/>
    <col min="9730" max="9737" width="16.88671875" style="593" customWidth="1"/>
    <col min="9738" max="9738" width="19.109375" style="593" customWidth="1"/>
    <col min="9739" max="9984" width="9" style="593"/>
    <col min="9985" max="9985" width="36.44140625" style="593" customWidth="1"/>
    <col min="9986" max="9993" width="16.88671875" style="593" customWidth="1"/>
    <col min="9994" max="9994" width="19.109375" style="593" customWidth="1"/>
    <col min="9995" max="10240" width="9" style="593"/>
    <col min="10241" max="10241" width="36.44140625" style="593" customWidth="1"/>
    <col min="10242" max="10249" width="16.88671875" style="593" customWidth="1"/>
    <col min="10250" max="10250" width="19.109375" style="593" customWidth="1"/>
    <col min="10251" max="10496" width="9" style="593"/>
    <col min="10497" max="10497" width="36.44140625" style="593" customWidth="1"/>
    <col min="10498" max="10505" width="16.88671875" style="593" customWidth="1"/>
    <col min="10506" max="10506" width="19.109375" style="593" customWidth="1"/>
    <col min="10507" max="10752" width="9" style="593"/>
    <col min="10753" max="10753" width="36.44140625" style="593" customWidth="1"/>
    <col min="10754" max="10761" width="16.88671875" style="593" customWidth="1"/>
    <col min="10762" max="10762" width="19.109375" style="593" customWidth="1"/>
    <col min="10763" max="11008" width="9" style="593"/>
    <col min="11009" max="11009" width="36.44140625" style="593" customWidth="1"/>
    <col min="11010" max="11017" width="16.88671875" style="593" customWidth="1"/>
    <col min="11018" max="11018" width="19.109375" style="593" customWidth="1"/>
    <col min="11019" max="11264" width="9" style="593"/>
    <col min="11265" max="11265" width="36.44140625" style="593" customWidth="1"/>
    <col min="11266" max="11273" width="16.88671875" style="593" customWidth="1"/>
    <col min="11274" max="11274" width="19.109375" style="593" customWidth="1"/>
    <col min="11275" max="11520" width="9" style="593"/>
    <col min="11521" max="11521" width="36.44140625" style="593" customWidth="1"/>
    <col min="11522" max="11529" width="16.88671875" style="593" customWidth="1"/>
    <col min="11530" max="11530" width="19.109375" style="593" customWidth="1"/>
    <col min="11531" max="11776" width="9" style="593"/>
    <col min="11777" max="11777" width="36.44140625" style="593" customWidth="1"/>
    <col min="11778" max="11785" width="16.88671875" style="593" customWidth="1"/>
    <col min="11786" max="11786" width="19.109375" style="593" customWidth="1"/>
    <col min="11787" max="12032" width="9" style="593"/>
    <col min="12033" max="12033" width="36.44140625" style="593" customWidth="1"/>
    <col min="12034" max="12041" width="16.88671875" style="593" customWidth="1"/>
    <col min="12042" max="12042" width="19.109375" style="593" customWidth="1"/>
    <col min="12043" max="12288" width="9" style="593"/>
    <col min="12289" max="12289" width="36.44140625" style="593" customWidth="1"/>
    <col min="12290" max="12297" width="16.88671875" style="593" customWidth="1"/>
    <col min="12298" max="12298" width="19.109375" style="593" customWidth="1"/>
    <col min="12299" max="12544" width="9" style="593"/>
    <col min="12545" max="12545" width="36.44140625" style="593" customWidth="1"/>
    <col min="12546" max="12553" width="16.88671875" style="593" customWidth="1"/>
    <col min="12554" max="12554" width="19.109375" style="593" customWidth="1"/>
    <col min="12555" max="12800" width="9" style="593"/>
    <col min="12801" max="12801" width="36.44140625" style="593" customWidth="1"/>
    <col min="12802" max="12809" width="16.88671875" style="593" customWidth="1"/>
    <col min="12810" max="12810" width="19.109375" style="593" customWidth="1"/>
    <col min="12811" max="13056" width="9" style="593"/>
    <col min="13057" max="13057" width="36.44140625" style="593" customWidth="1"/>
    <col min="13058" max="13065" width="16.88671875" style="593" customWidth="1"/>
    <col min="13066" max="13066" width="19.109375" style="593" customWidth="1"/>
    <col min="13067" max="13312" width="9" style="593"/>
    <col min="13313" max="13313" width="36.44140625" style="593" customWidth="1"/>
    <col min="13314" max="13321" width="16.88671875" style="593" customWidth="1"/>
    <col min="13322" max="13322" width="19.109375" style="593" customWidth="1"/>
    <col min="13323" max="13568" width="9" style="593"/>
    <col min="13569" max="13569" width="36.44140625" style="593" customWidth="1"/>
    <col min="13570" max="13577" width="16.88671875" style="593" customWidth="1"/>
    <col min="13578" max="13578" width="19.109375" style="593" customWidth="1"/>
    <col min="13579" max="13824" width="9" style="593"/>
    <col min="13825" max="13825" width="36.44140625" style="593" customWidth="1"/>
    <col min="13826" max="13833" width="16.88671875" style="593" customWidth="1"/>
    <col min="13834" max="13834" width="19.109375" style="593" customWidth="1"/>
    <col min="13835" max="14080" width="9" style="593"/>
    <col min="14081" max="14081" width="36.44140625" style="593" customWidth="1"/>
    <col min="14082" max="14089" width="16.88671875" style="593" customWidth="1"/>
    <col min="14090" max="14090" width="19.109375" style="593" customWidth="1"/>
    <col min="14091" max="14336" width="9" style="593"/>
    <col min="14337" max="14337" width="36.44140625" style="593" customWidth="1"/>
    <col min="14338" max="14345" width="16.88671875" style="593" customWidth="1"/>
    <col min="14346" max="14346" width="19.109375" style="593" customWidth="1"/>
    <col min="14347" max="14592" width="9" style="593"/>
    <col min="14593" max="14593" width="36.44140625" style="593" customWidth="1"/>
    <col min="14594" max="14601" width="16.88671875" style="593" customWidth="1"/>
    <col min="14602" max="14602" width="19.109375" style="593" customWidth="1"/>
    <col min="14603" max="14848" width="9" style="593"/>
    <col min="14849" max="14849" width="36.44140625" style="593" customWidth="1"/>
    <col min="14850" max="14857" width="16.88671875" style="593" customWidth="1"/>
    <col min="14858" max="14858" width="19.109375" style="593" customWidth="1"/>
    <col min="14859" max="15104" width="9" style="593"/>
    <col min="15105" max="15105" width="36.44140625" style="593" customWidth="1"/>
    <col min="15106" max="15113" width="16.88671875" style="593" customWidth="1"/>
    <col min="15114" max="15114" width="19.109375" style="593" customWidth="1"/>
    <col min="15115" max="15360" width="9" style="593"/>
    <col min="15361" max="15361" width="36.44140625" style="593" customWidth="1"/>
    <col min="15362" max="15369" width="16.88671875" style="593" customWidth="1"/>
    <col min="15370" max="15370" width="19.109375" style="593" customWidth="1"/>
    <col min="15371" max="15616" width="9" style="593"/>
    <col min="15617" max="15617" width="36.44140625" style="593" customWidth="1"/>
    <col min="15618" max="15625" width="16.88671875" style="593" customWidth="1"/>
    <col min="15626" max="15626" width="19.109375" style="593" customWidth="1"/>
    <col min="15627" max="15872" width="9" style="593"/>
    <col min="15873" max="15873" width="36.44140625" style="593" customWidth="1"/>
    <col min="15874" max="15881" width="16.88671875" style="593" customWidth="1"/>
    <col min="15882" max="15882" width="19.109375" style="593" customWidth="1"/>
    <col min="15883" max="16128" width="9" style="593"/>
    <col min="16129" max="16129" width="36.44140625" style="593" customWidth="1"/>
    <col min="16130" max="16137" width="16.88671875" style="593" customWidth="1"/>
    <col min="16138" max="16138" width="19.109375" style="593" customWidth="1"/>
    <col min="16139" max="16384" width="9" style="593"/>
  </cols>
  <sheetData>
    <row r="1" spans="1:12" ht="18" customHeight="1" thickBot="1">
      <c r="A1" s="592" t="s">
        <v>1165</v>
      </c>
      <c r="H1" s="594" t="s">
        <v>770</v>
      </c>
      <c r="I1" s="1725" t="s">
        <v>798</v>
      </c>
      <c r="J1" s="1726"/>
      <c r="K1" s="1372" t="s">
        <v>86</v>
      </c>
      <c r="L1" s="1372"/>
    </row>
    <row r="2" spans="1:12" ht="16.2" customHeight="1" thickBot="1">
      <c r="A2" s="592" t="s">
        <v>1166</v>
      </c>
      <c r="B2" s="593" t="s">
        <v>1167</v>
      </c>
      <c r="D2" s="595"/>
      <c r="E2" s="595"/>
      <c r="F2" s="595"/>
      <c r="G2" s="595"/>
      <c r="H2" s="592" t="s">
        <v>1168</v>
      </c>
      <c r="I2" s="1727" t="s">
        <v>1169</v>
      </c>
      <c r="J2" s="1728"/>
    </row>
    <row r="3" spans="1:12" ht="33.6" customHeight="1">
      <c r="A3" s="1744" t="s">
        <v>1170</v>
      </c>
      <c r="B3" s="1730"/>
      <c r="C3" s="1730"/>
      <c r="D3" s="1730"/>
      <c r="E3" s="1730"/>
      <c r="F3" s="1730"/>
      <c r="G3" s="1730"/>
      <c r="H3" s="1730"/>
      <c r="I3" s="1730"/>
      <c r="J3" s="1730"/>
    </row>
    <row r="4" spans="1:12" ht="18.600000000000001" customHeight="1" thickBot="1">
      <c r="A4" s="596" t="s">
        <v>1171</v>
      </c>
      <c r="B4" s="1754" t="s">
        <v>1652</v>
      </c>
      <c r="C4" s="1746"/>
      <c r="D4" s="1746"/>
      <c r="E4" s="1746"/>
      <c r="F4" s="1746"/>
      <c r="G4" s="1746"/>
      <c r="H4" s="1746"/>
      <c r="I4" s="1747" t="s">
        <v>1173</v>
      </c>
      <c r="J4" s="1748"/>
    </row>
    <row r="5" spans="1:12" ht="19.8">
      <c r="A5" s="1734" t="s">
        <v>1174</v>
      </c>
      <c r="B5" s="1750" t="s">
        <v>1175</v>
      </c>
      <c r="C5" s="1751"/>
      <c r="D5" s="1751"/>
      <c r="E5" s="1740" t="s">
        <v>1176</v>
      </c>
      <c r="F5" s="1752"/>
      <c r="G5" s="1752"/>
      <c r="H5" s="1751" t="s">
        <v>1177</v>
      </c>
      <c r="I5" s="1752"/>
      <c r="J5" s="1753"/>
    </row>
    <row r="6" spans="1:12" ht="20.399999999999999" thickBot="1">
      <c r="A6" s="1749"/>
      <c r="B6" s="597" t="s">
        <v>819</v>
      </c>
      <c r="C6" s="598" t="s">
        <v>975</v>
      </c>
      <c r="D6" s="598" t="s">
        <v>976</v>
      </c>
      <c r="E6" s="598" t="s">
        <v>819</v>
      </c>
      <c r="F6" s="599" t="s">
        <v>975</v>
      </c>
      <c r="G6" s="599" t="s">
        <v>976</v>
      </c>
      <c r="H6" s="599" t="s">
        <v>819</v>
      </c>
      <c r="I6" s="599" t="s">
        <v>975</v>
      </c>
      <c r="J6" s="600" t="s">
        <v>976</v>
      </c>
    </row>
    <row r="7" spans="1:12" ht="15.6" customHeight="1" thickBot="1">
      <c r="A7" s="601" t="s">
        <v>996</v>
      </c>
      <c r="B7" s="602">
        <f>C7+D7</f>
        <v>13</v>
      </c>
      <c r="C7" s="602">
        <f>SUM(C9:C16)</f>
        <v>12</v>
      </c>
      <c r="D7" s="602">
        <f>SUM(D9:D16)</f>
        <v>1</v>
      </c>
      <c r="E7" s="602">
        <f>SUM(F7:G7)</f>
        <v>0</v>
      </c>
      <c r="F7" s="602">
        <f>IF(F9+F10+F11+F12+F13+F14+F15+F16=[2]表二!B18,F9+F10+F11+F12+F13+F15+F14+F16,"F")</f>
        <v>0</v>
      </c>
      <c r="G7" s="602">
        <f>IF(G9+G10+G11+G12+G13+G14+G15+G16=[2]表二!B19,G9+G10+G11+G12+G13+G15+G14+G16,"F")</f>
        <v>0</v>
      </c>
      <c r="H7" s="602">
        <f>SUM(I7:J7)</f>
        <v>13</v>
      </c>
      <c r="I7" s="602">
        <f>IF(I9+I10+I11+I12+I13+I14+I15+I16=[2]表三!B24,I9+I10+I11+I12+I13+I15+I14+I16,"F")</f>
        <v>12</v>
      </c>
      <c r="J7" s="603">
        <f>IF(J9+J10+J11+J12+J13+J14+J15+J16=[2]表三!B25,J9+J10+J11+J12+J13+J15+J14+J16,"F")</f>
        <v>1</v>
      </c>
    </row>
    <row r="8" spans="1:12" ht="16.8" customHeight="1" thickBot="1">
      <c r="A8" s="604" t="s">
        <v>1178</v>
      </c>
      <c r="B8" s="602">
        <f>SUM(C8:D8)</f>
        <v>1</v>
      </c>
      <c r="C8" s="602">
        <f t="shared" ref="C8:J8" si="0">SUM(C9:C13)</f>
        <v>0</v>
      </c>
      <c r="D8" s="602">
        <f t="shared" si="0"/>
        <v>1</v>
      </c>
      <c r="E8" s="602">
        <f>SUM(F8:G8)</f>
        <v>0</v>
      </c>
      <c r="F8" s="602">
        <f>SUM(F9:F13)</f>
        <v>0</v>
      </c>
      <c r="G8" s="602">
        <f t="shared" si="0"/>
        <v>0</v>
      </c>
      <c r="H8" s="602">
        <f>SUM(I8:J8)</f>
        <v>1</v>
      </c>
      <c r="I8" s="602">
        <f t="shared" si="0"/>
        <v>0</v>
      </c>
      <c r="J8" s="603">
        <f t="shared" si="0"/>
        <v>1</v>
      </c>
    </row>
    <row r="9" spans="1:12" ht="17.399999999999999" customHeight="1" thickBot="1">
      <c r="A9" s="604" t="s">
        <v>1179</v>
      </c>
      <c r="B9" s="602">
        <f t="shared" ref="B9:B16" si="1">SUM(C9:D9)</f>
        <v>0</v>
      </c>
      <c r="C9" s="602">
        <f t="shared" ref="C9:D16" si="2">+F9+I9</f>
        <v>0</v>
      </c>
      <c r="D9" s="602">
        <f t="shared" si="2"/>
        <v>0</v>
      </c>
      <c r="E9" s="602">
        <f>IF(F9+G9=[2]表二!B9,F9+G9,"F")</f>
        <v>0</v>
      </c>
      <c r="F9" s="605"/>
      <c r="G9" s="605"/>
      <c r="H9" s="602">
        <f>IF(I9+J9=[2]表三!B10,I9+J9,"F")</f>
        <v>0</v>
      </c>
      <c r="I9" s="605"/>
      <c r="J9" s="606"/>
    </row>
    <row r="10" spans="1:12" ht="16.8" customHeight="1" thickBot="1">
      <c r="A10" s="604" t="s">
        <v>1180</v>
      </c>
      <c r="B10" s="602">
        <f t="shared" si="1"/>
        <v>0</v>
      </c>
      <c r="C10" s="602">
        <f t="shared" si="2"/>
        <v>0</v>
      </c>
      <c r="D10" s="602">
        <f t="shared" si="2"/>
        <v>0</v>
      </c>
      <c r="E10" s="602">
        <f>IF(F10+G10=[2]表二!B10,F10+G10,"F")</f>
        <v>0</v>
      </c>
      <c r="F10" s="605"/>
      <c r="G10" s="605"/>
      <c r="H10" s="602">
        <f>IF(I10+J10=[2]表三!B11,I10+J10,"F")</f>
        <v>0</v>
      </c>
      <c r="I10" s="605"/>
      <c r="J10" s="606"/>
    </row>
    <row r="11" spans="1:12" ht="16.8" customHeight="1" thickBot="1">
      <c r="A11" s="604" t="s">
        <v>1181</v>
      </c>
      <c r="B11" s="602">
        <f t="shared" si="1"/>
        <v>1</v>
      </c>
      <c r="C11" s="602">
        <f t="shared" si="2"/>
        <v>0</v>
      </c>
      <c r="D11" s="602">
        <f t="shared" si="2"/>
        <v>1</v>
      </c>
      <c r="E11" s="602">
        <f>IF(F11+G11=[2]表二!B11,F11+G11,"F")</f>
        <v>0</v>
      </c>
      <c r="F11" s="605"/>
      <c r="G11" s="605"/>
      <c r="H11" s="602">
        <f>IF(I11+J11=[2]表三!B12,I11+J11,"F")</f>
        <v>1</v>
      </c>
      <c r="I11" s="605"/>
      <c r="J11" s="606">
        <v>1</v>
      </c>
    </row>
    <row r="12" spans="1:12" ht="16.2" customHeight="1" thickBot="1">
      <c r="A12" s="604" t="s">
        <v>1182</v>
      </c>
      <c r="B12" s="602">
        <f t="shared" si="1"/>
        <v>0</v>
      </c>
      <c r="C12" s="602">
        <f t="shared" si="2"/>
        <v>0</v>
      </c>
      <c r="D12" s="602">
        <f t="shared" si="2"/>
        <v>0</v>
      </c>
      <c r="E12" s="602">
        <f>IF(F12+G12=[2]表二!B12,F12+G12,"F")</f>
        <v>0</v>
      </c>
      <c r="F12" s="605"/>
      <c r="G12" s="605"/>
      <c r="H12" s="602">
        <f>IF(I12+J12=[2]表三!B13,I12+J12,"F")</f>
        <v>0</v>
      </c>
      <c r="I12" s="605"/>
      <c r="J12" s="606"/>
    </row>
    <row r="13" spans="1:12" ht="17.399999999999999" customHeight="1" thickBot="1">
      <c r="A13" s="604" t="s">
        <v>1183</v>
      </c>
      <c r="B13" s="602">
        <f t="shared" si="1"/>
        <v>0</v>
      </c>
      <c r="C13" s="602">
        <f t="shared" si="2"/>
        <v>0</v>
      </c>
      <c r="D13" s="602">
        <f t="shared" si="2"/>
        <v>0</v>
      </c>
      <c r="E13" s="602">
        <f>IF(F13+G13=[2]表二!B13,F13+G13,"F")</f>
        <v>0</v>
      </c>
      <c r="F13" s="605"/>
      <c r="G13" s="605"/>
      <c r="H13" s="602">
        <f>IF(I13+J13=[2]表三!B14,I13+J13,"F")</f>
        <v>0</v>
      </c>
      <c r="I13" s="605"/>
      <c r="J13" s="606"/>
    </row>
    <row r="14" spans="1:12" ht="15.6" customHeight="1" thickBot="1">
      <c r="A14" s="604" t="s">
        <v>1184</v>
      </c>
      <c r="B14" s="602">
        <f>SUM(C14:D14)</f>
        <v>0</v>
      </c>
      <c r="C14" s="602">
        <f t="shared" si="2"/>
        <v>0</v>
      </c>
      <c r="D14" s="602">
        <f t="shared" si="2"/>
        <v>0</v>
      </c>
      <c r="E14" s="602">
        <f>IF(F14+G14=[2]表二!B14,F14+G14,"F")</f>
        <v>0</v>
      </c>
      <c r="F14" s="605"/>
      <c r="G14" s="605"/>
      <c r="H14" s="602">
        <f>IF(I14+J14=[2]表三!B15,I14+J14,"F")</f>
        <v>0</v>
      </c>
      <c r="I14" s="605"/>
      <c r="J14" s="606"/>
    </row>
    <row r="15" spans="1:12" ht="17.399999999999999" customHeight="1" thickBot="1">
      <c r="A15" s="604" t="s">
        <v>1185</v>
      </c>
      <c r="B15" s="602">
        <f t="shared" si="1"/>
        <v>12</v>
      </c>
      <c r="C15" s="602">
        <f t="shared" si="2"/>
        <v>12</v>
      </c>
      <c r="D15" s="602">
        <f t="shared" si="2"/>
        <v>0</v>
      </c>
      <c r="E15" s="602">
        <f>IF(F15+G15=[2]表二!B15,F15+G15,"F")</f>
        <v>0</v>
      </c>
      <c r="F15" s="605"/>
      <c r="G15" s="605"/>
      <c r="H15" s="602">
        <f>IF(I15+J15=[2]表三!B16,I15+J15,"F")</f>
        <v>12</v>
      </c>
      <c r="I15" s="605">
        <v>12</v>
      </c>
      <c r="J15" s="606"/>
    </row>
    <row r="16" spans="1:12" ht="16.8" customHeight="1" thickBot="1">
      <c r="A16" s="607" t="s">
        <v>1186</v>
      </c>
      <c r="B16" s="602">
        <f t="shared" si="1"/>
        <v>0</v>
      </c>
      <c r="C16" s="602">
        <f t="shared" si="2"/>
        <v>0</v>
      </c>
      <c r="D16" s="602">
        <f t="shared" si="2"/>
        <v>0</v>
      </c>
      <c r="E16" s="602">
        <f>IF(F16+G16=[2]表二!B16,F16+G16,"F")</f>
        <v>0</v>
      </c>
      <c r="F16" s="605"/>
      <c r="G16" s="605"/>
      <c r="H16" s="602">
        <f>IF(I16+J16=[2]表三!B22,I16+J16,"F")</f>
        <v>0</v>
      </c>
      <c r="I16" s="605"/>
      <c r="J16" s="606"/>
    </row>
    <row r="17" spans="1:15" ht="16.8" customHeight="1">
      <c r="A17" s="642"/>
      <c r="B17" s="643"/>
      <c r="C17" s="643"/>
      <c r="D17" s="643"/>
      <c r="E17" s="643"/>
      <c r="F17" s="644"/>
      <c r="G17" s="644"/>
      <c r="H17" s="643"/>
      <c r="I17" s="644"/>
      <c r="J17" s="644"/>
    </row>
    <row r="18" spans="1:15" ht="16.8" customHeight="1" thickBot="1">
      <c r="A18" s="642"/>
      <c r="B18" s="643"/>
      <c r="C18" s="643"/>
      <c r="D18" s="643"/>
      <c r="E18" s="643"/>
      <c r="F18" s="644"/>
      <c r="G18" s="644"/>
      <c r="H18" s="643"/>
      <c r="I18" s="644"/>
      <c r="J18" s="644"/>
    </row>
    <row r="19" spans="1:15" ht="20.399999999999999" thickBot="1">
      <c r="A19" s="592" t="s">
        <v>1165</v>
      </c>
      <c r="H19" s="594" t="s">
        <v>770</v>
      </c>
      <c r="I19" s="1725" t="s">
        <v>798</v>
      </c>
      <c r="J19" s="1726"/>
    </row>
    <row r="20" spans="1:15" ht="20.399999999999999" thickBot="1">
      <c r="A20" s="592" t="s">
        <v>1166</v>
      </c>
      <c r="B20" s="645" t="s">
        <v>1227</v>
      </c>
      <c r="C20" s="595"/>
      <c r="D20" s="595"/>
      <c r="E20" s="595"/>
      <c r="F20" s="595"/>
      <c r="G20" s="595"/>
      <c r="H20" s="592" t="s">
        <v>1168</v>
      </c>
      <c r="I20" s="1727" t="s">
        <v>1169</v>
      </c>
      <c r="J20" s="1728"/>
    </row>
    <row r="21" spans="1:15" ht="39">
      <c r="A21" s="1743" t="s">
        <v>1187</v>
      </c>
      <c r="B21" s="1743"/>
      <c r="C21" s="1743"/>
      <c r="D21" s="1743"/>
      <c r="E21" s="1743"/>
      <c r="F21" s="1743"/>
      <c r="G21" s="1743"/>
      <c r="H21" s="1743"/>
      <c r="I21" s="1743"/>
      <c r="J21" s="1743"/>
      <c r="K21" s="1743"/>
      <c r="L21" s="1743"/>
      <c r="M21" s="1743"/>
      <c r="N21" s="1743"/>
      <c r="O21" s="1743"/>
    </row>
    <row r="22" spans="1:15" ht="20.399999999999999" thickBot="1">
      <c r="A22" s="608" t="s">
        <v>1188</v>
      </c>
      <c r="B22" s="1731" t="s">
        <v>1653</v>
      </c>
      <c r="C22" s="1731"/>
      <c r="D22" s="1731"/>
      <c r="E22" s="1731"/>
      <c r="F22" s="1731"/>
      <c r="G22" s="1731"/>
      <c r="H22" s="1731"/>
      <c r="I22" s="1731"/>
      <c r="J22" s="1731"/>
      <c r="K22" s="1731"/>
      <c r="O22" s="609" t="s">
        <v>1190</v>
      </c>
    </row>
    <row r="23" spans="1:15" ht="65.400000000000006" thickBot="1">
      <c r="A23" s="610" t="s">
        <v>1191</v>
      </c>
      <c r="B23" s="611" t="s">
        <v>1192</v>
      </c>
      <c r="C23" s="612" t="s">
        <v>1193</v>
      </c>
      <c r="D23" s="613" t="s">
        <v>1194</v>
      </c>
      <c r="E23" s="614" t="s">
        <v>1195</v>
      </c>
      <c r="F23" s="614" t="s">
        <v>1196</v>
      </c>
      <c r="G23" s="614" t="s">
        <v>1197</v>
      </c>
      <c r="H23" s="615" t="s">
        <v>1198</v>
      </c>
      <c r="I23" s="614" t="s">
        <v>1199</v>
      </c>
      <c r="J23" s="616" t="s">
        <v>1200</v>
      </c>
      <c r="K23" s="615" t="s">
        <v>1201</v>
      </c>
      <c r="L23" s="617" t="s">
        <v>1202</v>
      </c>
      <c r="M23" s="617" t="s">
        <v>1203</v>
      </c>
      <c r="N23" s="617" t="s">
        <v>1204</v>
      </c>
      <c r="O23" s="618" t="s">
        <v>1205</v>
      </c>
    </row>
    <row r="24" spans="1:15" ht="16.8" thickBot="1">
      <c r="A24" s="619" t="s">
        <v>1206</v>
      </c>
      <c r="B24" s="620">
        <f>IF(AND(B25=B35,B35=B38,B38=B25),B25,"F")</f>
        <v>0</v>
      </c>
      <c r="C24" s="620">
        <f t="shared" ref="C24:O24" si="3">IF(AND(C25=C35,C35=C38,C38=C25),C25,"F")</f>
        <v>0</v>
      </c>
      <c r="D24" s="620">
        <f t="shared" si="3"/>
        <v>0</v>
      </c>
      <c r="E24" s="620">
        <f t="shared" si="3"/>
        <v>0</v>
      </c>
      <c r="F24" s="620">
        <f t="shared" si="3"/>
        <v>0</v>
      </c>
      <c r="G24" s="620">
        <f t="shared" si="3"/>
        <v>0</v>
      </c>
      <c r="H24" s="620">
        <f t="shared" si="3"/>
        <v>0</v>
      </c>
      <c r="I24" s="620">
        <f t="shared" si="3"/>
        <v>0</v>
      </c>
      <c r="J24" s="620">
        <f t="shared" si="3"/>
        <v>0</v>
      </c>
      <c r="K24" s="620">
        <f t="shared" si="3"/>
        <v>0</v>
      </c>
      <c r="L24" s="620">
        <f t="shared" si="3"/>
        <v>0</v>
      </c>
      <c r="M24" s="620">
        <f t="shared" si="3"/>
        <v>0</v>
      </c>
      <c r="N24" s="620">
        <f>IF(AND(N25=N35,N35=N38,N38=N25),N25,"F")</f>
        <v>0</v>
      </c>
      <c r="O24" s="621">
        <f t="shared" si="3"/>
        <v>0</v>
      </c>
    </row>
    <row r="25" spans="1:15" ht="16.8" thickBot="1">
      <c r="A25" s="622" t="s">
        <v>1207</v>
      </c>
      <c r="B25" s="620">
        <f>B26+B32+B33+B34</f>
        <v>0</v>
      </c>
      <c r="C25" s="620">
        <f t="shared" ref="C25:O25" si="4">C26+C32+C33+C34</f>
        <v>0</v>
      </c>
      <c r="D25" s="620">
        <f>D26+D32+D33+D34</f>
        <v>0</v>
      </c>
      <c r="E25" s="620">
        <f t="shared" si="4"/>
        <v>0</v>
      </c>
      <c r="F25" s="620">
        <f t="shared" si="4"/>
        <v>0</v>
      </c>
      <c r="G25" s="620">
        <f t="shared" si="4"/>
        <v>0</v>
      </c>
      <c r="H25" s="620">
        <f t="shared" si="4"/>
        <v>0</v>
      </c>
      <c r="I25" s="620">
        <f t="shared" si="4"/>
        <v>0</v>
      </c>
      <c r="J25" s="620">
        <f t="shared" si="4"/>
        <v>0</v>
      </c>
      <c r="K25" s="620">
        <f t="shared" si="4"/>
        <v>0</v>
      </c>
      <c r="L25" s="620">
        <f t="shared" si="4"/>
        <v>0</v>
      </c>
      <c r="M25" s="620">
        <f t="shared" si="4"/>
        <v>0</v>
      </c>
      <c r="N25" s="620">
        <f>N26+N32+N33+N34</f>
        <v>0</v>
      </c>
      <c r="O25" s="621">
        <f t="shared" si="4"/>
        <v>0</v>
      </c>
    </row>
    <row r="26" spans="1:15" ht="16.8" thickBot="1">
      <c r="A26" s="622" t="s">
        <v>1208</v>
      </c>
      <c r="B26" s="620">
        <f>SUM(B27:B31)</f>
        <v>0</v>
      </c>
      <c r="C26" s="620">
        <f t="shared" ref="C26:O26" si="5">SUM(C27:C31)</f>
        <v>0</v>
      </c>
      <c r="D26" s="620">
        <f>SUM(D27:D31)</f>
        <v>0</v>
      </c>
      <c r="E26" s="620">
        <f t="shared" si="5"/>
        <v>0</v>
      </c>
      <c r="F26" s="620">
        <f t="shared" si="5"/>
        <v>0</v>
      </c>
      <c r="G26" s="620">
        <f t="shared" si="5"/>
        <v>0</v>
      </c>
      <c r="H26" s="620">
        <f t="shared" si="5"/>
        <v>0</v>
      </c>
      <c r="I26" s="620">
        <f t="shared" si="5"/>
        <v>0</v>
      </c>
      <c r="J26" s="620">
        <f t="shared" si="5"/>
        <v>0</v>
      </c>
      <c r="K26" s="620">
        <f t="shared" si="5"/>
        <v>0</v>
      </c>
      <c r="L26" s="620">
        <f t="shared" si="5"/>
        <v>0</v>
      </c>
      <c r="M26" s="620">
        <f t="shared" si="5"/>
        <v>0</v>
      </c>
      <c r="N26" s="620">
        <f>SUM(N27:N31)</f>
        <v>0</v>
      </c>
      <c r="O26" s="621">
        <f t="shared" si="5"/>
        <v>0</v>
      </c>
    </row>
    <row r="27" spans="1:15" ht="16.8" thickBot="1">
      <c r="A27" s="622" t="s">
        <v>1209</v>
      </c>
      <c r="B27" s="620">
        <f t="shared" ref="B27:B44" si="6">SUM(C27:O27)</f>
        <v>0</v>
      </c>
      <c r="C27" s="623"/>
      <c r="D27" s="623"/>
      <c r="E27" s="623"/>
      <c r="F27" s="623"/>
      <c r="G27" s="623"/>
      <c r="H27" s="623"/>
      <c r="I27" s="623"/>
      <c r="J27" s="623"/>
      <c r="K27" s="623"/>
      <c r="L27" s="623"/>
      <c r="M27" s="623"/>
      <c r="N27" s="623"/>
      <c r="O27" s="624"/>
    </row>
    <row r="28" spans="1:15" ht="16.8" thickBot="1">
      <c r="A28" s="622" t="s">
        <v>1210</v>
      </c>
      <c r="B28" s="620">
        <f t="shared" si="6"/>
        <v>0</v>
      </c>
      <c r="C28" s="623"/>
      <c r="D28" s="623"/>
      <c r="E28" s="625"/>
      <c r="F28" s="625"/>
      <c r="G28" s="625"/>
      <c r="H28" s="625"/>
      <c r="I28" s="625"/>
      <c r="J28" s="625"/>
      <c r="K28" s="625"/>
      <c r="L28" s="625"/>
      <c r="M28" s="625"/>
      <c r="N28" s="625"/>
      <c r="O28" s="626"/>
    </row>
    <row r="29" spans="1:15" ht="16.8" thickBot="1">
      <c r="A29" s="622" t="s">
        <v>1211</v>
      </c>
      <c r="B29" s="620">
        <f t="shared" si="6"/>
        <v>0</v>
      </c>
      <c r="C29" s="623"/>
      <c r="D29" s="623"/>
      <c r="E29" s="625"/>
      <c r="F29" s="625"/>
      <c r="G29" s="627"/>
      <c r="H29" s="625"/>
      <c r="I29" s="625"/>
      <c r="J29" s="625"/>
      <c r="K29" s="625"/>
      <c r="L29" s="625"/>
      <c r="M29" s="625"/>
      <c r="N29" s="625"/>
      <c r="O29" s="626"/>
    </row>
    <row r="30" spans="1:15" ht="16.8" thickBot="1">
      <c r="A30" s="622" t="s">
        <v>1212</v>
      </c>
      <c r="B30" s="620">
        <f t="shared" si="6"/>
        <v>0</v>
      </c>
      <c r="C30" s="623"/>
      <c r="D30" s="623"/>
      <c r="E30" s="625"/>
      <c r="F30" s="625"/>
      <c r="G30" s="625"/>
      <c r="H30" s="625"/>
      <c r="I30" s="625"/>
      <c r="J30" s="625"/>
      <c r="K30" s="625"/>
      <c r="L30" s="625"/>
      <c r="M30" s="625"/>
      <c r="N30" s="625"/>
      <c r="O30" s="626"/>
    </row>
    <row r="31" spans="1:15" ht="16.8" thickBot="1">
      <c r="A31" s="622" t="s">
        <v>1213</v>
      </c>
      <c r="B31" s="620">
        <f t="shared" si="6"/>
        <v>0</v>
      </c>
      <c r="C31" s="623"/>
      <c r="D31" s="623"/>
      <c r="E31" s="625"/>
      <c r="F31" s="625"/>
      <c r="G31" s="625"/>
      <c r="H31" s="625"/>
      <c r="I31" s="625"/>
      <c r="J31" s="625"/>
      <c r="K31" s="625"/>
      <c r="L31" s="625"/>
      <c r="M31" s="625"/>
      <c r="N31" s="625"/>
      <c r="O31" s="626"/>
    </row>
    <row r="32" spans="1:15" ht="16.8" thickBot="1">
      <c r="A32" s="622" t="s">
        <v>1214</v>
      </c>
      <c r="B32" s="620">
        <f t="shared" si="6"/>
        <v>0</v>
      </c>
      <c r="C32" s="623"/>
      <c r="D32" s="623"/>
      <c r="E32" s="623"/>
      <c r="F32" s="623"/>
      <c r="G32" s="623"/>
      <c r="H32" s="623"/>
      <c r="I32" s="623"/>
      <c r="J32" s="623"/>
      <c r="K32" s="623"/>
      <c r="L32" s="623"/>
      <c r="M32" s="623"/>
      <c r="N32" s="623"/>
      <c r="O32" s="624"/>
    </row>
    <row r="33" spans="1:15" ht="16.8" thickBot="1">
      <c r="A33" s="622" t="s">
        <v>1215</v>
      </c>
      <c r="B33" s="620">
        <f t="shared" si="6"/>
        <v>0</v>
      </c>
      <c r="C33" s="623"/>
      <c r="D33" s="623"/>
      <c r="E33" s="623"/>
      <c r="F33" s="623"/>
      <c r="G33" s="623"/>
      <c r="H33" s="623"/>
      <c r="I33" s="623"/>
      <c r="J33" s="623"/>
      <c r="K33" s="623"/>
      <c r="L33" s="623"/>
      <c r="M33" s="623"/>
      <c r="N33" s="623"/>
      <c r="O33" s="624"/>
    </row>
    <row r="34" spans="1:15" ht="20.399999999999999" thickBot="1">
      <c r="A34" s="628" t="s">
        <v>1216</v>
      </c>
      <c r="B34" s="620">
        <f t="shared" si="6"/>
        <v>0</v>
      </c>
      <c r="C34" s="623"/>
      <c r="D34" s="623"/>
      <c r="E34" s="623"/>
      <c r="F34" s="623"/>
      <c r="G34" s="623"/>
      <c r="H34" s="623"/>
      <c r="I34" s="623"/>
      <c r="J34" s="623"/>
      <c r="K34" s="623"/>
      <c r="L34" s="623"/>
      <c r="M34" s="623"/>
      <c r="N34" s="623"/>
      <c r="O34" s="624"/>
    </row>
    <row r="35" spans="1:15" ht="16.8" thickBot="1">
      <c r="A35" s="622" t="s">
        <v>1217</v>
      </c>
      <c r="B35" s="620">
        <f t="shared" si="6"/>
        <v>0</v>
      </c>
      <c r="C35" s="620">
        <f t="shared" ref="C35:O35" si="7">SUM(C36:C37)</f>
        <v>0</v>
      </c>
      <c r="D35" s="620"/>
      <c r="E35" s="620">
        <f t="shared" si="7"/>
        <v>0</v>
      </c>
      <c r="F35" s="620">
        <f t="shared" si="7"/>
        <v>0</v>
      </c>
      <c r="G35" s="620">
        <f t="shared" si="7"/>
        <v>0</v>
      </c>
      <c r="H35" s="620">
        <f t="shared" si="7"/>
        <v>0</v>
      </c>
      <c r="I35" s="620">
        <f t="shared" si="7"/>
        <v>0</v>
      </c>
      <c r="J35" s="620">
        <f t="shared" si="7"/>
        <v>0</v>
      </c>
      <c r="K35" s="620">
        <f t="shared" si="7"/>
        <v>0</v>
      </c>
      <c r="L35" s="620">
        <f t="shared" si="7"/>
        <v>0</v>
      </c>
      <c r="M35" s="620">
        <f t="shared" si="7"/>
        <v>0</v>
      </c>
      <c r="N35" s="620"/>
      <c r="O35" s="621">
        <f t="shared" si="7"/>
        <v>0</v>
      </c>
    </row>
    <row r="36" spans="1:15" ht="16.8" thickBot="1">
      <c r="A36" s="622" t="s">
        <v>1218</v>
      </c>
      <c r="B36" s="620">
        <f t="shared" si="6"/>
        <v>0</v>
      </c>
      <c r="C36" s="623"/>
      <c r="D36" s="623"/>
      <c r="E36" s="623"/>
      <c r="F36" s="623"/>
      <c r="G36" s="623"/>
      <c r="H36" s="623"/>
      <c r="I36" s="623"/>
      <c r="J36" s="623"/>
      <c r="K36" s="623"/>
      <c r="L36" s="623"/>
      <c r="M36" s="623"/>
      <c r="N36" s="623"/>
      <c r="O36" s="624"/>
    </row>
    <row r="37" spans="1:15" ht="16.8" thickBot="1">
      <c r="A37" s="622" t="s">
        <v>1219</v>
      </c>
      <c r="B37" s="620">
        <f t="shared" si="6"/>
        <v>0</v>
      </c>
      <c r="C37" s="623"/>
      <c r="D37" s="623"/>
      <c r="E37" s="623"/>
      <c r="F37" s="623"/>
      <c r="G37" s="623"/>
      <c r="H37" s="623"/>
      <c r="I37" s="623"/>
      <c r="J37" s="623"/>
      <c r="K37" s="623"/>
      <c r="L37" s="623"/>
      <c r="M37" s="623"/>
      <c r="N37" s="623"/>
      <c r="O37" s="624"/>
    </row>
    <row r="38" spans="1:15" ht="16.8" thickBot="1">
      <c r="A38" s="629" t="s">
        <v>1220</v>
      </c>
      <c r="B38" s="620">
        <f t="shared" si="6"/>
        <v>0</v>
      </c>
      <c r="C38" s="620">
        <f t="shared" ref="C38:O38" si="8">SUM(C39:C44)</f>
        <v>0</v>
      </c>
      <c r="D38" s="620"/>
      <c r="E38" s="620">
        <f t="shared" si="8"/>
        <v>0</v>
      </c>
      <c r="F38" s="620">
        <f t="shared" si="8"/>
        <v>0</v>
      </c>
      <c r="G38" s="620">
        <f t="shared" si="8"/>
        <v>0</v>
      </c>
      <c r="H38" s="620">
        <f t="shared" si="8"/>
        <v>0</v>
      </c>
      <c r="I38" s="620">
        <f t="shared" si="8"/>
        <v>0</v>
      </c>
      <c r="J38" s="620">
        <f t="shared" si="8"/>
        <v>0</v>
      </c>
      <c r="K38" s="620">
        <f t="shared" si="8"/>
        <v>0</v>
      </c>
      <c r="L38" s="620">
        <f t="shared" si="8"/>
        <v>0</v>
      </c>
      <c r="M38" s="620">
        <f t="shared" si="8"/>
        <v>0</v>
      </c>
      <c r="N38" s="620"/>
      <c r="O38" s="621">
        <f t="shared" si="8"/>
        <v>0</v>
      </c>
    </row>
    <row r="39" spans="1:15" ht="16.8" thickBot="1">
      <c r="A39" s="622" t="s">
        <v>1221</v>
      </c>
      <c r="B39" s="620">
        <f t="shared" si="6"/>
        <v>0</v>
      </c>
      <c r="C39" s="623"/>
      <c r="D39" s="623"/>
      <c r="E39" s="623"/>
      <c r="F39" s="623"/>
      <c r="G39" s="623"/>
      <c r="H39" s="623"/>
      <c r="I39" s="623"/>
      <c r="J39" s="623"/>
      <c r="K39" s="623"/>
      <c r="L39" s="623"/>
      <c r="M39" s="623"/>
      <c r="N39" s="623"/>
      <c r="O39" s="624"/>
    </row>
    <row r="40" spans="1:15" ht="16.8" thickBot="1">
      <c r="A40" s="622" t="s">
        <v>1222</v>
      </c>
      <c r="B40" s="620">
        <f t="shared" si="6"/>
        <v>0</v>
      </c>
      <c r="C40" s="623"/>
      <c r="D40" s="623"/>
      <c r="E40" s="625"/>
      <c r="F40" s="625"/>
      <c r="G40" s="627"/>
      <c r="H40" s="625"/>
      <c r="I40" s="625"/>
      <c r="J40" s="625"/>
      <c r="K40" s="625"/>
      <c r="L40" s="625"/>
      <c r="M40" s="625"/>
      <c r="N40" s="625"/>
      <c r="O40" s="626"/>
    </row>
    <row r="41" spans="1:15" ht="16.8" thickBot="1">
      <c r="A41" s="622" t="s">
        <v>1223</v>
      </c>
      <c r="B41" s="620">
        <f t="shared" si="6"/>
        <v>0</v>
      </c>
      <c r="C41" s="623"/>
      <c r="D41" s="623"/>
      <c r="E41" s="625"/>
      <c r="F41" s="625"/>
      <c r="G41" s="625"/>
      <c r="H41" s="625"/>
      <c r="I41" s="625"/>
      <c r="J41" s="625"/>
      <c r="K41" s="625"/>
      <c r="L41" s="625"/>
      <c r="M41" s="625"/>
      <c r="N41" s="625"/>
      <c r="O41" s="626"/>
    </row>
    <row r="42" spans="1:15" ht="16.8" thickBot="1">
      <c r="A42" s="622" t="s">
        <v>1224</v>
      </c>
      <c r="B42" s="620">
        <f t="shared" si="6"/>
        <v>0</v>
      </c>
      <c r="C42" s="623"/>
      <c r="D42" s="623"/>
      <c r="E42" s="625"/>
      <c r="F42" s="625"/>
      <c r="G42" s="625"/>
      <c r="H42" s="625"/>
      <c r="I42" s="625"/>
      <c r="J42" s="625"/>
      <c r="K42" s="625"/>
      <c r="L42" s="625"/>
      <c r="M42" s="625"/>
      <c r="N42" s="625"/>
      <c r="O42" s="626"/>
    </row>
    <row r="43" spans="1:15" ht="16.8" thickBot="1">
      <c r="A43" s="622" t="s">
        <v>1225</v>
      </c>
      <c r="B43" s="620">
        <f t="shared" si="6"/>
        <v>0</v>
      </c>
      <c r="C43" s="623"/>
      <c r="D43" s="623"/>
      <c r="E43" s="623"/>
      <c r="F43" s="623"/>
      <c r="G43" s="623"/>
      <c r="H43" s="623"/>
      <c r="I43" s="623"/>
      <c r="J43" s="623"/>
      <c r="K43" s="623"/>
      <c r="L43" s="623"/>
      <c r="M43" s="623"/>
      <c r="N43" s="623"/>
      <c r="O43" s="624"/>
    </row>
    <row r="44" spans="1:15" ht="16.8" thickBot="1">
      <c r="A44" s="630" t="s">
        <v>1226</v>
      </c>
      <c r="B44" s="620">
        <f t="shared" si="6"/>
        <v>0</v>
      </c>
      <c r="C44" s="623"/>
      <c r="D44" s="623"/>
      <c r="E44" s="625"/>
      <c r="F44" s="625"/>
      <c r="G44" s="625"/>
      <c r="H44" s="625"/>
      <c r="I44" s="625"/>
      <c r="J44" s="625"/>
      <c r="K44" s="625"/>
      <c r="L44" s="625"/>
      <c r="M44" s="625"/>
      <c r="N44" s="625"/>
      <c r="O44" s="626"/>
    </row>
    <row r="46" spans="1:15" ht="16.8" thickBot="1"/>
    <row r="47" spans="1:15" ht="20.399999999999999" thickBot="1">
      <c r="A47" s="592" t="s">
        <v>1165</v>
      </c>
      <c r="H47" s="594" t="s">
        <v>770</v>
      </c>
      <c r="I47" s="1725" t="s">
        <v>798</v>
      </c>
      <c r="J47" s="1726"/>
    </row>
    <row r="48" spans="1:15" ht="20.399999999999999" thickBot="1">
      <c r="A48" s="592" t="s">
        <v>1166</v>
      </c>
      <c r="B48" s="645" t="s">
        <v>1227</v>
      </c>
      <c r="C48" s="595"/>
      <c r="D48" s="595"/>
      <c r="E48" s="595"/>
      <c r="F48" s="595"/>
      <c r="G48" s="595"/>
      <c r="H48" s="592" t="s">
        <v>1168</v>
      </c>
      <c r="I48" s="1727" t="s">
        <v>1169</v>
      </c>
      <c r="J48" s="1728"/>
    </row>
    <row r="49" spans="1:10" ht="39">
      <c r="A49" s="1729" t="s">
        <v>1228</v>
      </c>
      <c r="B49" s="1730"/>
      <c r="C49" s="1730"/>
      <c r="D49" s="1730"/>
      <c r="E49" s="1730"/>
      <c r="F49" s="1730"/>
      <c r="G49" s="1730"/>
      <c r="H49" s="1730"/>
      <c r="I49" s="1730"/>
      <c r="J49" s="1730"/>
    </row>
    <row r="50" spans="1:10" ht="20.399999999999999" thickBot="1">
      <c r="A50" s="631" t="s">
        <v>1229</v>
      </c>
      <c r="B50" s="1731" t="s">
        <v>1654</v>
      </c>
      <c r="C50" s="1732"/>
      <c r="D50" s="1732"/>
      <c r="E50" s="1732"/>
      <c r="F50" s="1732"/>
      <c r="G50" s="1732"/>
      <c r="H50" s="1733"/>
      <c r="I50" s="632"/>
      <c r="J50" s="633" t="s">
        <v>1231</v>
      </c>
    </row>
    <row r="51" spans="1:10" ht="19.8">
      <c r="A51" s="1734" t="s">
        <v>1191</v>
      </c>
      <c r="B51" s="1736" t="s">
        <v>1232</v>
      </c>
      <c r="C51" s="1738" t="s">
        <v>1233</v>
      </c>
      <c r="D51" s="1739"/>
      <c r="E51" s="1739"/>
      <c r="F51" s="1739"/>
      <c r="G51" s="1739"/>
      <c r="H51" s="1740" t="s">
        <v>1234</v>
      </c>
      <c r="I51" s="1741"/>
      <c r="J51" s="1742"/>
    </row>
    <row r="52" spans="1:10" ht="60" thickBot="1">
      <c r="A52" s="1735"/>
      <c r="B52" s="1737"/>
      <c r="C52" s="598" t="s">
        <v>819</v>
      </c>
      <c r="D52" s="598" t="s">
        <v>1235</v>
      </c>
      <c r="E52" s="598" t="s">
        <v>1236</v>
      </c>
      <c r="F52" s="598" t="s">
        <v>1237</v>
      </c>
      <c r="G52" s="634" t="s">
        <v>1238</v>
      </c>
      <c r="H52" s="598" t="s">
        <v>819</v>
      </c>
      <c r="I52" s="635" t="s">
        <v>1239</v>
      </c>
      <c r="J52" s="636" t="s">
        <v>1240</v>
      </c>
    </row>
    <row r="53" spans="1:10" ht="16.8" thickBot="1">
      <c r="A53" s="637" t="s">
        <v>1206</v>
      </c>
      <c r="B53" s="620">
        <f>IF(AND(B54=B69,B69=B72,B72=B54),B54,"F")</f>
        <v>13</v>
      </c>
      <c r="C53" s="620">
        <v>12</v>
      </c>
      <c r="D53" s="620">
        <f t="shared" ref="D53:J53" si="9">IF(AND(D54=D69,D69=D72,D72=D54),D54,"F")</f>
        <v>8</v>
      </c>
      <c r="E53" s="620">
        <f t="shared" si="9"/>
        <v>0</v>
      </c>
      <c r="F53" s="620">
        <f>IF(AND(F54=F69,F69=F72,F72=F54),F54,"F")</f>
        <v>4</v>
      </c>
      <c r="G53" s="620">
        <f>IF(AND(G54=G69,G69=G72,G72=G54),G54,"F")</f>
        <v>1</v>
      </c>
      <c r="H53" s="620">
        <f>H55+H61+H62+H68</f>
        <v>0</v>
      </c>
      <c r="I53" s="620">
        <f t="shared" si="9"/>
        <v>0</v>
      </c>
      <c r="J53" s="621">
        <f t="shared" si="9"/>
        <v>0</v>
      </c>
    </row>
    <row r="54" spans="1:10" ht="16.8" thickBot="1">
      <c r="A54" s="622" t="s">
        <v>1207</v>
      </c>
      <c r="B54" s="620">
        <f>B55+B61+B62+B68</f>
        <v>13</v>
      </c>
      <c r="C54" s="620">
        <f>SUM(D54:G54)</f>
        <v>13</v>
      </c>
      <c r="D54" s="620">
        <f t="shared" ref="D54:J54" si="10">SUM(D56:D62)+D68</f>
        <v>8</v>
      </c>
      <c r="E54" s="620">
        <f t="shared" si="10"/>
        <v>0</v>
      </c>
      <c r="F54" s="620">
        <f t="shared" si="10"/>
        <v>4</v>
      </c>
      <c r="G54" s="620">
        <f t="shared" si="10"/>
        <v>1</v>
      </c>
      <c r="H54" s="620">
        <f>SUM(I54:J54)</f>
        <v>0</v>
      </c>
      <c r="I54" s="620">
        <f t="shared" si="10"/>
        <v>0</v>
      </c>
      <c r="J54" s="621">
        <f t="shared" si="10"/>
        <v>0</v>
      </c>
    </row>
    <row r="55" spans="1:10" ht="16.8" thickBot="1">
      <c r="A55" s="622" t="s">
        <v>1208</v>
      </c>
      <c r="B55" s="620">
        <v>1</v>
      </c>
      <c r="C55" s="620">
        <f>SUM(D55:G55)</f>
        <v>0</v>
      </c>
      <c r="D55" s="620">
        <f t="shared" ref="D55:J55" si="11">SUM(D56:D60)</f>
        <v>0</v>
      </c>
      <c r="E55" s="620">
        <f t="shared" si="11"/>
        <v>0</v>
      </c>
      <c r="F55" s="620">
        <f t="shared" si="11"/>
        <v>0</v>
      </c>
      <c r="G55" s="620"/>
      <c r="H55" s="620">
        <f t="shared" ref="H55:H78" si="12">SUM(I55:J55)</f>
        <v>0</v>
      </c>
      <c r="I55" s="620">
        <f t="shared" si="11"/>
        <v>0</v>
      </c>
      <c r="J55" s="621">
        <f t="shared" si="11"/>
        <v>0</v>
      </c>
    </row>
    <row r="56" spans="1:10" ht="16.8" thickBot="1">
      <c r="A56" s="622" t="s">
        <v>1209</v>
      </c>
      <c r="B56" s="620">
        <f t="shared" ref="B56:B78" si="13">C56+H56</f>
        <v>0</v>
      </c>
      <c r="C56" s="620">
        <f t="shared" ref="C56:C78" si="14">SUM(D56:G56)</f>
        <v>0</v>
      </c>
      <c r="D56" s="638"/>
      <c r="E56" s="638"/>
      <c r="F56" s="638"/>
      <c r="G56" s="638"/>
      <c r="H56" s="620">
        <f t="shared" si="12"/>
        <v>0</v>
      </c>
      <c r="I56" s="638"/>
      <c r="J56" s="639"/>
    </row>
    <row r="57" spans="1:10" ht="16.8" thickBot="1">
      <c r="A57" s="622" t="s">
        <v>1210</v>
      </c>
      <c r="B57" s="620">
        <f t="shared" si="13"/>
        <v>0</v>
      </c>
      <c r="C57" s="620">
        <f t="shared" si="14"/>
        <v>0</v>
      </c>
      <c r="D57" s="627"/>
      <c r="E57" s="638"/>
      <c r="F57" s="638"/>
      <c r="G57" s="638"/>
      <c r="H57" s="620">
        <f t="shared" si="12"/>
        <v>0</v>
      </c>
      <c r="I57" s="638"/>
      <c r="J57" s="639"/>
    </row>
    <row r="58" spans="1:10" ht="16.8" thickBot="1">
      <c r="A58" s="622" t="s">
        <v>1211</v>
      </c>
      <c r="B58" s="620">
        <f t="shared" si="13"/>
        <v>1</v>
      </c>
      <c r="C58" s="620">
        <f>SUM(D58:G58)</f>
        <v>1</v>
      </c>
      <c r="D58" s="638"/>
      <c r="E58" s="638"/>
      <c r="F58" s="638"/>
      <c r="G58" s="638">
        <v>1</v>
      </c>
      <c r="H58" s="620">
        <f t="shared" si="12"/>
        <v>0</v>
      </c>
      <c r="I58" s="638"/>
      <c r="J58" s="639"/>
    </row>
    <row r="59" spans="1:10" ht="16.8" thickBot="1">
      <c r="A59" s="622" t="s">
        <v>1212</v>
      </c>
      <c r="B59" s="620">
        <f t="shared" si="13"/>
        <v>0</v>
      </c>
      <c r="C59" s="620">
        <f t="shared" si="14"/>
        <v>0</v>
      </c>
      <c r="D59" s="638"/>
      <c r="E59" s="638"/>
      <c r="F59" s="638"/>
      <c r="G59" s="638"/>
      <c r="H59" s="620">
        <f t="shared" si="12"/>
        <v>0</v>
      </c>
      <c r="I59" s="638"/>
      <c r="J59" s="639"/>
    </row>
    <row r="60" spans="1:10" ht="16.8" thickBot="1">
      <c r="A60" s="622" t="s">
        <v>1213</v>
      </c>
      <c r="B60" s="620">
        <f t="shared" si="13"/>
        <v>0</v>
      </c>
      <c r="C60" s="620">
        <f t="shared" si="14"/>
        <v>0</v>
      </c>
      <c r="D60" s="638"/>
      <c r="E60" s="638"/>
      <c r="F60" s="638"/>
      <c r="G60" s="638"/>
      <c r="H60" s="620">
        <f t="shared" si="12"/>
        <v>0</v>
      </c>
      <c r="I60" s="638"/>
      <c r="J60" s="639"/>
    </row>
    <row r="61" spans="1:10" ht="16.8" thickBot="1">
      <c r="A61" s="622" t="s">
        <v>1214</v>
      </c>
      <c r="B61" s="620">
        <f t="shared" si="13"/>
        <v>0</v>
      </c>
      <c r="C61" s="620">
        <f t="shared" si="14"/>
        <v>0</v>
      </c>
      <c r="D61" s="638"/>
      <c r="E61" s="638"/>
      <c r="F61" s="638"/>
      <c r="G61" s="638"/>
      <c r="H61" s="620">
        <f t="shared" si="12"/>
        <v>0</v>
      </c>
      <c r="I61" s="638"/>
      <c r="J61" s="639"/>
    </row>
    <row r="62" spans="1:10" ht="20.399999999999999" thickBot="1">
      <c r="A62" s="640" t="s">
        <v>1215</v>
      </c>
      <c r="B62" s="620">
        <f t="shared" si="13"/>
        <v>12</v>
      </c>
      <c r="C62" s="620">
        <f t="shared" si="14"/>
        <v>12</v>
      </c>
      <c r="D62" s="620">
        <f t="shared" ref="D62:J62" si="15">SUM(D63:D67)</f>
        <v>8</v>
      </c>
      <c r="E62" s="620">
        <f t="shared" si="15"/>
        <v>0</v>
      </c>
      <c r="F62" s="620">
        <f t="shared" si="15"/>
        <v>4</v>
      </c>
      <c r="G62" s="620">
        <f t="shared" si="15"/>
        <v>0</v>
      </c>
      <c r="H62" s="620">
        <f t="shared" si="12"/>
        <v>0</v>
      </c>
      <c r="I62" s="620">
        <f t="shared" si="15"/>
        <v>0</v>
      </c>
      <c r="J62" s="621">
        <f t="shared" si="15"/>
        <v>0</v>
      </c>
    </row>
    <row r="63" spans="1:10" ht="16.8" thickBot="1">
      <c r="A63" s="622" t="s">
        <v>1241</v>
      </c>
      <c r="B63" s="620">
        <f t="shared" si="13"/>
        <v>0</v>
      </c>
      <c r="C63" s="620">
        <f t="shared" si="14"/>
        <v>0</v>
      </c>
      <c r="D63" s="638"/>
      <c r="E63" s="638"/>
      <c r="F63" s="638"/>
      <c r="G63" s="638"/>
      <c r="H63" s="620">
        <f t="shared" si="12"/>
        <v>0</v>
      </c>
      <c r="I63" s="638"/>
      <c r="J63" s="639"/>
    </row>
    <row r="64" spans="1:10" ht="16.8" thickBot="1">
      <c r="A64" s="622" t="s">
        <v>1242</v>
      </c>
      <c r="B64" s="620">
        <f t="shared" si="13"/>
        <v>12</v>
      </c>
      <c r="C64" s="620">
        <f t="shared" si="14"/>
        <v>12</v>
      </c>
      <c r="D64" s="638">
        <v>8</v>
      </c>
      <c r="E64" s="638"/>
      <c r="F64" s="638">
        <v>4</v>
      </c>
      <c r="G64" s="638"/>
      <c r="H64" s="620">
        <f t="shared" si="12"/>
        <v>0</v>
      </c>
      <c r="I64" s="638"/>
      <c r="J64" s="639"/>
    </row>
    <row r="65" spans="1:10" ht="16.8" thickBot="1">
      <c r="A65" s="622" t="s">
        <v>1243</v>
      </c>
      <c r="B65" s="620">
        <f t="shared" si="13"/>
        <v>0</v>
      </c>
      <c r="C65" s="620">
        <f t="shared" si="14"/>
        <v>0</v>
      </c>
      <c r="D65" s="638"/>
      <c r="E65" s="638"/>
      <c r="F65" s="638"/>
      <c r="G65" s="638"/>
      <c r="H65" s="620">
        <f t="shared" si="12"/>
        <v>0</v>
      </c>
      <c r="I65" s="638"/>
      <c r="J65" s="639"/>
    </row>
    <row r="66" spans="1:10" ht="16.8" thickBot="1">
      <c r="A66" s="622" t="s">
        <v>1244</v>
      </c>
      <c r="B66" s="620">
        <f t="shared" si="13"/>
        <v>0</v>
      </c>
      <c r="C66" s="620">
        <f t="shared" si="14"/>
        <v>0</v>
      </c>
      <c r="D66" s="638"/>
      <c r="E66" s="638"/>
      <c r="F66" s="638"/>
      <c r="G66" s="638"/>
      <c r="H66" s="620">
        <f t="shared" si="12"/>
        <v>0</v>
      </c>
      <c r="I66" s="638"/>
      <c r="J66" s="639"/>
    </row>
    <row r="67" spans="1:10" ht="16.8" thickBot="1">
      <c r="A67" s="622" t="s">
        <v>1245</v>
      </c>
      <c r="B67" s="620">
        <f t="shared" si="13"/>
        <v>0</v>
      </c>
      <c r="C67" s="620">
        <f t="shared" si="14"/>
        <v>0</v>
      </c>
      <c r="D67" s="638"/>
      <c r="E67" s="638"/>
      <c r="F67" s="638"/>
      <c r="G67" s="638"/>
      <c r="H67" s="620">
        <f t="shared" si="12"/>
        <v>0</v>
      </c>
      <c r="I67" s="638"/>
      <c r="J67" s="639"/>
    </row>
    <row r="68" spans="1:10" ht="16.8" thickBot="1">
      <c r="A68" s="641" t="s">
        <v>1216</v>
      </c>
      <c r="B68" s="620">
        <f t="shared" si="13"/>
        <v>0</v>
      </c>
      <c r="C68" s="620">
        <f t="shared" si="14"/>
        <v>0</v>
      </c>
      <c r="D68" s="638"/>
      <c r="E68" s="638"/>
      <c r="F68" s="638"/>
      <c r="G68" s="638"/>
      <c r="H68" s="620">
        <f t="shared" si="12"/>
        <v>0</v>
      </c>
      <c r="I68" s="638"/>
      <c r="J68" s="639"/>
    </row>
    <row r="69" spans="1:10" ht="16.8" thickBot="1">
      <c r="A69" s="622" t="s">
        <v>1217</v>
      </c>
      <c r="B69" s="620">
        <f t="shared" si="13"/>
        <v>13</v>
      </c>
      <c r="C69" s="620">
        <f t="shared" si="14"/>
        <v>13</v>
      </c>
      <c r="D69" s="620">
        <f t="shared" ref="D69:J69" si="16">SUM(D70:D71)</f>
        <v>8</v>
      </c>
      <c r="E69" s="620">
        <f t="shared" si="16"/>
        <v>0</v>
      </c>
      <c r="F69" s="620">
        <f t="shared" si="16"/>
        <v>4</v>
      </c>
      <c r="G69" s="620">
        <f t="shared" si="16"/>
        <v>1</v>
      </c>
      <c r="H69" s="620">
        <f t="shared" si="12"/>
        <v>0</v>
      </c>
      <c r="I69" s="620">
        <f t="shared" si="16"/>
        <v>0</v>
      </c>
      <c r="J69" s="621">
        <f t="shared" si="16"/>
        <v>0</v>
      </c>
    </row>
    <row r="70" spans="1:10" ht="16.8" thickBot="1">
      <c r="A70" s="622" t="s">
        <v>1218</v>
      </c>
      <c r="B70" s="620">
        <f t="shared" si="13"/>
        <v>12</v>
      </c>
      <c r="C70" s="620">
        <f t="shared" si="14"/>
        <v>12</v>
      </c>
      <c r="D70" s="638">
        <v>8</v>
      </c>
      <c r="E70" s="638"/>
      <c r="F70" s="638">
        <v>4</v>
      </c>
      <c r="G70" s="638"/>
      <c r="H70" s="620">
        <f t="shared" si="12"/>
        <v>0</v>
      </c>
      <c r="I70" s="638"/>
      <c r="J70" s="639"/>
    </row>
    <row r="71" spans="1:10" ht="16.8" thickBot="1">
      <c r="A71" s="622" t="s">
        <v>1219</v>
      </c>
      <c r="B71" s="620">
        <f t="shared" si="13"/>
        <v>1</v>
      </c>
      <c r="C71" s="620">
        <f t="shared" si="14"/>
        <v>1</v>
      </c>
      <c r="D71" s="638"/>
      <c r="E71" s="638"/>
      <c r="F71" s="638"/>
      <c r="G71" s="638">
        <v>1</v>
      </c>
      <c r="H71" s="620">
        <f t="shared" si="12"/>
        <v>0</v>
      </c>
      <c r="I71" s="638"/>
      <c r="J71" s="639"/>
    </row>
    <row r="72" spans="1:10" ht="16.8" thickBot="1">
      <c r="A72" s="629" t="s">
        <v>1220</v>
      </c>
      <c r="B72" s="620">
        <f t="shared" si="13"/>
        <v>13</v>
      </c>
      <c r="C72" s="620">
        <f t="shared" si="14"/>
        <v>13</v>
      </c>
      <c r="D72" s="620">
        <f t="shared" ref="D72:J72" si="17">SUM(D73:D78)</f>
        <v>8</v>
      </c>
      <c r="E72" s="620">
        <f t="shared" si="17"/>
        <v>0</v>
      </c>
      <c r="F72" s="620">
        <f t="shared" si="17"/>
        <v>4</v>
      </c>
      <c r="G72" s="620">
        <f t="shared" si="17"/>
        <v>1</v>
      </c>
      <c r="H72" s="620">
        <f t="shared" si="12"/>
        <v>0</v>
      </c>
      <c r="I72" s="620">
        <f t="shared" si="17"/>
        <v>0</v>
      </c>
      <c r="J72" s="621">
        <f t="shared" si="17"/>
        <v>0</v>
      </c>
    </row>
    <row r="73" spans="1:10" ht="16.8" thickBot="1">
      <c r="A73" s="622" t="s">
        <v>1221</v>
      </c>
      <c r="B73" s="620">
        <f t="shared" si="13"/>
        <v>0</v>
      </c>
      <c r="C73" s="620">
        <f t="shared" si="14"/>
        <v>0</v>
      </c>
      <c r="D73" s="638"/>
      <c r="E73" s="638"/>
      <c r="F73" s="638"/>
      <c r="G73" s="638"/>
      <c r="H73" s="620">
        <f t="shared" si="12"/>
        <v>0</v>
      </c>
      <c r="I73" s="638"/>
      <c r="J73" s="639"/>
    </row>
    <row r="74" spans="1:10" ht="16.8" thickBot="1">
      <c r="A74" s="622" t="s">
        <v>1222</v>
      </c>
      <c r="B74" s="620">
        <f t="shared" si="13"/>
        <v>0</v>
      </c>
      <c r="C74" s="620">
        <f t="shared" si="14"/>
        <v>0</v>
      </c>
      <c r="D74" s="638"/>
      <c r="E74" s="638"/>
      <c r="F74" s="638"/>
      <c r="G74" s="638"/>
      <c r="H74" s="620">
        <f t="shared" si="12"/>
        <v>0</v>
      </c>
      <c r="I74" s="638"/>
      <c r="J74" s="639"/>
    </row>
    <row r="75" spans="1:10" ht="16.8" thickBot="1">
      <c r="A75" s="622" t="s">
        <v>1223</v>
      </c>
      <c r="B75" s="620">
        <f t="shared" si="13"/>
        <v>11</v>
      </c>
      <c r="C75" s="620">
        <f t="shared" si="14"/>
        <v>11</v>
      </c>
      <c r="D75" s="638">
        <v>6</v>
      </c>
      <c r="E75" s="638"/>
      <c r="F75" s="638">
        <v>4</v>
      </c>
      <c r="G75" s="638">
        <v>1</v>
      </c>
      <c r="H75" s="620">
        <f t="shared" si="12"/>
        <v>0</v>
      </c>
      <c r="I75" s="638"/>
      <c r="J75" s="639"/>
    </row>
    <row r="76" spans="1:10" ht="16.8" thickBot="1">
      <c r="A76" s="622" t="s">
        <v>1224</v>
      </c>
      <c r="B76" s="620">
        <f t="shared" si="13"/>
        <v>1</v>
      </c>
      <c r="C76" s="620">
        <f t="shared" si="14"/>
        <v>1</v>
      </c>
      <c r="D76" s="638">
        <v>1</v>
      </c>
      <c r="E76" s="638"/>
      <c r="F76" s="638"/>
      <c r="G76" s="638"/>
      <c r="H76" s="620">
        <f t="shared" si="12"/>
        <v>0</v>
      </c>
      <c r="I76" s="638"/>
      <c r="J76" s="639"/>
    </row>
    <row r="77" spans="1:10" ht="16.8" thickBot="1">
      <c r="A77" s="622" t="s">
        <v>1225</v>
      </c>
      <c r="B77" s="620">
        <f t="shared" si="13"/>
        <v>1</v>
      </c>
      <c r="C77" s="620">
        <f t="shared" si="14"/>
        <v>1</v>
      </c>
      <c r="D77" s="638">
        <v>1</v>
      </c>
      <c r="E77" s="638"/>
      <c r="F77" s="638"/>
      <c r="G77" s="638"/>
      <c r="H77" s="620">
        <f t="shared" si="12"/>
        <v>0</v>
      </c>
      <c r="I77" s="638"/>
      <c r="J77" s="639"/>
    </row>
    <row r="78" spans="1:10" ht="16.8" thickBot="1">
      <c r="A78" s="630" t="s">
        <v>1226</v>
      </c>
      <c r="B78" s="620">
        <f t="shared" si="13"/>
        <v>0</v>
      </c>
      <c r="C78" s="620">
        <f t="shared" si="14"/>
        <v>0</v>
      </c>
      <c r="D78" s="638"/>
      <c r="E78" s="638"/>
      <c r="F78" s="638"/>
      <c r="G78" s="638"/>
      <c r="H78" s="620">
        <f t="shared" si="12"/>
        <v>0</v>
      </c>
      <c r="I78" s="638"/>
      <c r="J78" s="639"/>
    </row>
    <row r="79" spans="1:10">
      <c r="A79" s="593"/>
      <c r="I79" s="1723" t="s">
        <v>1655</v>
      </c>
      <c r="J79" s="1724"/>
    </row>
    <row r="80" spans="1:10">
      <c r="A80" s="593" t="s">
        <v>1247</v>
      </c>
    </row>
  </sheetData>
  <protectedRanges>
    <protectedRange sqref="B17:E18 H17:H18" name="範圍1"/>
    <protectedRange sqref="B7:E16 F7:J8 H9:H16" name="範圍1_2"/>
    <protectedRange sqref="D53:J55 D62:G62 D69:G69 D72:G72 I62:J62 I69:J69 I72:J72 B53:C78 H56:H78" name="範圍1_3"/>
  </protectedRanges>
  <mergeCells count="23">
    <mergeCell ref="A51:A52"/>
    <mergeCell ref="B51:B52"/>
    <mergeCell ref="C51:G51"/>
    <mergeCell ref="H51:J51"/>
    <mergeCell ref="I79:J79"/>
    <mergeCell ref="B50:H50"/>
    <mergeCell ref="A5:A6"/>
    <mergeCell ref="B5:D5"/>
    <mergeCell ref="E5:G5"/>
    <mergeCell ref="H5:J5"/>
    <mergeCell ref="I19:J19"/>
    <mergeCell ref="I20:J20"/>
    <mergeCell ref="A21:O21"/>
    <mergeCell ref="B22:K22"/>
    <mergeCell ref="I47:J47"/>
    <mergeCell ref="I48:J48"/>
    <mergeCell ref="A49:J49"/>
    <mergeCell ref="I1:J1"/>
    <mergeCell ref="K1:L1"/>
    <mergeCell ref="I2:J2"/>
    <mergeCell ref="A3:J3"/>
    <mergeCell ref="B4:H4"/>
    <mergeCell ref="I4:J4"/>
  </mergeCells>
  <phoneticPr fontId="18" type="noConversion"/>
  <hyperlinks>
    <hyperlink ref="K1" location="預告統計資料發布時間表!A1" display="回發布時間表" xr:uid="{A7A38D21-B589-478A-8E0D-B3650325A91C}"/>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N107"/>
  <sheetViews>
    <sheetView topLeftCell="E1" workbookViewId="0">
      <selection activeCell="M1" sqref="M1:N1"/>
    </sheetView>
  </sheetViews>
  <sheetFormatPr defaultRowHeight="16.2"/>
  <cols>
    <col min="1" max="1" width="14.6640625" customWidth="1"/>
    <col min="2" max="2" width="9" customWidth="1"/>
    <col min="3" max="3" width="20.6640625" customWidth="1"/>
    <col min="4" max="4" width="16.21875" customWidth="1"/>
    <col min="5" max="6" width="12.109375" customWidth="1"/>
    <col min="7" max="7" width="19.6640625" customWidth="1"/>
    <col min="8" max="9" width="16.21875" customWidth="1"/>
    <col min="10" max="10" width="26.6640625" customWidth="1"/>
    <col min="11" max="11" width="17.21875" customWidth="1"/>
    <col min="12" max="12" width="23.33203125" customWidth="1"/>
    <col min="13" max="256" width="8.88671875" style="593"/>
    <col min="257" max="257" width="14.6640625" style="593" customWidth="1"/>
    <col min="258" max="258" width="9" style="593" customWidth="1"/>
    <col min="259" max="259" width="22.77734375" style="593" customWidth="1"/>
    <col min="260" max="260" width="16.21875" style="593" customWidth="1"/>
    <col min="261" max="262" width="12.109375" style="593" customWidth="1"/>
    <col min="263" max="263" width="39.5546875" style="593" customWidth="1"/>
    <col min="264" max="265" width="16.21875" style="593" customWidth="1"/>
    <col min="266" max="266" width="26.6640625" style="593" customWidth="1"/>
    <col min="267" max="267" width="17.21875" style="593" customWidth="1"/>
    <col min="268" max="268" width="23.33203125" style="593" customWidth="1"/>
    <col min="269" max="512" width="8.88671875" style="593"/>
    <col min="513" max="513" width="14.6640625" style="593" customWidth="1"/>
    <col min="514" max="514" width="9" style="593" customWidth="1"/>
    <col min="515" max="515" width="22.77734375" style="593" customWidth="1"/>
    <col min="516" max="516" width="16.21875" style="593" customWidth="1"/>
    <col min="517" max="518" width="12.109375" style="593" customWidth="1"/>
    <col min="519" max="519" width="39.5546875" style="593" customWidth="1"/>
    <col min="520" max="521" width="16.21875" style="593" customWidth="1"/>
    <col min="522" max="522" width="26.6640625" style="593" customWidth="1"/>
    <col min="523" max="523" width="17.21875" style="593" customWidth="1"/>
    <col min="524" max="524" width="23.33203125" style="593" customWidth="1"/>
    <col min="525" max="768" width="8.88671875" style="593"/>
    <col min="769" max="769" width="14.6640625" style="593" customWidth="1"/>
    <col min="770" max="770" width="9" style="593" customWidth="1"/>
    <col min="771" max="771" width="22.77734375" style="593" customWidth="1"/>
    <col min="772" max="772" width="16.21875" style="593" customWidth="1"/>
    <col min="773" max="774" width="12.109375" style="593" customWidth="1"/>
    <col min="775" max="775" width="39.5546875" style="593" customWidth="1"/>
    <col min="776" max="777" width="16.21875" style="593" customWidth="1"/>
    <col min="778" max="778" width="26.6640625" style="593" customWidth="1"/>
    <col min="779" max="779" width="17.21875" style="593" customWidth="1"/>
    <col min="780" max="780" width="23.33203125" style="593" customWidth="1"/>
    <col min="781" max="1024" width="8.88671875" style="593"/>
    <col min="1025" max="1025" width="14.6640625" style="593" customWidth="1"/>
    <col min="1026" max="1026" width="9" style="593" customWidth="1"/>
    <col min="1027" max="1027" width="22.77734375" style="593" customWidth="1"/>
    <col min="1028" max="1028" width="16.21875" style="593" customWidth="1"/>
    <col min="1029" max="1030" width="12.109375" style="593" customWidth="1"/>
    <col min="1031" max="1031" width="39.5546875" style="593" customWidth="1"/>
    <col min="1032" max="1033" width="16.21875" style="593" customWidth="1"/>
    <col min="1034" max="1034" width="26.6640625" style="593" customWidth="1"/>
    <col min="1035" max="1035" width="17.21875" style="593" customWidth="1"/>
    <col min="1036" max="1036" width="23.33203125" style="593" customWidth="1"/>
    <col min="1037" max="1280" width="8.88671875" style="593"/>
    <col min="1281" max="1281" width="14.6640625" style="593" customWidth="1"/>
    <col min="1282" max="1282" width="9" style="593" customWidth="1"/>
    <col min="1283" max="1283" width="22.77734375" style="593" customWidth="1"/>
    <col min="1284" max="1284" width="16.21875" style="593" customWidth="1"/>
    <col min="1285" max="1286" width="12.109375" style="593" customWidth="1"/>
    <col min="1287" max="1287" width="39.5546875" style="593" customWidth="1"/>
    <col min="1288" max="1289" width="16.21875" style="593" customWidth="1"/>
    <col min="1290" max="1290" width="26.6640625" style="593" customWidth="1"/>
    <col min="1291" max="1291" width="17.21875" style="593" customWidth="1"/>
    <col min="1292" max="1292" width="23.33203125" style="593" customWidth="1"/>
    <col min="1293" max="1536" width="8.88671875" style="593"/>
    <col min="1537" max="1537" width="14.6640625" style="593" customWidth="1"/>
    <col min="1538" max="1538" width="9" style="593" customWidth="1"/>
    <col min="1539" max="1539" width="22.77734375" style="593" customWidth="1"/>
    <col min="1540" max="1540" width="16.21875" style="593" customWidth="1"/>
    <col min="1541" max="1542" width="12.109375" style="593" customWidth="1"/>
    <col min="1543" max="1543" width="39.5546875" style="593" customWidth="1"/>
    <col min="1544" max="1545" width="16.21875" style="593" customWidth="1"/>
    <col min="1546" max="1546" width="26.6640625" style="593" customWidth="1"/>
    <col min="1547" max="1547" width="17.21875" style="593" customWidth="1"/>
    <col min="1548" max="1548" width="23.33203125" style="593" customWidth="1"/>
    <col min="1549" max="1792" width="8.88671875" style="593"/>
    <col min="1793" max="1793" width="14.6640625" style="593" customWidth="1"/>
    <col min="1794" max="1794" width="9" style="593" customWidth="1"/>
    <col min="1795" max="1795" width="22.77734375" style="593" customWidth="1"/>
    <col min="1796" max="1796" width="16.21875" style="593" customWidth="1"/>
    <col min="1797" max="1798" width="12.109375" style="593" customWidth="1"/>
    <col min="1799" max="1799" width="39.5546875" style="593" customWidth="1"/>
    <col min="1800" max="1801" width="16.21875" style="593" customWidth="1"/>
    <col min="1802" max="1802" width="26.6640625" style="593" customWidth="1"/>
    <col min="1803" max="1803" width="17.21875" style="593" customWidth="1"/>
    <col min="1804" max="1804" width="23.33203125" style="593" customWidth="1"/>
    <col min="1805" max="2048" width="8.88671875" style="593"/>
    <col min="2049" max="2049" width="14.6640625" style="593" customWidth="1"/>
    <col min="2050" max="2050" width="9" style="593" customWidth="1"/>
    <col min="2051" max="2051" width="22.77734375" style="593" customWidth="1"/>
    <col min="2052" max="2052" width="16.21875" style="593" customWidth="1"/>
    <col min="2053" max="2054" width="12.109375" style="593" customWidth="1"/>
    <col min="2055" max="2055" width="39.5546875" style="593" customWidth="1"/>
    <col min="2056" max="2057" width="16.21875" style="593" customWidth="1"/>
    <col min="2058" max="2058" width="26.6640625" style="593" customWidth="1"/>
    <col min="2059" max="2059" width="17.21875" style="593" customWidth="1"/>
    <col min="2060" max="2060" width="23.33203125" style="593" customWidth="1"/>
    <col min="2061" max="2304" width="8.88671875" style="593"/>
    <col min="2305" max="2305" width="14.6640625" style="593" customWidth="1"/>
    <col min="2306" max="2306" width="9" style="593" customWidth="1"/>
    <col min="2307" max="2307" width="22.77734375" style="593" customWidth="1"/>
    <col min="2308" max="2308" width="16.21875" style="593" customWidth="1"/>
    <col min="2309" max="2310" width="12.109375" style="593" customWidth="1"/>
    <col min="2311" max="2311" width="39.5546875" style="593" customWidth="1"/>
    <col min="2312" max="2313" width="16.21875" style="593" customWidth="1"/>
    <col min="2314" max="2314" width="26.6640625" style="593" customWidth="1"/>
    <col min="2315" max="2315" width="17.21875" style="593" customWidth="1"/>
    <col min="2316" max="2316" width="23.33203125" style="593" customWidth="1"/>
    <col min="2317" max="2560" width="8.88671875" style="593"/>
    <col min="2561" max="2561" width="14.6640625" style="593" customWidth="1"/>
    <col min="2562" max="2562" width="9" style="593" customWidth="1"/>
    <col min="2563" max="2563" width="22.77734375" style="593" customWidth="1"/>
    <col min="2564" max="2564" width="16.21875" style="593" customWidth="1"/>
    <col min="2565" max="2566" width="12.109375" style="593" customWidth="1"/>
    <col min="2567" max="2567" width="39.5546875" style="593" customWidth="1"/>
    <col min="2568" max="2569" width="16.21875" style="593" customWidth="1"/>
    <col min="2570" max="2570" width="26.6640625" style="593" customWidth="1"/>
    <col min="2571" max="2571" width="17.21875" style="593" customWidth="1"/>
    <col min="2572" max="2572" width="23.33203125" style="593" customWidth="1"/>
    <col min="2573" max="2816" width="8.88671875" style="593"/>
    <col min="2817" max="2817" width="14.6640625" style="593" customWidth="1"/>
    <col min="2818" max="2818" width="9" style="593" customWidth="1"/>
    <col min="2819" max="2819" width="22.77734375" style="593" customWidth="1"/>
    <col min="2820" max="2820" width="16.21875" style="593" customWidth="1"/>
    <col min="2821" max="2822" width="12.109375" style="593" customWidth="1"/>
    <col min="2823" max="2823" width="39.5546875" style="593" customWidth="1"/>
    <col min="2824" max="2825" width="16.21875" style="593" customWidth="1"/>
    <col min="2826" max="2826" width="26.6640625" style="593" customWidth="1"/>
    <col min="2827" max="2827" width="17.21875" style="593" customWidth="1"/>
    <col min="2828" max="2828" width="23.33203125" style="593" customWidth="1"/>
    <col min="2829" max="3072" width="8.88671875" style="593"/>
    <col min="3073" max="3073" width="14.6640625" style="593" customWidth="1"/>
    <col min="3074" max="3074" width="9" style="593" customWidth="1"/>
    <col min="3075" max="3075" width="22.77734375" style="593" customWidth="1"/>
    <col min="3076" max="3076" width="16.21875" style="593" customWidth="1"/>
    <col min="3077" max="3078" width="12.109375" style="593" customWidth="1"/>
    <col min="3079" max="3079" width="39.5546875" style="593" customWidth="1"/>
    <col min="3080" max="3081" width="16.21875" style="593" customWidth="1"/>
    <col min="3082" max="3082" width="26.6640625" style="593" customWidth="1"/>
    <col min="3083" max="3083" width="17.21875" style="593" customWidth="1"/>
    <col min="3084" max="3084" width="23.33203125" style="593" customWidth="1"/>
    <col min="3085" max="3328" width="8.88671875" style="593"/>
    <col min="3329" max="3329" width="14.6640625" style="593" customWidth="1"/>
    <col min="3330" max="3330" width="9" style="593" customWidth="1"/>
    <col min="3331" max="3331" width="22.77734375" style="593" customWidth="1"/>
    <col min="3332" max="3332" width="16.21875" style="593" customWidth="1"/>
    <col min="3333" max="3334" width="12.109375" style="593" customWidth="1"/>
    <col min="3335" max="3335" width="39.5546875" style="593" customWidth="1"/>
    <col min="3336" max="3337" width="16.21875" style="593" customWidth="1"/>
    <col min="3338" max="3338" width="26.6640625" style="593" customWidth="1"/>
    <col min="3339" max="3339" width="17.21875" style="593" customWidth="1"/>
    <col min="3340" max="3340" width="23.33203125" style="593" customWidth="1"/>
    <col min="3341" max="3584" width="8.88671875" style="593"/>
    <col min="3585" max="3585" width="14.6640625" style="593" customWidth="1"/>
    <col min="3586" max="3586" width="9" style="593" customWidth="1"/>
    <col min="3587" max="3587" width="22.77734375" style="593" customWidth="1"/>
    <col min="3588" max="3588" width="16.21875" style="593" customWidth="1"/>
    <col min="3589" max="3590" width="12.109375" style="593" customWidth="1"/>
    <col min="3591" max="3591" width="39.5546875" style="593" customWidth="1"/>
    <col min="3592" max="3593" width="16.21875" style="593" customWidth="1"/>
    <col min="3594" max="3594" width="26.6640625" style="593" customWidth="1"/>
    <col min="3595" max="3595" width="17.21875" style="593" customWidth="1"/>
    <col min="3596" max="3596" width="23.33203125" style="593" customWidth="1"/>
    <col min="3597" max="3840" width="8.88671875" style="593"/>
    <col min="3841" max="3841" width="14.6640625" style="593" customWidth="1"/>
    <col min="3842" max="3842" width="9" style="593" customWidth="1"/>
    <col min="3843" max="3843" width="22.77734375" style="593" customWidth="1"/>
    <col min="3844" max="3844" width="16.21875" style="593" customWidth="1"/>
    <col min="3845" max="3846" width="12.109375" style="593" customWidth="1"/>
    <col min="3847" max="3847" width="39.5546875" style="593" customWidth="1"/>
    <col min="3848" max="3849" width="16.21875" style="593" customWidth="1"/>
    <col min="3850" max="3850" width="26.6640625" style="593" customWidth="1"/>
    <col min="3851" max="3851" width="17.21875" style="593" customWidth="1"/>
    <col min="3852" max="3852" width="23.33203125" style="593" customWidth="1"/>
    <col min="3853" max="4096" width="8.88671875" style="593"/>
    <col min="4097" max="4097" width="14.6640625" style="593" customWidth="1"/>
    <col min="4098" max="4098" width="9" style="593" customWidth="1"/>
    <col min="4099" max="4099" width="22.77734375" style="593" customWidth="1"/>
    <col min="4100" max="4100" width="16.21875" style="593" customWidth="1"/>
    <col min="4101" max="4102" width="12.109375" style="593" customWidth="1"/>
    <col min="4103" max="4103" width="39.5546875" style="593" customWidth="1"/>
    <col min="4104" max="4105" width="16.21875" style="593" customWidth="1"/>
    <col min="4106" max="4106" width="26.6640625" style="593" customWidth="1"/>
    <col min="4107" max="4107" width="17.21875" style="593" customWidth="1"/>
    <col min="4108" max="4108" width="23.33203125" style="593" customWidth="1"/>
    <col min="4109" max="4352" width="8.88671875" style="593"/>
    <col min="4353" max="4353" width="14.6640625" style="593" customWidth="1"/>
    <col min="4354" max="4354" width="9" style="593" customWidth="1"/>
    <col min="4355" max="4355" width="22.77734375" style="593" customWidth="1"/>
    <col min="4356" max="4356" width="16.21875" style="593" customWidth="1"/>
    <col min="4357" max="4358" width="12.109375" style="593" customWidth="1"/>
    <col min="4359" max="4359" width="39.5546875" style="593" customWidth="1"/>
    <col min="4360" max="4361" width="16.21875" style="593" customWidth="1"/>
    <col min="4362" max="4362" width="26.6640625" style="593" customWidth="1"/>
    <col min="4363" max="4363" width="17.21875" style="593" customWidth="1"/>
    <col min="4364" max="4364" width="23.33203125" style="593" customWidth="1"/>
    <col min="4365" max="4608" width="8.88671875" style="593"/>
    <col min="4609" max="4609" width="14.6640625" style="593" customWidth="1"/>
    <col min="4610" max="4610" width="9" style="593" customWidth="1"/>
    <col min="4611" max="4611" width="22.77734375" style="593" customWidth="1"/>
    <col min="4612" max="4612" width="16.21875" style="593" customWidth="1"/>
    <col min="4613" max="4614" width="12.109375" style="593" customWidth="1"/>
    <col min="4615" max="4615" width="39.5546875" style="593" customWidth="1"/>
    <col min="4616" max="4617" width="16.21875" style="593" customWidth="1"/>
    <col min="4618" max="4618" width="26.6640625" style="593" customWidth="1"/>
    <col min="4619" max="4619" width="17.21875" style="593" customWidth="1"/>
    <col min="4620" max="4620" width="23.33203125" style="593" customWidth="1"/>
    <col min="4621" max="4864" width="8.88671875" style="593"/>
    <col min="4865" max="4865" width="14.6640625" style="593" customWidth="1"/>
    <col min="4866" max="4866" width="9" style="593" customWidth="1"/>
    <col min="4867" max="4867" width="22.77734375" style="593" customWidth="1"/>
    <col min="4868" max="4868" width="16.21875" style="593" customWidth="1"/>
    <col min="4869" max="4870" width="12.109375" style="593" customWidth="1"/>
    <col min="4871" max="4871" width="39.5546875" style="593" customWidth="1"/>
    <col min="4872" max="4873" width="16.21875" style="593" customWidth="1"/>
    <col min="4874" max="4874" width="26.6640625" style="593" customWidth="1"/>
    <col min="4875" max="4875" width="17.21875" style="593" customWidth="1"/>
    <col min="4876" max="4876" width="23.33203125" style="593" customWidth="1"/>
    <col min="4877" max="5120" width="8.88671875" style="593"/>
    <col min="5121" max="5121" width="14.6640625" style="593" customWidth="1"/>
    <col min="5122" max="5122" width="9" style="593" customWidth="1"/>
    <col min="5123" max="5123" width="22.77734375" style="593" customWidth="1"/>
    <col min="5124" max="5124" width="16.21875" style="593" customWidth="1"/>
    <col min="5125" max="5126" width="12.109375" style="593" customWidth="1"/>
    <col min="5127" max="5127" width="39.5546875" style="593" customWidth="1"/>
    <col min="5128" max="5129" width="16.21875" style="593" customWidth="1"/>
    <col min="5130" max="5130" width="26.6640625" style="593" customWidth="1"/>
    <col min="5131" max="5131" width="17.21875" style="593" customWidth="1"/>
    <col min="5132" max="5132" width="23.33203125" style="593" customWidth="1"/>
    <col min="5133" max="5376" width="8.88671875" style="593"/>
    <col min="5377" max="5377" width="14.6640625" style="593" customWidth="1"/>
    <col min="5378" max="5378" width="9" style="593" customWidth="1"/>
    <col min="5379" max="5379" width="22.77734375" style="593" customWidth="1"/>
    <col min="5380" max="5380" width="16.21875" style="593" customWidth="1"/>
    <col min="5381" max="5382" width="12.109375" style="593" customWidth="1"/>
    <col min="5383" max="5383" width="39.5546875" style="593" customWidth="1"/>
    <col min="5384" max="5385" width="16.21875" style="593" customWidth="1"/>
    <col min="5386" max="5386" width="26.6640625" style="593" customWidth="1"/>
    <col min="5387" max="5387" width="17.21875" style="593" customWidth="1"/>
    <col min="5388" max="5388" width="23.33203125" style="593" customWidth="1"/>
    <col min="5389" max="5632" width="8.88671875" style="593"/>
    <col min="5633" max="5633" width="14.6640625" style="593" customWidth="1"/>
    <col min="5634" max="5634" width="9" style="593" customWidth="1"/>
    <col min="5635" max="5635" width="22.77734375" style="593" customWidth="1"/>
    <col min="5636" max="5636" width="16.21875" style="593" customWidth="1"/>
    <col min="5637" max="5638" width="12.109375" style="593" customWidth="1"/>
    <col min="5639" max="5639" width="39.5546875" style="593" customWidth="1"/>
    <col min="5640" max="5641" width="16.21875" style="593" customWidth="1"/>
    <col min="5642" max="5642" width="26.6640625" style="593" customWidth="1"/>
    <col min="5643" max="5643" width="17.21875" style="593" customWidth="1"/>
    <col min="5644" max="5644" width="23.33203125" style="593" customWidth="1"/>
    <col min="5645" max="5888" width="8.88671875" style="593"/>
    <col min="5889" max="5889" width="14.6640625" style="593" customWidth="1"/>
    <col min="5890" max="5890" width="9" style="593" customWidth="1"/>
    <col min="5891" max="5891" width="22.77734375" style="593" customWidth="1"/>
    <col min="5892" max="5892" width="16.21875" style="593" customWidth="1"/>
    <col min="5893" max="5894" width="12.109375" style="593" customWidth="1"/>
    <col min="5895" max="5895" width="39.5546875" style="593" customWidth="1"/>
    <col min="5896" max="5897" width="16.21875" style="593" customWidth="1"/>
    <col min="5898" max="5898" width="26.6640625" style="593" customWidth="1"/>
    <col min="5899" max="5899" width="17.21875" style="593" customWidth="1"/>
    <col min="5900" max="5900" width="23.33203125" style="593" customWidth="1"/>
    <col min="5901" max="6144" width="8.88671875" style="593"/>
    <col min="6145" max="6145" width="14.6640625" style="593" customWidth="1"/>
    <col min="6146" max="6146" width="9" style="593" customWidth="1"/>
    <col min="6147" max="6147" width="22.77734375" style="593" customWidth="1"/>
    <col min="6148" max="6148" width="16.21875" style="593" customWidth="1"/>
    <col min="6149" max="6150" width="12.109375" style="593" customWidth="1"/>
    <col min="6151" max="6151" width="39.5546875" style="593" customWidth="1"/>
    <col min="6152" max="6153" width="16.21875" style="593" customWidth="1"/>
    <col min="6154" max="6154" width="26.6640625" style="593" customWidth="1"/>
    <col min="6155" max="6155" width="17.21875" style="593" customWidth="1"/>
    <col min="6156" max="6156" width="23.33203125" style="593" customWidth="1"/>
    <col min="6157" max="6400" width="8.88671875" style="593"/>
    <col min="6401" max="6401" width="14.6640625" style="593" customWidth="1"/>
    <col min="6402" max="6402" width="9" style="593" customWidth="1"/>
    <col min="6403" max="6403" width="22.77734375" style="593" customWidth="1"/>
    <col min="6404" max="6404" width="16.21875" style="593" customWidth="1"/>
    <col min="6405" max="6406" width="12.109375" style="593" customWidth="1"/>
    <col min="6407" max="6407" width="39.5546875" style="593" customWidth="1"/>
    <col min="6408" max="6409" width="16.21875" style="593" customWidth="1"/>
    <col min="6410" max="6410" width="26.6640625" style="593" customWidth="1"/>
    <col min="6411" max="6411" width="17.21875" style="593" customWidth="1"/>
    <col min="6412" max="6412" width="23.33203125" style="593" customWidth="1"/>
    <col min="6413" max="6656" width="8.88671875" style="593"/>
    <col min="6657" max="6657" width="14.6640625" style="593" customWidth="1"/>
    <col min="6658" max="6658" width="9" style="593" customWidth="1"/>
    <col min="6659" max="6659" width="22.77734375" style="593" customWidth="1"/>
    <col min="6660" max="6660" width="16.21875" style="593" customWidth="1"/>
    <col min="6661" max="6662" width="12.109375" style="593" customWidth="1"/>
    <col min="6663" max="6663" width="39.5546875" style="593" customWidth="1"/>
    <col min="6664" max="6665" width="16.21875" style="593" customWidth="1"/>
    <col min="6666" max="6666" width="26.6640625" style="593" customWidth="1"/>
    <col min="6667" max="6667" width="17.21875" style="593" customWidth="1"/>
    <col min="6668" max="6668" width="23.33203125" style="593" customWidth="1"/>
    <col min="6669" max="6912" width="8.88671875" style="593"/>
    <col min="6913" max="6913" width="14.6640625" style="593" customWidth="1"/>
    <col min="6914" max="6914" width="9" style="593" customWidth="1"/>
    <col min="6915" max="6915" width="22.77734375" style="593" customWidth="1"/>
    <col min="6916" max="6916" width="16.21875" style="593" customWidth="1"/>
    <col min="6917" max="6918" width="12.109375" style="593" customWidth="1"/>
    <col min="6919" max="6919" width="39.5546875" style="593" customWidth="1"/>
    <col min="6920" max="6921" width="16.21875" style="593" customWidth="1"/>
    <col min="6922" max="6922" width="26.6640625" style="593" customWidth="1"/>
    <col min="6923" max="6923" width="17.21875" style="593" customWidth="1"/>
    <col min="6924" max="6924" width="23.33203125" style="593" customWidth="1"/>
    <col min="6925" max="7168" width="8.88671875" style="593"/>
    <col min="7169" max="7169" width="14.6640625" style="593" customWidth="1"/>
    <col min="7170" max="7170" width="9" style="593" customWidth="1"/>
    <col min="7171" max="7171" width="22.77734375" style="593" customWidth="1"/>
    <col min="7172" max="7172" width="16.21875" style="593" customWidth="1"/>
    <col min="7173" max="7174" width="12.109375" style="593" customWidth="1"/>
    <col min="7175" max="7175" width="39.5546875" style="593" customWidth="1"/>
    <col min="7176" max="7177" width="16.21875" style="593" customWidth="1"/>
    <col min="7178" max="7178" width="26.6640625" style="593" customWidth="1"/>
    <col min="7179" max="7179" width="17.21875" style="593" customWidth="1"/>
    <col min="7180" max="7180" width="23.33203125" style="593" customWidth="1"/>
    <col min="7181" max="7424" width="8.88671875" style="593"/>
    <col min="7425" max="7425" width="14.6640625" style="593" customWidth="1"/>
    <col min="7426" max="7426" width="9" style="593" customWidth="1"/>
    <col min="7427" max="7427" width="22.77734375" style="593" customWidth="1"/>
    <col min="7428" max="7428" width="16.21875" style="593" customWidth="1"/>
    <col min="7429" max="7430" width="12.109375" style="593" customWidth="1"/>
    <col min="7431" max="7431" width="39.5546875" style="593" customWidth="1"/>
    <col min="7432" max="7433" width="16.21875" style="593" customWidth="1"/>
    <col min="7434" max="7434" width="26.6640625" style="593" customWidth="1"/>
    <col min="7435" max="7435" width="17.21875" style="593" customWidth="1"/>
    <col min="7436" max="7436" width="23.33203125" style="593" customWidth="1"/>
    <col min="7437" max="7680" width="8.88671875" style="593"/>
    <col min="7681" max="7681" width="14.6640625" style="593" customWidth="1"/>
    <col min="7682" max="7682" width="9" style="593" customWidth="1"/>
    <col min="7683" max="7683" width="22.77734375" style="593" customWidth="1"/>
    <col min="7684" max="7684" width="16.21875" style="593" customWidth="1"/>
    <col min="7685" max="7686" width="12.109375" style="593" customWidth="1"/>
    <col min="7687" max="7687" width="39.5546875" style="593" customWidth="1"/>
    <col min="7688" max="7689" width="16.21875" style="593" customWidth="1"/>
    <col min="7690" max="7690" width="26.6640625" style="593" customWidth="1"/>
    <col min="7691" max="7691" width="17.21875" style="593" customWidth="1"/>
    <col min="7692" max="7692" width="23.33203125" style="593" customWidth="1"/>
    <col min="7693" max="7936" width="8.88671875" style="593"/>
    <col min="7937" max="7937" width="14.6640625" style="593" customWidth="1"/>
    <col min="7938" max="7938" width="9" style="593" customWidth="1"/>
    <col min="7939" max="7939" width="22.77734375" style="593" customWidth="1"/>
    <col min="7940" max="7940" width="16.21875" style="593" customWidth="1"/>
    <col min="7941" max="7942" width="12.109375" style="593" customWidth="1"/>
    <col min="7943" max="7943" width="39.5546875" style="593" customWidth="1"/>
    <col min="7944" max="7945" width="16.21875" style="593" customWidth="1"/>
    <col min="7946" max="7946" width="26.6640625" style="593" customWidth="1"/>
    <col min="7947" max="7947" width="17.21875" style="593" customWidth="1"/>
    <col min="7948" max="7948" width="23.33203125" style="593" customWidth="1"/>
    <col min="7949" max="8192" width="8.88671875" style="593"/>
    <col min="8193" max="8193" width="14.6640625" style="593" customWidth="1"/>
    <col min="8194" max="8194" width="9" style="593" customWidth="1"/>
    <col min="8195" max="8195" width="22.77734375" style="593" customWidth="1"/>
    <col min="8196" max="8196" width="16.21875" style="593" customWidth="1"/>
    <col min="8197" max="8198" width="12.109375" style="593" customWidth="1"/>
    <col min="8199" max="8199" width="39.5546875" style="593" customWidth="1"/>
    <col min="8200" max="8201" width="16.21875" style="593" customWidth="1"/>
    <col min="8202" max="8202" width="26.6640625" style="593" customWidth="1"/>
    <col min="8203" max="8203" width="17.21875" style="593" customWidth="1"/>
    <col min="8204" max="8204" width="23.33203125" style="593" customWidth="1"/>
    <col min="8205" max="8448" width="8.88671875" style="593"/>
    <col min="8449" max="8449" width="14.6640625" style="593" customWidth="1"/>
    <col min="8450" max="8450" width="9" style="593" customWidth="1"/>
    <col min="8451" max="8451" width="22.77734375" style="593" customWidth="1"/>
    <col min="8452" max="8452" width="16.21875" style="593" customWidth="1"/>
    <col min="8453" max="8454" width="12.109375" style="593" customWidth="1"/>
    <col min="8455" max="8455" width="39.5546875" style="593" customWidth="1"/>
    <col min="8456" max="8457" width="16.21875" style="593" customWidth="1"/>
    <col min="8458" max="8458" width="26.6640625" style="593" customWidth="1"/>
    <col min="8459" max="8459" width="17.21875" style="593" customWidth="1"/>
    <col min="8460" max="8460" width="23.33203125" style="593" customWidth="1"/>
    <col min="8461" max="8704" width="8.88671875" style="593"/>
    <col min="8705" max="8705" width="14.6640625" style="593" customWidth="1"/>
    <col min="8706" max="8706" width="9" style="593" customWidth="1"/>
    <col min="8707" max="8707" width="22.77734375" style="593" customWidth="1"/>
    <col min="8708" max="8708" width="16.21875" style="593" customWidth="1"/>
    <col min="8709" max="8710" width="12.109375" style="593" customWidth="1"/>
    <col min="8711" max="8711" width="39.5546875" style="593" customWidth="1"/>
    <col min="8712" max="8713" width="16.21875" style="593" customWidth="1"/>
    <col min="8714" max="8714" width="26.6640625" style="593" customWidth="1"/>
    <col min="8715" max="8715" width="17.21875" style="593" customWidth="1"/>
    <col min="8716" max="8716" width="23.33203125" style="593" customWidth="1"/>
    <col min="8717" max="8960" width="8.88671875" style="593"/>
    <col min="8961" max="8961" width="14.6640625" style="593" customWidth="1"/>
    <col min="8962" max="8962" width="9" style="593" customWidth="1"/>
    <col min="8963" max="8963" width="22.77734375" style="593" customWidth="1"/>
    <col min="8964" max="8964" width="16.21875" style="593" customWidth="1"/>
    <col min="8965" max="8966" width="12.109375" style="593" customWidth="1"/>
    <col min="8967" max="8967" width="39.5546875" style="593" customWidth="1"/>
    <col min="8968" max="8969" width="16.21875" style="593" customWidth="1"/>
    <col min="8970" max="8970" width="26.6640625" style="593" customWidth="1"/>
    <col min="8971" max="8971" width="17.21875" style="593" customWidth="1"/>
    <col min="8972" max="8972" width="23.33203125" style="593" customWidth="1"/>
    <col min="8973" max="9216" width="8.88671875" style="593"/>
    <col min="9217" max="9217" width="14.6640625" style="593" customWidth="1"/>
    <col min="9218" max="9218" width="9" style="593" customWidth="1"/>
    <col min="9219" max="9219" width="22.77734375" style="593" customWidth="1"/>
    <col min="9220" max="9220" width="16.21875" style="593" customWidth="1"/>
    <col min="9221" max="9222" width="12.109375" style="593" customWidth="1"/>
    <col min="9223" max="9223" width="39.5546875" style="593" customWidth="1"/>
    <col min="9224" max="9225" width="16.21875" style="593" customWidth="1"/>
    <col min="9226" max="9226" width="26.6640625" style="593" customWidth="1"/>
    <col min="9227" max="9227" width="17.21875" style="593" customWidth="1"/>
    <col min="9228" max="9228" width="23.33203125" style="593" customWidth="1"/>
    <col min="9229" max="9472" width="8.88671875" style="593"/>
    <col min="9473" max="9473" width="14.6640625" style="593" customWidth="1"/>
    <col min="9474" max="9474" width="9" style="593" customWidth="1"/>
    <col min="9475" max="9475" width="22.77734375" style="593" customWidth="1"/>
    <col min="9476" max="9476" width="16.21875" style="593" customWidth="1"/>
    <col min="9477" max="9478" width="12.109375" style="593" customWidth="1"/>
    <col min="9479" max="9479" width="39.5546875" style="593" customWidth="1"/>
    <col min="9480" max="9481" width="16.21875" style="593" customWidth="1"/>
    <col min="9482" max="9482" width="26.6640625" style="593" customWidth="1"/>
    <col min="9483" max="9483" width="17.21875" style="593" customWidth="1"/>
    <col min="9484" max="9484" width="23.33203125" style="593" customWidth="1"/>
    <col min="9485" max="9728" width="8.88671875" style="593"/>
    <col min="9729" max="9729" width="14.6640625" style="593" customWidth="1"/>
    <col min="9730" max="9730" width="9" style="593" customWidth="1"/>
    <col min="9731" max="9731" width="22.77734375" style="593" customWidth="1"/>
    <col min="9732" max="9732" width="16.21875" style="593" customWidth="1"/>
    <col min="9733" max="9734" width="12.109375" style="593" customWidth="1"/>
    <col min="9735" max="9735" width="39.5546875" style="593" customWidth="1"/>
    <col min="9736" max="9737" width="16.21875" style="593" customWidth="1"/>
    <col min="9738" max="9738" width="26.6640625" style="593" customWidth="1"/>
    <col min="9739" max="9739" width="17.21875" style="593" customWidth="1"/>
    <col min="9740" max="9740" width="23.33203125" style="593" customWidth="1"/>
    <col min="9741" max="9984" width="8.88671875" style="593"/>
    <col min="9985" max="9985" width="14.6640625" style="593" customWidth="1"/>
    <col min="9986" max="9986" width="9" style="593" customWidth="1"/>
    <col min="9987" max="9987" width="22.77734375" style="593" customWidth="1"/>
    <col min="9988" max="9988" width="16.21875" style="593" customWidth="1"/>
    <col min="9989" max="9990" width="12.109375" style="593" customWidth="1"/>
    <col min="9991" max="9991" width="39.5546875" style="593" customWidth="1"/>
    <col min="9992" max="9993" width="16.21875" style="593" customWidth="1"/>
    <col min="9994" max="9994" width="26.6640625" style="593" customWidth="1"/>
    <col min="9995" max="9995" width="17.21875" style="593" customWidth="1"/>
    <col min="9996" max="9996" width="23.33203125" style="593" customWidth="1"/>
    <col min="9997" max="10240" width="8.88671875" style="593"/>
    <col min="10241" max="10241" width="14.6640625" style="593" customWidth="1"/>
    <col min="10242" max="10242" width="9" style="593" customWidth="1"/>
    <col min="10243" max="10243" width="22.77734375" style="593" customWidth="1"/>
    <col min="10244" max="10244" width="16.21875" style="593" customWidth="1"/>
    <col min="10245" max="10246" width="12.109375" style="593" customWidth="1"/>
    <col min="10247" max="10247" width="39.5546875" style="593" customWidth="1"/>
    <col min="10248" max="10249" width="16.21875" style="593" customWidth="1"/>
    <col min="10250" max="10250" width="26.6640625" style="593" customWidth="1"/>
    <col min="10251" max="10251" width="17.21875" style="593" customWidth="1"/>
    <col min="10252" max="10252" width="23.33203125" style="593" customWidth="1"/>
    <col min="10253" max="10496" width="8.88671875" style="593"/>
    <col min="10497" max="10497" width="14.6640625" style="593" customWidth="1"/>
    <col min="10498" max="10498" width="9" style="593" customWidth="1"/>
    <col min="10499" max="10499" width="22.77734375" style="593" customWidth="1"/>
    <col min="10500" max="10500" width="16.21875" style="593" customWidth="1"/>
    <col min="10501" max="10502" width="12.109375" style="593" customWidth="1"/>
    <col min="10503" max="10503" width="39.5546875" style="593" customWidth="1"/>
    <col min="10504" max="10505" width="16.21875" style="593" customWidth="1"/>
    <col min="10506" max="10506" width="26.6640625" style="593" customWidth="1"/>
    <col min="10507" max="10507" width="17.21875" style="593" customWidth="1"/>
    <col min="10508" max="10508" width="23.33203125" style="593" customWidth="1"/>
    <col min="10509" max="10752" width="8.88671875" style="593"/>
    <col min="10753" max="10753" width="14.6640625" style="593" customWidth="1"/>
    <col min="10754" max="10754" width="9" style="593" customWidth="1"/>
    <col min="10755" max="10755" width="22.77734375" style="593" customWidth="1"/>
    <col min="10756" max="10756" width="16.21875" style="593" customWidth="1"/>
    <col min="10757" max="10758" width="12.109375" style="593" customWidth="1"/>
    <col min="10759" max="10759" width="39.5546875" style="593" customWidth="1"/>
    <col min="10760" max="10761" width="16.21875" style="593" customWidth="1"/>
    <col min="10762" max="10762" width="26.6640625" style="593" customWidth="1"/>
    <col min="10763" max="10763" width="17.21875" style="593" customWidth="1"/>
    <col min="10764" max="10764" width="23.33203125" style="593" customWidth="1"/>
    <col min="10765" max="11008" width="8.88671875" style="593"/>
    <col min="11009" max="11009" width="14.6640625" style="593" customWidth="1"/>
    <col min="11010" max="11010" width="9" style="593" customWidth="1"/>
    <col min="11011" max="11011" width="22.77734375" style="593" customWidth="1"/>
    <col min="11012" max="11012" width="16.21875" style="593" customWidth="1"/>
    <col min="11013" max="11014" width="12.109375" style="593" customWidth="1"/>
    <col min="11015" max="11015" width="39.5546875" style="593" customWidth="1"/>
    <col min="11016" max="11017" width="16.21875" style="593" customWidth="1"/>
    <col min="11018" max="11018" width="26.6640625" style="593" customWidth="1"/>
    <col min="11019" max="11019" width="17.21875" style="593" customWidth="1"/>
    <col min="11020" max="11020" width="23.33203125" style="593" customWidth="1"/>
    <col min="11021" max="11264" width="8.88671875" style="593"/>
    <col min="11265" max="11265" width="14.6640625" style="593" customWidth="1"/>
    <col min="11266" max="11266" width="9" style="593" customWidth="1"/>
    <col min="11267" max="11267" width="22.77734375" style="593" customWidth="1"/>
    <col min="11268" max="11268" width="16.21875" style="593" customWidth="1"/>
    <col min="11269" max="11270" width="12.109375" style="593" customWidth="1"/>
    <col min="11271" max="11271" width="39.5546875" style="593" customWidth="1"/>
    <col min="11272" max="11273" width="16.21875" style="593" customWidth="1"/>
    <col min="11274" max="11274" width="26.6640625" style="593" customWidth="1"/>
    <col min="11275" max="11275" width="17.21875" style="593" customWidth="1"/>
    <col min="11276" max="11276" width="23.33203125" style="593" customWidth="1"/>
    <col min="11277" max="11520" width="8.88671875" style="593"/>
    <col min="11521" max="11521" width="14.6640625" style="593" customWidth="1"/>
    <col min="11522" max="11522" width="9" style="593" customWidth="1"/>
    <col min="11523" max="11523" width="22.77734375" style="593" customWidth="1"/>
    <col min="11524" max="11524" width="16.21875" style="593" customWidth="1"/>
    <col min="11525" max="11526" width="12.109375" style="593" customWidth="1"/>
    <col min="11527" max="11527" width="39.5546875" style="593" customWidth="1"/>
    <col min="11528" max="11529" width="16.21875" style="593" customWidth="1"/>
    <col min="11530" max="11530" width="26.6640625" style="593" customWidth="1"/>
    <col min="11531" max="11531" width="17.21875" style="593" customWidth="1"/>
    <col min="11532" max="11532" width="23.33203125" style="593" customWidth="1"/>
    <col min="11533" max="11776" width="8.88671875" style="593"/>
    <col min="11777" max="11777" width="14.6640625" style="593" customWidth="1"/>
    <col min="11778" max="11778" width="9" style="593" customWidth="1"/>
    <col min="11779" max="11779" width="22.77734375" style="593" customWidth="1"/>
    <col min="11780" max="11780" width="16.21875" style="593" customWidth="1"/>
    <col min="11781" max="11782" width="12.109375" style="593" customWidth="1"/>
    <col min="11783" max="11783" width="39.5546875" style="593" customWidth="1"/>
    <col min="11784" max="11785" width="16.21875" style="593" customWidth="1"/>
    <col min="11786" max="11786" width="26.6640625" style="593" customWidth="1"/>
    <col min="11787" max="11787" width="17.21875" style="593" customWidth="1"/>
    <col min="11788" max="11788" width="23.33203125" style="593" customWidth="1"/>
    <col min="11789" max="12032" width="8.88671875" style="593"/>
    <col min="12033" max="12033" width="14.6640625" style="593" customWidth="1"/>
    <col min="12034" max="12034" width="9" style="593" customWidth="1"/>
    <col min="12035" max="12035" width="22.77734375" style="593" customWidth="1"/>
    <col min="12036" max="12036" width="16.21875" style="593" customWidth="1"/>
    <col min="12037" max="12038" width="12.109375" style="593" customWidth="1"/>
    <col min="12039" max="12039" width="39.5546875" style="593" customWidth="1"/>
    <col min="12040" max="12041" width="16.21875" style="593" customWidth="1"/>
    <col min="12042" max="12042" width="26.6640625" style="593" customWidth="1"/>
    <col min="12043" max="12043" width="17.21875" style="593" customWidth="1"/>
    <col min="12044" max="12044" width="23.33203125" style="593" customWidth="1"/>
    <col min="12045" max="12288" width="8.88671875" style="593"/>
    <col min="12289" max="12289" width="14.6640625" style="593" customWidth="1"/>
    <col min="12290" max="12290" width="9" style="593" customWidth="1"/>
    <col min="12291" max="12291" width="22.77734375" style="593" customWidth="1"/>
    <col min="12292" max="12292" width="16.21875" style="593" customWidth="1"/>
    <col min="12293" max="12294" width="12.109375" style="593" customWidth="1"/>
    <col min="12295" max="12295" width="39.5546875" style="593" customWidth="1"/>
    <col min="12296" max="12297" width="16.21875" style="593" customWidth="1"/>
    <col min="12298" max="12298" width="26.6640625" style="593" customWidth="1"/>
    <col min="12299" max="12299" width="17.21875" style="593" customWidth="1"/>
    <col min="12300" max="12300" width="23.33203125" style="593" customWidth="1"/>
    <col min="12301" max="12544" width="8.88671875" style="593"/>
    <col min="12545" max="12545" width="14.6640625" style="593" customWidth="1"/>
    <col min="12546" max="12546" width="9" style="593" customWidth="1"/>
    <col min="12547" max="12547" width="22.77734375" style="593" customWidth="1"/>
    <col min="12548" max="12548" width="16.21875" style="593" customWidth="1"/>
    <col min="12549" max="12550" width="12.109375" style="593" customWidth="1"/>
    <col min="12551" max="12551" width="39.5546875" style="593" customWidth="1"/>
    <col min="12552" max="12553" width="16.21875" style="593" customWidth="1"/>
    <col min="12554" max="12554" width="26.6640625" style="593" customWidth="1"/>
    <col min="12555" max="12555" width="17.21875" style="593" customWidth="1"/>
    <col min="12556" max="12556" width="23.33203125" style="593" customWidth="1"/>
    <col min="12557" max="12800" width="8.88671875" style="593"/>
    <col min="12801" max="12801" width="14.6640625" style="593" customWidth="1"/>
    <col min="12802" max="12802" width="9" style="593" customWidth="1"/>
    <col min="12803" max="12803" width="22.77734375" style="593" customWidth="1"/>
    <col min="12804" max="12804" width="16.21875" style="593" customWidth="1"/>
    <col min="12805" max="12806" width="12.109375" style="593" customWidth="1"/>
    <col min="12807" max="12807" width="39.5546875" style="593" customWidth="1"/>
    <col min="12808" max="12809" width="16.21875" style="593" customWidth="1"/>
    <col min="12810" max="12810" width="26.6640625" style="593" customWidth="1"/>
    <col min="12811" max="12811" width="17.21875" style="593" customWidth="1"/>
    <col min="12812" max="12812" width="23.33203125" style="593" customWidth="1"/>
    <col min="12813" max="13056" width="8.88671875" style="593"/>
    <col min="13057" max="13057" width="14.6640625" style="593" customWidth="1"/>
    <col min="13058" max="13058" width="9" style="593" customWidth="1"/>
    <col min="13059" max="13059" width="22.77734375" style="593" customWidth="1"/>
    <col min="13060" max="13060" width="16.21875" style="593" customWidth="1"/>
    <col min="13061" max="13062" width="12.109375" style="593" customWidth="1"/>
    <col min="13063" max="13063" width="39.5546875" style="593" customWidth="1"/>
    <col min="13064" max="13065" width="16.21875" style="593" customWidth="1"/>
    <col min="13066" max="13066" width="26.6640625" style="593" customWidth="1"/>
    <col min="13067" max="13067" width="17.21875" style="593" customWidth="1"/>
    <col min="13068" max="13068" width="23.33203125" style="593" customWidth="1"/>
    <col min="13069" max="13312" width="8.88671875" style="593"/>
    <col min="13313" max="13313" width="14.6640625" style="593" customWidth="1"/>
    <col min="13314" max="13314" width="9" style="593" customWidth="1"/>
    <col min="13315" max="13315" width="22.77734375" style="593" customWidth="1"/>
    <col min="13316" max="13316" width="16.21875" style="593" customWidth="1"/>
    <col min="13317" max="13318" width="12.109375" style="593" customWidth="1"/>
    <col min="13319" max="13319" width="39.5546875" style="593" customWidth="1"/>
    <col min="13320" max="13321" width="16.21875" style="593" customWidth="1"/>
    <col min="13322" max="13322" width="26.6640625" style="593" customWidth="1"/>
    <col min="13323" max="13323" width="17.21875" style="593" customWidth="1"/>
    <col min="13324" max="13324" width="23.33203125" style="593" customWidth="1"/>
    <col min="13325" max="13568" width="8.88671875" style="593"/>
    <col min="13569" max="13569" width="14.6640625" style="593" customWidth="1"/>
    <col min="13570" max="13570" width="9" style="593" customWidth="1"/>
    <col min="13571" max="13571" width="22.77734375" style="593" customWidth="1"/>
    <col min="13572" max="13572" width="16.21875" style="593" customWidth="1"/>
    <col min="13573" max="13574" width="12.109375" style="593" customWidth="1"/>
    <col min="13575" max="13575" width="39.5546875" style="593" customWidth="1"/>
    <col min="13576" max="13577" width="16.21875" style="593" customWidth="1"/>
    <col min="13578" max="13578" width="26.6640625" style="593" customWidth="1"/>
    <col min="13579" max="13579" width="17.21875" style="593" customWidth="1"/>
    <col min="13580" max="13580" width="23.33203125" style="593" customWidth="1"/>
    <col min="13581" max="13824" width="8.88671875" style="593"/>
    <col min="13825" max="13825" width="14.6640625" style="593" customWidth="1"/>
    <col min="13826" max="13826" width="9" style="593" customWidth="1"/>
    <col min="13827" max="13827" width="22.77734375" style="593" customWidth="1"/>
    <col min="13828" max="13828" width="16.21875" style="593" customWidth="1"/>
    <col min="13829" max="13830" width="12.109375" style="593" customWidth="1"/>
    <col min="13831" max="13831" width="39.5546875" style="593" customWidth="1"/>
    <col min="13832" max="13833" width="16.21875" style="593" customWidth="1"/>
    <col min="13834" max="13834" width="26.6640625" style="593" customWidth="1"/>
    <col min="13835" max="13835" width="17.21875" style="593" customWidth="1"/>
    <col min="13836" max="13836" width="23.33203125" style="593" customWidth="1"/>
    <col min="13837" max="14080" width="8.88671875" style="593"/>
    <col min="14081" max="14081" width="14.6640625" style="593" customWidth="1"/>
    <col min="14082" max="14082" width="9" style="593" customWidth="1"/>
    <col min="14083" max="14083" width="22.77734375" style="593" customWidth="1"/>
    <col min="14084" max="14084" width="16.21875" style="593" customWidth="1"/>
    <col min="14085" max="14086" width="12.109375" style="593" customWidth="1"/>
    <col min="14087" max="14087" width="39.5546875" style="593" customWidth="1"/>
    <col min="14088" max="14089" width="16.21875" style="593" customWidth="1"/>
    <col min="14090" max="14090" width="26.6640625" style="593" customWidth="1"/>
    <col min="14091" max="14091" width="17.21875" style="593" customWidth="1"/>
    <col min="14092" max="14092" width="23.33203125" style="593" customWidth="1"/>
    <col min="14093" max="14336" width="8.88671875" style="593"/>
    <col min="14337" max="14337" width="14.6640625" style="593" customWidth="1"/>
    <col min="14338" max="14338" width="9" style="593" customWidth="1"/>
    <col min="14339" max="14339" width="22.77734375" style="593" customWidth="1"/>
    <col min="14340" max="14340" width="16.21875" style="593" customWidth="1"/>
    <col min="14341" max="14342" width="12.109375" style="593" customWidth="1"/>
    <col min="14343" max="14343" width="39.5546875" style="593" customWidth="1"/>
    <col min="14344" max="14345" width="16.21875" style="593" customWidth="1"/>
    <col min="14346" max="14346" width="26.6640625" style="593" customWidth="1"/>
    <col min="14347" max="14347" width="17.21875" style="593" customWidth="1"/>
    <col min="14348" max="14348" width="23.33203125" style="593" customWidth="1"/>
    <col min="14349" max="14592" width="8.88671875" style="593"/>
    <col min="14593" max="14593" width="14.6640625" style="593" customWidth="1"/>
    <col min="14594" max="14594" width="9" style="593" customWidth="1"/>
    <col min="14595" max="14595" width="22.77734375" style="593" customWidth="1"/>
    <col min="14596" max="14596" width="16.21875" style="593" customWidth="1"/>
    <col min="14597" max="14598" width="12.109375" style="593" customWidth="1"/>
    <col min="14599" max="14599" width="39.5546875" style="593" customWidth="1"/>
    <col min="14600" max="14601" width="16.21875" style="593" customWidth="1"/>
    <col min="14602" max="14602" width="26.6640625" style="593" customWidth="1"/>
    <col min="14603" max="14603" width="17.21875" style="593" customWidth="1"/>
    <col min="14604" max="14604" width="23.33203125" style="593" customWidth="1"/>
    <col min="14605" max="14848" width="8.88671875" style="593"/>
    <col min="14849" max="14849" width="14.6640625" style="593" customWidth="1"/>
    <col min="14850" max="14850" width="9" style="593" customWidth="1"/>
    <col min="14851" max="14851" width="22.77734375" style="593" customWidth="1"/>
    <col min="14852" max="14852" width="16.21875" style="593" customWidth="1"/>
    <col min="14853" max="14854" width="12.109375" style="593" customWidth="1"/>
    <col min="14855" max="14855" width="39.5546875" style="593" customWidth="1"/>
    <col min="14856" max="14857" width="16.21875" style="593" customWidth="1"/>
    <col min="14858" max="14858" width="26.6640625" style="593" customWidth="1"/>
    <col min="14859" max="14859" width="17.21875" style="593" customWidth="1"/>
    <col min="14860" max="14860" width="23.33203125" style="593" customWidth="1"/>
    <col min="14861" max="15104" width="8.88671875" style="593"/>
    <col min="15105" max="15105" width="14.6640625" style="593" customWidth="1"/>
    <col min="15106" max="15106" width="9" style="593" customWidth="1"/>
    <col min="15107" max="15107" width="22.77734375" style="593" customWidth="1"/>
    <col min="15108" max="15108" width="16.21875" style="593" customWidth="1"/>
    <col min="15109" max="15110" width="12.109375" style="593" customWidth="1"/>
    <col min="15111" max="15111" width="39.5546875" style="593" customWidth="1"/>
    <col min="15112" max="15113" width="16.21875" style="593" customWidth="1"/>
    <col min="15114" max="15114" width="26.6640625" style="593" customWidth="1"/>
    <col min="15115" max="15115" width="17.21875" style="593" customWidth="1"/>
    <col min="15116" max="15116" width="23.33203125" style="593" customWidth="1"/>
    <col min="15117" max="15360" width="8.88671875" style="593"/>
    <col min="15361" max="15361" width="14.6640625" style="593" customWidth="1"/>
    <col min="15362" max="15362" width="9" style="593" customWidth="1"/>
    <col min="15363" max="15363" width="22.77734375" style="593" customWidth="1"/>
    <col min="15364" max="15364" width="16.21875" style="593" customWidth="1"/>
    <col min="15365" max="15366" width="12.109375" style="593" customWidth="1"/>
    <col min="15367" max="15367" width="39.5546875" style="593" customWidth="1"/>
    <col min="15368" max="15369" width="16.21875" style="593" customWidth="1"/>
    <col min="15370" max="15370" width="26.6640625" style="593" customWidth="1"/>
    <col min="15371" max="15371" width="17.21875" style="593" customWidth="1"/>
    <col min="15372" max="15372" width="23.33203125" style="593" customWidth="1"/>
    <col min="15373" max="15616" width="8.88671875" style="593"/>
    <col min="15617" max="15617" width="14.6640625" style="593" customWidth="1"/>
    <col min="15618" max="15618" width="9" style="593" customWidth="1"/>
    <col min="15619" max="15619" width="22.77734375" style="593" customWidth="1"/>
    <col min="15620" max="15620" width="16.21875" style="593" customWidth="1"/>
    <col min="15621" max="15622" width="12.109375" style="593" customWidth="1"/>
    <col min="15623" max="15623" width="39.5546875" style="593" customWidth="1"/>
    <col min="15624" max="15625" width="16.21875" style="593" customWidth="1"/>
    <col min="15626" max="15626" width="26.6640625" style="593" customWidth="1"/>
    <col min="15627" max="15627" width="17.21875" style="593" customWidth="1"/>
    <col min="15628" max="15628" width="23.33203125" style="593" customWidth="1"/>
    <col min="15629" max="15872" width="8.88671875" style="593"/>
    <col min="15873" max="15873" width="14.6640625" style="593" customWidth="1"/>
    <col min="15874" max="15874" width="9" style="593" customWidth="1"/>
    <col min="15875" max="15875" width="22.77734375" style="593" customWidth="1"/>
    <col min="15876" max="15876" width="16.21875" style="593" customWidth="1"/>
    <col min="15877" max="15878" width="12.109375" style="593" customWidth="1"/>
    <col min="15879" max="15879" width="39.5546875" style="593" customWidth="1"/>
    <col min="15880" max="15881" width="16.21875" style="593" customWidth="1"/>
    <col min="15882" max="15882" width="26.6640625" style="593" customWidth="1"/>
    <col min="15883" max="15883" width="17.21875" style="593" customWidth="1"/>
    <col min="15884" max="15884" width="23.33203125" style="593" customWidth="1"/>
    <col min="15885" max="16128" width="8.88671875" style="593"/>
    <col min="16129" max="16129" width="14.6640625" style="593" customWidth="1"/>
    <col min="16130" max="16130" width="9" style="593" customWidth="1"/>
    <col min="16131" max="16131" width="22.77734375" style="593" customWidth="1"/>
    <col min="16132" max="16132" width="16.21875" style="593" customWidth="1"/>
    <col min="16133" max="16134" width="12.109375" style="593" customWidth="1"/>
    <col min="16135" max="16135" width="39.5546875" style="593" customWidth="1"/>
    <col min="16136" max="16137" width="16.21875" style="593" customWidth="1"/>
    <col min="16138" max="16138" width="26.6640625" style="593" customWidth="1"/>
    <col min="16139" max="16139" width="17.21875" style="593" customWidth="1"/>
    <col min="16140" max="16140" width="23.33203125" style="593" customWidth="1"/>
    <col min="16141" max="16384" width="8.88671875" style="593"/>
  </cols>
  <sheetData>
    <row r="1" spans="1:14" s="640" customFormat="1" ht="19.8">
      <c r="A1" s="684" t="s">
        <v>1299</v>
      </c>
      <c r="D1" s="685"/>
      <c r="E1" s="685"/>
      <c r="F1" s="685"/>
      <c r="G1" s="685"/>
      <c r="H1" s="685"/>
      <c r="I1" s="685"/>
      <c r="J1" s="686"/>
      <c r="K1" s="687" t="s">
        <v>770</v>
      </c>
      <c r="L1" s="688" t="s">
        <v>798</v>
      </c>
      <c r="M1" s="1372" t="s">
        <v>86</v>
      </c>
      <c r="N1" s="1372"/>
    </row>
    <row r="2" spans="1:14" s="640" customFormat="1" ht="19.8">
      <c r="A2" s="684" t="s">
        <v>1300</v>
      </c>
      <c r="B2" s="689" t="s">
        <v>1301</v>
      </c>
      <c r="C2" s="689"/>
      <c r="D2" s="690"/>
      <c r="E2" s="690"/>
      <c r="F2" s="690"/>
      <c r="G2" s="690"/>
      <c r="H2" s="690"/>
      <c r="I2" s="690"/>
      <c r="J2" s="691"/>
      <c r="K2" s="687" t="s">
        <v>1302</v>
      </c>
      <c r="L2" s="692" t="s">
        <v>1303</v>
      </c>
    </row>
    <row r="3" spans="1:14" ht="32.25" customHeight="1">
      <c r="A3" s="1800" t="s">
        <v>1304</v>
      </c>
      <c r="B3" s="1800"/>
      <c r="C3" s="1800"/>
      <c r="D3" s="1800"/>
      <c r="E3" s="1800"/>
      <c r="F3" s="1800"/>
      <c r="G3" s="1800"/>
      <c r="H3" s="1800"/>
      <c r="I3" s="1800"/>
      <c r="J3" s="1800"/>
      <c r="K3" s="1800"/>
      <c r="L3" s="1800"/>
    </row>
    <row r="4" spans="1:14" ht="20.25" customHeight="1">
      <c r="A4" s="693" t="s">
        <v>1305</v>
      </c>
      <c r="B4" s="693"/>
      <c r="C4" s="693"/>
      <c r="D4" s="693"/>
      <c r="E4" s="693"/>
      <c r="F4" s="1801" t="s">
        <v>1306</v>
      </c>
      <c r="G4" s="1801"/>
      <c r="H4" s="1801"/>
      <c r="I4" s="1801"/>
      <c r="J4" s="693"/>
      <c r="K4" s="693"/>
      <c r="L4" s="693"/>
    </row>
    <row r="5" spans="1:14" ht="19.8">
      <c r="A5" s="689" t="s">
        <v>1307</v>
      </c>
      <c r="B5" s="689"/>
      <c r="C5" s="689"/>
      <c r="D5" s="690"/>
      <c r="E5" s="690"/>
      <c r="F5" s="690"/>
      <c r="G5" s="690"/>
      <c r="H5" s="689"/>
      <c r="I5" s="689"/>
      <c r="J5" s="694"/>
      <c r="K5" s="694"/>
      <c r="L5" s="694" t="s">
        <v>1308</v>
      </c>
    </row>
    <row r="6" spans="1:14" ht="22.5" customHeight="1">
      <c r="A6" s="1802" t="s">
        <v>1309</v>
      </c>
      <c r="B6" s="1802"/>
      <c r="C6" s="1803"/>
      <c r="D6" s="1807" t="s">
        <v>1310</v>
      </c>
      <c r="E6" s="1808"/>
      <c r="F6" s="1808"/>
      <c r="G6" s="1808"/>
      <c r="H6" s="1808"/>
      <c r="I6" s="1808"/>
      <c r="J6" s="1822"/>
      <c r="K6" s="1816" t="s">
        <v>1311</v>
      </c>
      <c r="L6" s="1808"/>
    </row>
    <row r="7" spans="1:14" ht="19.5" customHeight="1">
      <c r="A7" s="1801"/>
      <c r="B7" s="1801"/>
      <c r="C7" s="1804"/>
      <c r="D7" s="1809" t="s">
        <v>1312</v>
      </c>
      <c r="E7" s="695"/>
      <c r="F7" s="696"/>
      <c r="G7" s="696"/>
      <c r="H7" s="697"/>
      <c r="I7" s="697"/>
      <c r="J7" s="698"/>
      <c r="K7" s="1817" t="s">
        <v>1313</v>
      </c>
      <c r="L7" s="1823" t="s">
        <v>1314</v>
      </c>
    </row>
    <row r="8" spans="1:14" ht="16.5" customHeight="1">
      <c r="A8" s="1801"/>
      <c r="B8" s="1801"/>
      <c r="C8" s="1804"/>
      <c r="D8" s="1810"/>
      <c r="E8" s="1811" t="s">
        <v>1315</v>
      </c>
      <c r="F8" s="1825" t="s">
        <v>1316</v>
      </c>
      <c r="G8" s="1811" t="s">
        <v>1317</v>
      </c>
      <c r="H8" s="1812" t="s">
        <v>1318</v>
      </c>
      <c r="I8" s="1814" t="s">
        <v>1319</v>
      </c>
      <c r="J8" s="1820" t="s">
        <v>1320</v>
      </c>
      <c r="K8" s="1818"/>
      <c r="L8" s="1824"/>
    </row>
    <row r="9" spans="1:14" ht="23.25" customHeight="1">
      <c r="A9" s="1805"/>
      <c r="B9" s="1805"/>
      <c r="C9" s="1806"/>
      <c r="D9" s="1792"/>
      <c r="E9" s="1811"/>
      <c r="F9" s="1811"/>
      <c r="G9" s="1811"/>
      <c r="H9" s="1813"/>
      <c r="I9" s="1815"/>
      <c r="J9" s="1826"/>
      <c r="K9" s="1819"/>
      <c r="L9" s="1798"/>
    </row>
    <row r="10" spans="1:14" ht="19.5" customHeight="1">
      <c r="A10" s="1793" t="s">
        <v>1321</v>
      </c>
      <c r="B10" s="1796" t="s">
        <v>1322</v>
      </c>
      <c r="C10" s="1797"/>
      <c r="D10" s="699"/>
      <c r="E10" s="700"/>
      <c r="F10" s="701"/>
      <c r="G10" s="702"/>
      <c r="H10" s="684"/>
      <c r="I10" s="684"/>
      <c r="J10" s="703"/>
      <c r="K10" s="704"/>
    </row>
    <row r="11" spans="1:14" ht="19.5" customHeight="1">
      <c r="A11" s="1794"/>
      <c r="B11" s="1785" t="s">
        <v>1323</v>
      </c>
      <c r="C11" s="1786"/>
      <c r="D11" s="699"/>
      <c r="E11" s="687"/>
      <c r="F11" s="705"/>
      <c r="G11" s="685"/>
      <c r="H11" s="684"/>
      <c r="I11" s="684"/>
      <c r="J11" s="703"/>
      <c r="K11" s="704"/>
      <c r="L11" s="706"/>
    </row>
    <row r="12" spans="1:14" ht="19.5" customHeight="1">
      <c r="A12" s="1794"/>
      <c r="B12" s="1787" t="s">
        <v>1324</v>
      </c>
      <c r="C12" s="1788"/>
      <c r="D12" s="699"/>
      <c r="E12" s="687"/>
      <c r="F12" s="707"/>
      <c r="G12" s="696"/>
      <c r="H12" s="684"/>
      <c r="I12" s="684"/>
      <c r="J12" s="703"/>
      <c r="K12" s="708"/>
      <c r="L12" s="709"/>
    </row>
    <row r="13" spans="1:14" ht="19.5" customHeight="1">
      <c r="A13" s="1794"/>
      <c r="B13" s="1785" t="s">
        <v>1325</v>
      </c>
      <c r="C13" s="1786"/>
      <c r="D13" s="699"/>
      <c r="E13" s="687"/>
      <c r="F13" s="707"/>
      <c r="G13" s="687"/>
      <c r="H13" s="684"/>
      <c r="I13" s="684"/>
      <c r="J13" s="703"/>
      <c r="K13" s="708"/>
      <c r="L13" s="709"/>
    </row>
    <row r="14" spans="1:14" ht="19.5" customHeight="1">
      <c r="A14" s="1794"/>
      <c r="B14" s="1787" t="s">
        <v>1326</v>
      </c>
      <c r="C14" s="1788"/>
      <c r="D14" s="699"/>
      <c r="E14" s="687"/>
      <c r="F14" s="707"/>
      <c r="G14" s="696"/>
      <c r="H14" s="684"/>
      <c r="I14" s="684"/>
      <c r="J14" s="703"/>
      <c r="K14" s="708"/>
      <c r="L14" s="709"/>
    </row>
    <row r="15" spans="1:14" ht="19.5" customHeight="1">
      <c r="A15" s="1794"/>
      <c r="B15" s="1785" t="s">
        <v>1327</v>
      </c>
      <c r="C15" s="1786"/>
      <c r="D15" s="699"/>
      <c r="E15" s="687"/>
      <c r="F15" s="710"/>
      <c r="G15" s="696"/>
      <c r="H15" s="684"/>
      <c r="I15" s="684"/>
      <c r="J15" s="703"/>
      <c r="K15" s="708"/>
      <c r="L15" s="709"/>
    </row>
    <row r="16" spans="1:14" ht="19.5" customHeight="1">
      <c r="A16" s="1794"/>
      <c r="B16" s="1785" t="s">
        <v>1328</v>
      </c>
      <c r="C16" s="1786"/>
      <c r="D16" s="699"/>
      <c r="E16" s="687"/>
      <c r="F16" s="707"/>
      <c r="G16" s="690"/>
      <c r="H16" s="684"/>
      <c r="I16" s="684"/>
      <c r="J16" s="703"/>
      <c r="K16" s="711"/>
    </row>
    <row r="17" spans="1:12" ht="19.5" customHeight="1">
      <c r="A17" s="1794"/>
      <c r="B17" s="1785" t="s">
        <v>1329</v>
      </c>
      <c r="C17" s="1786"/>
      <c r="D17" s="699"/>
      <c r="E17" s="687"/>
      <c r="F17" s="707"/>
      <c r="G17" s="696"/>
      <c r="H17" s="684"/>
      <c r="I17" s="684"/>
      <c r="J17" s="703"/>
      <c r="K17" s="708"/>
      <c r="L17" s="709"/>
    </row>
    <row r="18" spans="1:12" ht="19.5" customHeight="1">
      <c r="A18" s="1794"/>
      <c r="B18" s="1785" t="s">
        <v>1330</v>
      </c>
      <c r="C18" s="1786"/>
      <c r="D18" s="699"/>
      <c r="E18" s="687"/>
      <c r="F18" s="707"/>
      <c r="G18" s="696"/>
      <c r="H18" s="684"/>
      <c r="I18" s="684"/>
      <c r="J18" s="703"/>
      <c r="K18" s="708"/>
      <c r="L18" s="709"/>
    </row>
    <row r="19" spans="1:12" ht="19.5" customHeight="1">
      <c r="A19" s="1794"/>
      <c r="B19" s="1785" t="s">
        <v>1331</v>
      </c>
      <c r="C19" s="1786"/>
      <c r="D19" s="699"/>
      <c r="E19" s="687"/>
      <c r="F19" s="705"/>
      <c r="G19" s="685"/>
      <c r="H19" s="684"/>
      <c r="I19" s="684"/>
      <c r="J19" s="703"/>
      <c r="K19" s="712"/>
      <c r="L19" s="713"/>
    </row>
    <row r="20" spans="1:12" ht="19.5" customHeight="1">
      <c r="A20" s="1794"/>
      <c r="B20" s="1787" t="s">
        <v>1332</v>
      </c>
      <c r="C20" s="1788"/>
      <c r="D20" s="699"/>
      <c r="E20" s="687"/>
      <c r="F20" s="714"/>
      <c r="G20" s="687"/>
      <c r="H20" s="684"/>
      <c r="I20" s="684"/>
      <c r="J20" s="703"/>
      <c r="K20" s="712"/>
      <c r="L20" s="713"/>
    </row>
    <row r="21" spans="1:12" ht="19.5" customHeight="1">
      <c r="A21" s="1794"/>
      <c r="B21" s="1787" t="s">
        <v>1333</v>
      </c>
      <c r="C21" s="1788"/>
      <c r="D21" s="715"/>
      <c r="E21" s="716"/>
      <c r="F21" s="707"/>
      <c r="G21" s="717"/>
      <c r="H21" s="718"/>
      <c r="I21" s="718"/>
      <c r="J21" s="703"/>
      <c r="K21" s="708"/>
    </row>
    <row r="22" spans="1:12" ht="19.5" customHeight="1">
      <c r="A22" s="1794"/>
      <c r="B22" s="1785" t="s">
        <v>1334</v>
      </c>
      <c r="C22" s="1786"/>
      <c r="D22" s="715"/>
      <c r="E22" s="716"/>
      <c r="F22" s="707"/>
      <c r="G22" s="717"/>
      <c r="H22" s="718"/>
      <c r="I22" s="718"/>
      <c r="J22" s="719"/>
      <c r="K22" s="711"/>
      <c r="L22" s="720"/>
    </row>
    <row r="23" spans="1:12" ht="19.5" customHeight="1" thickBot="1">
      <c r="A23" s="1795"/>
      <c r="B23" s="1789" t="s">
        <v>1335</v>
      </c>
      <c r="C23" s="1790"/>
      <c r="D23" s="721"/>
      <c r="E23" s="722"/>
      <c r="F23" s="723"/>
      <c r="G23" s="724"/>
      <c r="H23" s="725"/>
      <c r="I23" s="725"/>
      <c r="J23" s="726"/>
      <c r="K23" s="727"/>
      <c r="L23" s="728"/>
    </row>
    <row r="24" spans="1:12" ht="41.25" customHeight="1" thickTop="1">
      <c r="A24" s="1777" t="s">
        <v>1336</v>
      </c>
      <c r="B24" s="1777"/>
      <c r="C24" s="1778"/>
      <c r="D24" s="729">
        <v>15317</v>
      </c>
      <c r="E24" s="730">
        <v>11364</v>
      </c>
      <c r="F24" s="731">
        <v>0</v>
      </c>
      <c r="G24" s="732"/>
      <c r="H24" s="733"/>
      <c r="I24" s="733"/>
      <c r="J24" s="734"/>
      <c r="K24" s="735">
        <v>0</v>
      </c>
      <c r="L24" s="736">
        <v>0</v>
      </c>
    </row>
    <row r="25" spans="1:12">
      <c r="G25" s="102"/>
    </row>
    <row r="27" spans="1:12" ht="33">
      <c r="A27" s="1800" t="s">
        <v>1337</v>
      </c>
      <c r="B27" s="1800"/>
      <c r="C27" s="1800"/>
      <c r="D27" s="1800"/>
      <c r="E27" s="1800"/>
      <c r="F27" s="1800"/>
      <c r="G27" s="1800"/>
      <c r="H27" s="1800"/>
      <c r="I27" s="1800"/>
      <c r="J27" s="1800"/>
      <c r="K27" s="1800"/>
    </row>
    <row r="28" spans="1:12" ht="19.8">
      <c r="A28" s="693" t="s">
        <v>1305</v>
      </c>
      <c r="B28" s="693"/>
      <c r="C28" s="693"/>
      <c r="D28" s="693"/>
      <c r="E28" s="1801" t="s">
        <v>1338</v>
      </c>
      <c r="F28" s="1801"/>
      <c r="G28" s="1801"/>
      <c r="H28" s="1801"/>
      <c r="I28" s="693"/>
      <c r="J28" s="693"/>
      <c r="K28" s="693"/>
    </row>
    <row r="29" spans="1:12" ht="19.8">
      <c r="A29" s="689" t="s">
        <v>1339</v>
      </c>
      <c r="B29" s="689"/>
      <c r="C29" s="689"/>
      <c r="D29" s="690"/>
      <c r="E29" s="690"/>
      <c r="F29" s="690"/>
      <c r="G29" s="689"/>
      <c r="H29" s="689"/>
      <c r="I29" s="694"/>
      <c r="J29" s="694"/>
      <c r="K29" s="694" t="s">
        <v>1308</v>
      </c>
    </row>
    <row r="30" spans="1:12" ht="19.8">
      <c r="A30" s="1802" t="s">
        <v>1309</v>
      </c>
      <c r="B30" s="1802"/>
      <c r="C30" s="1803"/>
      <c r="D30" s="1807" t="s">
        <v>1340</v>
      </c>
      <c r="E30" s="1808"/>
      <c r="F30" s="1808"/>
      <c r="G30" s="1808"/>
      <c r="H30" s="1808"/>
      <c r="I30" s="1822"/>
      <c r="J30" s="1816" t="s">
        <v>1341</v>
      </c>
      <c r="K30" s="1808"/>
    </row>
    <row r="31" spans="1:12" ht="19.8">
      <c r="A31" s="1801"/>
      <c r="B31" s="1801"/>
      <c r="C31" s="1804"/>
      <c r="D31" s="1809" t="s">
        <v>1312</v>
      </c>
      <c r="E31" s="695"/>
      <c r="F31" s="696"/>
      <c r="G31" s="697"/>
      <c r="H31" s="697"/>
      <c r="I31" s="698"/>
      <c r="J31" s="1817" t="s">
        <v>1313</v>
      </c>
      <c r="K31" s="1823" t="s">
        <v>1314</v>
      </c>
    </row>
    <row r="32" spans="1:12">
      <c r="A32" s="1801"/>
      <c r="B32" s="1801"/>
      <c r="C32" s="1804"/>
      <c r="D32" s="1810"/>
      <c r="E32" s="1811" t="s">
        <v>1315</v>
      </c>
      <c r="F32" s="1825" t="s">
        <v>1316</v>
      </c>
      <c r="G32" s="1812" t="s">
        <v>1318</v>
      </c>
      <c r="H32" s="1814" t="s">
        <v>1319</v>
      </c>
      <c r="I32" s="1820" t="s">
        <v>1320</v>
      </c>
      <c r="J32" s="1818"/>
      <c r="K32" s="1824"/>
    </row>
    <row r="33" spans="1:11">
      <c r="A33" s="1805"/>
      <c r="B33" s="1805"/>
      <c r="C33" s="1806"/>
      <c r="D33" s="1792"/>
      <c r="E33" s="1811"/>
      <c r="F33" s="1811"/>
      <c r="G33" s="1813"/>
      <c r="H33" s="1815"/>
      <c r="I33" s="1821"/>
      <c r="J33" s="1819"/>
      <c r="K33" s="1798"/>
    </row>
    <row r="34" spans="1:11" ht="19.8">
      <c r="A34" s="1793" t="s">
        <v>1321</v>
      </c>
      <c r="B34" s="1796" t="s">
        <v>1322</v>
      </c>
      <c r="C34" s="1797"/>
      <c r="D34" s="699"/>
      <c r="E34" s="700"/>
      <c r="F34" s="737"/>
      <c r="G34" s="684"/>
      <c r="H34" s="684"/>
      <c r="I34" s="703"/>
      <c r="J34" s="704"/>
    </row>
    <row r="35" spans="1:11" ht="19.8">
      <c r="A35" s="1794"/>
      <c r="B35" s="1785" t="s">
        <v>1323</v>
      </c>
      <c r="C35" s="1786"/>
      <c r="D35" s="699"/>
      <c r="E35" s="687"/>
      <c r="F35" s="738"/>
      <c r="G35" s="684"/>
      <c r="H35" s="684"/>
      <c r="I35" s="703"/>
      <c r="J35" s="704"/>
      <c r="K35" s="706"/>
    </row>
    <row r="36" spans="1:11" ht="19.8">
      <c r="A36" s="1794"/>
      <c r="B36" s="1787" t="s">
        <v>1324</v>
      </c>
      <c r="C36" s="1788"/>
      <c r="D36" s="699"/>
      <c r="E36" s="687"/>
      <c r="F36" s="739"/>
      <c r="G36" s="684"/>
      <c r="H36" s="684"/>
      <c r="I36" s="703"/>
      <c r="J36" s="708"/>
      <c r="K36" s="709"/>
    </row>
    <row r="37" spans="1:11" ht="19.8">
      <c r="A37" s="1794"/>
      <c r="B37" s="1785" t="s">
        <v>1325</v>
      </c>
      <c r="C37" s="1786"/>
      <c r="D37" s="699"/>
      <c r="E37" s="687"/>
      <c r="F37" s="739"/>
      <c r="G37" s="684"/>
      <c r="H37" s="684"/>
      <c r="I37" s="703"/>
      <c r="J37" s="708"/>
      <c r="K37" s="709"/>
    </row>
    <row r="38" spans="1:11" ht="19.8">
      <c r="A38" s="1794"/>
      <c r="B38" s="1787" t="s">
        <v>1326</v>
      </c>
      <c r="C38" s="1788"/>
      <c r="D38" s="699"/>
      <c r="E38" s="687"/>
      <c r="F38" s="739"/>
      <c r="G38" s="684"/>
      <c r="H38" s="684"/>
      <c r="I38" s="703"/>
      <c r="J38" s="708"/>
      <c r="K38" s="709"/>
    </row>
    <row r="39" spans="1:11" ht="19.8">
      <c r="A39" s="1794"/>
      <c r="B39" s="1785" t="s">
        <v>1327</v>
      </c>
      <c r="C39" s="1786"/>
      <c r="D39" s="699"/>
      <c r="E39" s="687"/>
      <c r="F39" s="740"/>
      <c r="G39" s="684"/>
      <c r="H39" s="684"/>
      <c r="I39" s="703"/>
      <c r="J39" s="708"/>
      <c r="K39" s="709"/>
    </row>
    <row r="40" spans="1:11" ht="19.8">
      <c r="A40" s="1794"/>
      <c r="B40" s="1785" t="s">
        <v>1328</v>
      </c>
      <c r="C40" s="1786"/>
      <c r="D40" s="699"/>
      <c r="E40" s="687"/>
      <c r="F40" s="740"/>
      <c r="G40" s="684"/>
      <c r="H40" s="684"/>
      <c r="I40" s="703"/>
      <c r="J40" s="711"/>
    </row>
    <row r="41" spans="1:11" ht="19.8">
      <c r="A41" s="1794"/>
      <c r="B41" s="1785" t="s">
        <v>1329</v>
      </c>
      <c r="C41" s="1786"/>
      <c r="D41" s="699"/>
      <c r="E41" s="687"/>
      <c r="F41" s="739"/>
      <c r="G41" s="684"/>
      <c r="H41" s="684"/>
      <c r="I41" s="703"/>
      <c r="J41" s="708"/>
      <c r="K41" s="709"/>
    </row>
    <row r="42" spans="1:11" ht="19.8">
      <c r="A42" s="1794"/>
      <c r="B42" s="1785" t="s">
        <v>1330</v>
      </c>
      <c r="C42" s="1786"/>
      <c r="D42" s="699"/>
      <c r="E42" s="687"/>
      <c r="F42" s="739"/>
      <c r="G42" s="684"/>
      <c r="H42" s="684"/>
      <c r="I42" s="703"/>
      <c r="J42" s="708"/>
      <c r="K42" s="709"/>
    </row>
    <row r="43" spans="1:11" ht="19.8">
      <c r="A43" s="1794"/>
      <c r="B43" s="1785" t="s">
        <v>1331</v>
      </c>
      <c r="C43" s="1786"/>
      <c r="D43" s="699"/>
      <c r="E43" s="687"/>
      <c r="F43" s="739"/>
      <c r="G43" s="684"/>
      <c r="H43" s="684"/>
      <c r="I43" s="703"/>
      <c r="J43" s="712"/>
      <c r="K43" s="713"/>
    </row>
    <row r="44" spans="1:11" ht="19.8">
      <c r="A44" s="1794"/>
      <c r="B44" s="1787" t="s">
        <v>1332</v>
      </c>
      <c r="C44" s="1788"/>
      <c r="D44" s="699"/>
      <c r="E44" s="687"/>
      <c r="F44" s="738"/>
      <c r="G44" s="684"/>
      <c r="H44" s="684"/>
      <c r="I44" s="703"/>
      <c r="J44" s="712"/>
      <c r="K44" s="713"/>
    </row>
    <row r="45" spans="1:11" ht="19.8">
      <c r="A45" s="1794"/>
      <c r="B45" s="1787" t="s">
        <v>1333</v>
      </c>
      <c r="C45" s="1788"/>
      <c r="D45" s="699"/>
      <c r="E45" s="687"/>
      <c r="F45" s="739"/>
      <c r="G45" s="684"/>
      <c r="H45" s="684"/>
      <c r="I45" s="703"/>
      <c r="J45" s="712"/>
      <c r="K45" s="713"/>
    </row>
    <row r="46" spans="1:11" ht="19.8">
      <c r="A46" s="1794"/>
      <c r="B46" s="1785" t="s">
        <v>1334</v>
      </c>
      <c r="C46" s="1786"/>
      <c r="D46" s="715"/>
      <c r="E46" s="716"/>
      <c r="F46" s="741"/>
      <c r="G46" s="718"/>
      <c r="H46" s="718"/>
      <c r="I46" s="742"/>
      <c r="J46" s="711"/>
    </row>
    <row r="47" spans="1:11" ht="20.399999999999999" thickBot="1">
      <c r="A47" s="1795"/>
      <c r="B47" s="1789" t="s">
        <v>1335</v>
      </c>
      <c r="C47" s="1790"/>
      <c r="D47" s="721"/>
      <c r="E47" s="722"/>
      <c r="F47" s="743"/>
      <c r="G47" s="725"/>
      <c r="H47" s="725"/>
      <c r="I47" s="726"/>
      <c r="J47" s="727"/>
      <c r="K47" s="728"/>
    </row>
    <row r="48" spans="1:11" ht="20.399999999999999" thickTop="1">
      <c r="A48" s="1798" t="s">
        <v>1336</v>
      </c>
      <c r="B48" s="1798"/>
      <c r="C48" s="1799"/>
      <c r="D48" s="729">
        <v>15277</v>
      </c>
      <c r="E48" s="744">
        <v>11364</v>
      </c>
      <c r="F48" s="731">
        <v>0</v>
      </c>
      <c r="G48" s="733"/>
      <c r="H48" s="733"/>
      <c r="I48" s="734"/>
      <c r="J48" s="735">
        <v>0</v>
      </c>
      <c r="K48" s="736">
        <v>0</v>
      </c>
    </row>
    <row r="50" spans="1:9" ht="33">
      <c r="A50" s="1800" t="s">
        <v>1342</v>
      </c>
      <c r="B50" s="1800"/>
      <c r="C50" s="1800"/>
      <c r="D50" s="1800"/>
      <c r="E50" s="1800"/>
      <c r="F50" s="1800"/>
      <c r="G50" s="1800"/>
      <c r="H50" s="1800"/>
      <c r="I50" s="1800"/>
    </row>
    <row r="51" spans="1:9" ht="19.8">
      <c r="A51" s="693" t="s">
        <v>1305</v>
      </c>
      <c r="B51" s="693"/>
      <c r="C51" s="693"/>
      <c r="D51" s="1801" t="s">
        <v>1338</v>
      </c>
      <c r="E51" s="1801"/>
      <c r="F51" s="1801"/>
      <c r="G51" s="1801"/>
      <c r="H51" s="693"/>
      <c r="I51" s="693"/>
    </row>
    <row r="52" spans="1:9" ht="19.8">
      <c r="A52" s="640" t="s">
        <v>1343</v>
      </c>
      <c r="B52" s="640"/>
      <c r="C52" s="640"/>
      <c r="D52" s="685"/>
      <c r="E52" s="685"/>
      <c r="F52" s="690"/>
      <c r="G52" s="745"/>
      <c r="H52" s="689"/>
      <c r="I52" s="745" t="s">
        <v>1308</v>
      </c>
    </row>
    <row r="53" spans="1:9" ht="19.8">
      <c r="A53" s="1802" t="s">
        <v>1309</v>
      </c>
      <c r="B53" s="1802"/>
      <c r="C53" s="1803"/>
      <c r="D53" s="1807" t="s">
        <v>1340</v>
      </c>
      <c r="E53" s="1808"/>
      <c r="F53" s="1808"/>
      <c r="G53" s="1808"/>
      <c r="H53" s="1808"/>
      <c r="I53" s="1808"/>
    </row>
    <row r="54" spans="1:9" ht="19.8">
      <c r="A54" s="1801"/>
      <c r="B54" s="1801"/>
      <c r="C54" s="1804"/>
      <c r="D54" s="1809" t="s">
        <v>1312</v>
      </c>
      <c r="E54" s="695"/>
      <c r="F54" s="696"/>
      <c r="G54" s="697"/>
      <c r="H54" s="697"/>
      <c r="I54" s="697"/>
    </row>
    <row r="55" spans="1:9">
      <c r="A55" s="1801"/>
      <c r="B55" s="1801"/>
      <c r="C55" s="1804"/>
      <c r="D55" s="1810"/>
      <c r="E55" s="1811" t="s">
        <v>1316</v>
      </c>
      <c r="F55" s="1811" t="s">
        <v>1317</v>
      </c>
      <c r="G55" s="1812" t="s">
        <v>1318</v>
      </c>
      <c r="H55" s="1814" t="s">
        <v>1319</v>
      </c>
      <c r="I55" s="1791" t="s">
        <v>1320</v>
      </c>
    </row>
    <row r="56" spans="1:9">
      <c r="A56" s="1805"/>
      <c r="B56" s="1805"/>
      <c r="C56" s="1806"/>
      <c r="D56" s="1792"/>
      <c r="E56" s="1811"/>
      <c r="F56" s="1811"/>
      <c r="G56" s="1813"/>
      <c r="H56" s="1815"/>
      <c r="I56" s="1792"/>
    </row>
    <row r="57" spans="1:9" ht="19.8">
      <c r="A57" s="1793" t="s">
        <v>1321</v>
      </c>
      <c r="B57" s="1796" t="s">
        <v>1322</v>
      </c>
      <c r="C57" s="1797"/>
      <c r="D57" s="699"/>
      <c r="E57" s="700"/>
      <c r="F57" s="702"/>
      <c r="G57" s="684"/>
      <c r="H57" s="684"/>
      <c r="I57" s="746"/>
    </row>
    <row r="58" spans="1:9" ht="19.8">
      <c r="A58" s="1794"/>
      <c r="B58" s="1785" t="s">
        <v>1323</v>
      </c>
      <c r="C58" s="1786"/>
      <c r="D58" s="699"/>
      <c r="E58" s="687"/>
      <c r="F58" s="685"/>
      <c r="G58" s="684"/>
      <c r="H58" s="684"/>
      <c r="I58" s="746"/>
    </row>
    <row r="59" spans="1:9" ht="19.8">
      <c r="A59" s="1794"/>
      <c r="B59" s="1787" t="s">
        <v>1324</v>
      </c>
      <c r="C59" s="1788"/>
      <c r="D59" s="699"/>
      <c r="E59" s="687"/>
      <c r="F59" s="696"/>
      <c r="G59" s="684"/>
      <c r="H59" s="684"/>
      <c r="I59" s="746"/>
    </row>
    <row r="60" spans="1:9" ht="19.8">
      <c r="A60" s="1794"/>
      <c r="B60" s="1785" t="s">
        <v>1325</v>
      </c>
      <c r="C60" s="1786"/>
      <c r="D60" s="699"/>
      <c r="E60" s="687"/>
      <c r="F60" s="687"/>
      <c r="G60" s="684"/>
      <c r="H60" s="684"/>
      <c r="I60" s="746"/>
    </row>
    <row r="61" spans="1:9" ht="19.8">
      <c r="A61" s="1794"/>
      <c r="B61" s="1787" t="s">
        <v>1326</v>
      </c>
      <c r="C61" s="1788"/>
      <c r="D61" s="699"/>
      <c r="E61" s="687"/>
      <c r="F61" s="696"/>
      <c r="G61" s="684"/>
      <c r="H61" s="684"/>
      <c r="I61" s="746"/>
    </row>
    <row r="62" spans="1:9" ht="19.8">
      <c r="A62" s="1794"/>
      <c r="B62" s="1785" t="s">
        <v>1327</v>
      </c>
      <c r="C62" s="1786"/>
      <c r="D62" s="699"/>
      <c r="E62" s="687"/>
      <c r="F62" s="696"/>
      <c r="G62" s="684"/>
      <c r="H62" s="684"/>
      <c r="I62" s="746"/>
    </row>
    <row r="63" spans="1:9" ht="19.8">
      <c r="A63" s="1794"/>
      <c r="B63" s="1785" t="s">
        <v>1328</v>
      </c>
      <c r="C63" s="1786"/>
      <c r="D63" s="699"/>
      <c r="E63" s="687"/>
      <c r="F63" s="690"/>
      <c r="G63" s="684"/>
      <c r="H63" s="684"/>
      <c r="I63" s="746"/>
    </row>
    <row r="64" spans="1:9" ht="19.8">
      <c r="A64" s="1794"/>
      <c r="B64" s="1785" t="s">
        <v>1329</v>
      </c>
      <c r="C64" s="1786"/>
      <c r="D64" s="699"/>
      <c r="E64" s="687"/>
      <c r="F64" s="696"/>
      <c r="G64" s="684"/>
      <c r="H64" s="684"/>
      <c r="I64" s="746"/>
    </row>
    <row r="65" spans="1:9" ht="19.8">
      <c r="A65" s="1794"/>
      <c r="B65" s="1785" t="s">
        <v>1330</v>
      </c>
      <c r="C65" s="1786"/>
      <c r="D65" s="699"/>
      <c r="E65" s="687"/>
      <c r="F65" s="696"/>
      <c r="G65" s="684"/>
      <c r="H65" s="684"/>
      <c r="I65" s="746"/>
    </row>
    <row r="66" spans="1:9" ht="19.8">
      <c r="A66" s="1794"/>
      <c r="B66" s="1785" t="s">
        <v>1331</v>
      </c>
      <c r="C66" s="1786"/>
      <c r="D66" s="699"/>
      <c r="E66" s="687"/>
      <c r="F66" s="685"/>
      <c r="G66" s="684"/>
      <c r="H66" s="684"/>
      <c r="I66" s="746"/>
    </row>
    <row r="67" spans="1:9" ht="19.8">
      <c r="A67" s="1794"/>
      <c r="B67" s="1787" t="s">
        <v>1332</v>
      </c>
      <c r="C67" s="1788"/>
      <c r="D67" s="699"/>
      <c r="E67" s="687"/>
      <c r="F67" s="687"/>
      <c r="G67" s="684"/>
      <c r="H67" s="684"/>
      <c r="I67" s="746"/>
    </row>
    <row r="68" spans="1:9" ht="19.8">
      <c r="A68" s="1794"/>
      <c r="B68" s="1787" t="s">
        <v>1333</v>
      </c>
      <c r="C68" s="1788"/>
      <c r="D68" s="699"/>
      <c r="E68" s="687"/>
      <c r="F68" s="717"/>
      <c r="G68" s="684"/>
      <c r="H68" s="684"/>
      <c r="I68" s="746"/>
    </row>
    <row r="69" spans="1:9" ht="19.8">
      <c r="A69" s="1794"/>
      <c r="B69" s="1785" t="s">
        <v>1334</v>
      </c>
      <c r="C69" s="1786"/>
      <c r="D69" s="699"/>
      <c r="E69" s="687"/>
      <c r="F69" s="717"/>
      <c r="G69" s="684"/>
      <c r="H69" s="684"/>
      <c r="I69" s="746"/>
    </row>
    <row r="70" spans="1:9" ht="20.399999999999999" thickBot="1">
      <c r="A70" s="1795"/>
      <c r="B70" s="1789" t="s">
        <v>1335</v>
      </c>
      <c r="C70" s="1790"/>
      <c r="D70" s="721"/>
      <c r="E70" s="747"/>
      <c r="F70" s="724"/>
      <c r="G70" s="725"/>
      <c r="H70" s="725"/>
      <c r="I70" s="748"/>
    </row>
    <row r="71" spans="1:9" ht="20.399999999999999" thickTop="1">
      <c r="A71" s="1777" t="s">
        <v>1336</v>
      </c>
      <c r="B71" s="1777"/>
      <c r="C71" s="1778"/>
      <c r="D71" s="749">
        <v>40</v>
      </c>
      <c r="E71" s="750">
        <v>0</v>
      </c>
      <c r="F71" s="732"/>
      <c r="G71" s="733"/>
      <c r="H71" s="733"/>
      <c r="I71" s="751"/>
    </row>
    <row r="74" spans="1:9" ht="28.2">
      <c r="A74" s="1779" t="s">
        <v>1344</v>
      </c>
      <c r="B74" s="1779"/>
      <c r="C74" s="1779"/>
      <c r="D74" s="1779"/>
      <c r="E74" s="1779"/>
      <c r="F74" s="1779"/>
      <c r="G74" s="1779"/>
    </row>
    <row r="75" spans="1:9" ht="20.399999999999999" thickBot="1">
      <c r="A75" s="1780" t="s">
        <v>1345</v>
      </c>
      <c r="B75" s="1780"/>
      <c r="C75" s="752"/>
      <c r="D75" s="752" t="s">
        <v>1346</v>
      </c>
      <c r="E75" s="753"/>
      <c r="F75" s="753"/>
      <c r="G75" s="752" t="s">
        <v>1347</v>
      </c>
    </row>
    <row r="76" spans="1:9" ht="52.8" thickBot="1">
      <c r="A76" s="1781" t="s">
        <v>1348</v>
      </c>
      <c r="B76" s="1782"/>
      <c r="C76" s="754" t="s">
        <v>1349</v>
      </c>
      <c r="D76" s="755" t="s">
        <v>1350</v>
      </c>
      <c r="E76" s="754" t="s">
        <v>1351</v>
      </c>
      <c r="F76" s="756" t="s">
        <v>1352</v>
      </c>
      <c r="G76" s="757" t="s">
        <v>1353</v>
      </c>
    </row>
    <row r="77" spans="1:9">
      <c r="A77" s="1783" t="s">
        <v>1354</v>
      </c>
      <c r="B77" s="1784"/>
      <c r="C77" s="758"/>
      <c r="D77" s="759"/>
      <c r="E77" s="760"/>
      <c r="F77" s="511"/>
      <c r="G77" s="509"/>
    </row>
    <row r="78" spans="1:9">
      <c r="A78" s="1767" t="s">
        <v>1355</v>
      </c>
      <c r="B78" s="1768"/>
      <c r="C78" s="761"/>
      <c r="D78" s="761"/>
      <c r="E78" s="762"/>
      <c r="F78" s="763"/>
      <c r="G78" s="764"/>
    </row>
    <row r="79" spans="1:9">
      <c r="A79" s="1763" t="s">
        <v>1356</v>
      </c>
      <c r="B79" s="1764"/>
      <c r="C79" s="765"/>
      <c r="D79" s="765"/>
      <c r="E79" s="762"/>
      <c r="F79" s="763"/>
      <c r="G79" s="764"/>
    </row>
    <row r="80" spans="1:9">
      <c r="A80" s="1769" t="s">
        <v>1357</v>
      </c>
      <c r="B80" s="1770"/>
      <c r="C80" s="766"/>
      <c r="D80" s="1771"/>
      <c r="E80" s="1771"/>
      <c r="F80" s="1774"/>
      <c r="G80" s="1774"/>
    </row>
    <row r="81" spans="1:7">
      <c r="A81" s="1765" t="s">
        <v>1358</v>
      </c>
      <c r="B81" s="1766"/>
      <c r="C81" s="767"/>
      <c r="D81" s="1772"/>
      <c r="E81" s="1772"/>
      <c r="F81" s="1775"/>
      <c r="G81" s="1775"/>
    </row>
    <row r="82" spans="1:7">
      <c r="A82" s="1765" t="s">
        <v>1359</v>
      </c>
      <c r="B82" s="1766"/>
      <c r="C82" s="767"/>
      <c r="D82" s="1773"/>
      <c r="E82" s="1773"/>
      <c r="F82" s="1776"/>
      <c r="G82" s="1776"/>
    </row>
    <row r="83" spans="1:7">
      <c r="A83" s="1765" t="s">
        <v>1360</v>
      </c>
      <c r="B83" s="1766"/>
      <c r="C83" s="768"/>
      <c r="D83" s="769"/>
      <c r="E83" s="770"/>
      <c r="F83" s="771"/>
      <c r="G83" s="772"/>
    </row>
    <row r="84" spans="1:7">
      <c r="A84" s="1763" t="s">
        <v>1361</v>
      </c>
      <c r="B84" s="1764"/>
      <c r="C84" s="765"/>
      <c r="D84" s="765"/>
      <c r="E84" s="773"/>
      <c r="F84" s="774"/>
      <c r="G84" s="775"/>
    </row>
    <row r="85" spans="1:7">
      <c r="A85" s="1767" t="s">
        <v>1362</v>
      </c>
      <c r="B85" s="1768"/>
      <c r="C85" s="761"/>
      <c r="D85" s="761"/>
      <c r="E85" s="773"/>
      <c r="F85" s="774"/>
      <c r="G85" s="775"/>
    </row>
    <row r="86" spans="1:7">
      <c r="A86" s="1763" t="s">
        <v>1363</v>
      </c>
      <c r="B86" s="1764"/>
      <c r="C86" s="765"/>
      <c r="D86" s="765"/>
      <c r="E86" s="773"/>
      <c r="F86" s="774"/>
      <c r="G86" s="775"/>
    </row>
    <row r="87" spans="1:7">
      <c r="A87" s="1763" t="s">
        <v>1364</v>
      </c>
      <c r="B87" s="1764"/>
      <c r="C87" s="765"/>
      <c r="D87" s="765"/>
      <c r="E87" s="773"/>
      <c r="F87" s="774"/>
      <c r="G87" s="775"/>
    </row>
    <row r="88" spans="1:7">
      <c r="A88" s="1763" t="s">
        <v>1365</v>
      </c>
      <c r="B88" s="1764"/>
      <c r="C88" s="765"/>
      <c r="D88" s="765"/>
      <c r="E88" s="773"/>
      <c r="F88" s="774"/>
      <c r="G88" s="775"/>
    </row>
    <row r="89" spans="1:7">
      <c r="A89" s="1761" t="s">
        <v>1366</v>
      </c>
      <c r="B89" s="1762"/>
      <c r="C89" s="776"/>
      <c r="D89" s="776"/>
      <c r="E89" s="773"/>
      <c r="F89" s="774"/>
      <c r="G89" s="775"/>
    </row>
    <row r="90" spans="1:7">
      <c r="A90" s="1763" t="s">
        <v>1367</v>
      </c>
      <c r="B90" s="1764"/>
      <c r="C90" s="765"/>
      <c r="D90" s="765"/>
      <c r="E90" s="773"/>
      <c r="F90" s="774"/>
      <c r="G90" s="775"/>
    </row>
    <row r="91" spans="1:7">
      <c r="A91" s="1763" t="s">
        <v>1368</v>
      </c>
      <c r="B91" s="1764"/>
      <c r="C91" s="765"/>
      <c r="D91" s="765"/>
      <c r="E91" s="773"/>
      <c r="F91" s="774"/>
      <c r="G91" s="775"/>
    </row>
    <row r="92" spans="1:7">
      <c r="A92" s="1757" t="s">
        <v>1369</v>
      </c>
      <c r="B92" s="1758"/>
      <c r="C92" s="777"/>
      <c r="D92" s="777"/>
      <c r="E92" s="778"/>
      <c r="F92" s="779"/>
      <c r="G92" s="775"/>
    </row>
    <row r="93" spans="1:7">
      <c r="A93" s="1761" t="s">
        <v>1370</v>
      </c>
      <c r="B93" s="1762"/>
      <c r="C93" s="776"/>
      <c r="D93" s="776"/>
      <c r="E93" s="778"/>
      <c r="F93" s="779"/>
      <c r="G93" s="780"/>
    </row>
    <row r="94" spans="1:7">
      <c r="A94" s="1755" t="s">
        <v>1371</v>
      </c>
      <c r="B94" s="1756"/>
      <c r="C94" s="781"/>
      <c r="D94" s="781"/>
      <c r="E94" s="773"/>
      <c r="F94" s="774"/>
      <c r="G94" s="775"/>
    </row>
    <row r="95" spans="1:7">
      <c r="A95" s="1755" t="s">
        <v>1372</v>
      </c>
      <c r="B95" s="1756"/>
      <c r="C95" s="781"/>
      <c r="D95" s="781"/>
      <c r="E95" s="773"/>
      <c r="F95" s="774"/>
      <c r="G95" s="775"/>
    </row>
    <row r="96" spans="1:7">
      <c r="A96" s="1759" t="s">
        <v>1373</v>
      </c>
      <c r="B96" s="1760"/>
      <c r="C96" s="781"/>
      <c r="D96" s="781"/>
      <c r="E96" s="773"/>
      <c r="F96" s="774"/>
      <c r="G96" s="775"/>
    </row>
    <row r="97" spans="1:7">
      <c r="A97" s="1755" t="s">
        <v>1374</v>
      </c>
      <c r="B97" s="1756"/>
      <c r="C97" s="781"/>
      <c r="D97" s="781"/>
      <c r="E97" s="773"/>
      <c r="F97" s="774"/>
      <c r="G97" s="775"/>
    </row>
    <row r="98" spans="1:7">
      <c r="A98" s="1759" t="s">
        <v>1375</v>
      </c>
      <c r="B98" s="1760"/>
      <c r="C98" s="781"/>
      <c r="D98" s="781"/>
      <c r="E98" s="773"/>
      <c r="F98" s="774"/>
      <c r="G98" s="775"/>
    </row>
    <row r="99" spans="1:7">
      <c r="A99" s="1759" t="s">
        <v>1376</v>
      </c>
      <c r="B99" s="1760"/>
      <c r="C99" s="781"/>
      <c r="D99" s="781"/>
      <c r="E99" s="773"/>
      <c r="F99" s="774"/>
      <c r="G99" s="775"/>
    </row>
    <row r="100" spans="1:7">
      <c r="A100" s="1761" t="s">
        <v>1377</v>
      </c>
      <c r="B100" s="1762"/>
      <c r="C100" s="776"/>
      <c r="D100" s="776"/>
      <c r="E100" s="773"/>
      <c r="F100" s="774"/>
      <c r="G100" s="775"/>
    </row>
    <row r="101" spans="1:7">
      <c r="A101" s="1755" t="s">
        <v>1378</v>
      </c>
      <c r="B101" s="1756"/>
      <c r="C101" s="776"/>
      <c r="D101" s="776"/>
      <c r="E101" s="773"/>
      <c r="F101" s="774"/>
      <c r="G101" s="775"/>
    </row>
    <row r="102" spans="1:7">
      <c r="A102" s="1755" t="s">
        <v>1379</v>
      </c>
      <c r="B102" s="1756"/>
      <c r="C102" s="776"/>
      <c r="D102" s="776"/>
      <c r="E102" s="773"/>
      <c r="F102" s="774"/>
      <c r="G102" s="775"/>
    </row>
    <row r="103" spans="1:7">
      <c r="A103" s="1757" t="s">
        <v>1380</v>
      </c>
      <c r="B103" s="1758"/>
      <c r="C103" s="777"/>
      <c r="D103" s="777"/>
      <c r="E103" s="773"/>
      <c r="F103" s="774"/>
      <c r="G103" s="775"/>
    </row>
    <row r="104" spans="1:7">
      <c r="A104" s="782"/>
      <c r="B104" s="782"/>
      <c r="C104" s="783"/>
      <c r="D104" s="782"/>
      <c r="E104" s="783"/>
      <c r="F104" s="783"/>
      <c r="G104" s="783" t="s">
        <v>1381</v>
      </c>
    </row>
    <row r="105" spans="1:7" ht="19.8">
      <c r="A105" s="784" t="s">
        <v>1382</v>
      </c>
      <c r="B105" s="784"/>
      <c r="C105" s="640"/>
      <c r="D105" s="640"/>
      <c r="E105" s="693"/>
      <c r="F105" s="693"/>
      <c r="G105" s="693"/>
    </row>
    <row r="106" spans="1:7" ht="19.8">
      <c r="A106" s="784" t="s">
        <v>1383</v>
      </c>
      <c r="B106" s="784"/>
      <c r="C106" s="640"/>
      <c r="D106" s="640"/>
      <c r="E106" s="693"/>
      <c r="F106" s="693"/>
      <c r="G106" s="693"/>
    </row>
    <row r="107" spans="1:7" ht="19.8">
      <c r="A107" s="784" t="s">
        <v>1384</v>
      </c>
      <c r="B107" s="784"/>
      <c r="C107" s="640"/>
      <c r="D107" s="640"/>
      <c r="E107" s="693"/>
      <c r="F107" s="693"/>
      <c r="G107" s="693"/>
    </row>
  </sheetData>
  <mergeCells count="120">
    <mergeCell ref="A27:K27"/>
    <mergeCell ref="J8:J9"/>
    <mergeCell ref="A3:L3"/>
    <mergeCell ref="F4:I4"/>
    <mergeCell ref="A6:C9"/>
    <mergeCell ref="D6:J6"/>
    <mergeCell ref="K6:L6"/>
    <mergeCell ref="D7:D9"/>
    <mergeCell ref="K7:K9"/>
    <mergeCell ref="L7:L9"/>
    <mergeCell ref="E8:E9"/>
    <mergeCell ref="F8:F9"/>
    <mergeCell ref="G8:G9"/>
    <mergeCell ref="H8:H9"/>
    <mergeCell ref="I8:I9"/>
    <mergeCell ref="E28:H28"/>
    <mergeCell ref="B42:C42"/>
    <mergeCell ref="B43:C43"/>
    <mergeCell ref="B44:C44"/>
    <mergeCell ref="A10:A23"/>
    <mergeCell ref="B10:C10"/>
    <mergeCell ref="B11:C11"/>
    <mergeCell ref="B12:C12"/>
    <mergeCell ref="B13:C13"/>
    <mergeCell ref="B14:C14"/>
    <mergeCell ref="B15:C15"/>
    <mergeCell ref="B16:C16"/>
    <mergeCell ref="B17:C17"/>
    <mergeCell ref="B18:C18"/>
    <mergeCell ref="B19:C19"/>
    <mergeCell ref="B20:C20"/>
    <mergeCell ref="E32:E33"/>
    <mergeCell ref="F32:F33"/>
    <mergeCell ref="G32:G33"/>
    <mergeCell ref="H32:H33"/>
    <mergeCell ref="B21:C21"/>
    <mergeCell ref="B22:C22"/>
    <mergeCell ref="B23:C23"/>
    <mergeCell ref="A24:C24"/>
    <mergeCell ref="J30:K30"/>
    <mergeCell ref="D31:D33"/>
    <mergeCell ref="J31:J33"/>
    <mergeCell ref="B45:C45"/>
    <mergeCell ref="B46:C46"/>
    <mergeCell ref="B47:C47"/>
    <mergeCell ref="I32:I33"/>
    <mergeCell ref="A34:A47"/>
    <mergeCell ref="B34:C34"/>
    <mergeCell ref="B35:C35"/>
    <mergeCell ref="B36:C36"/>
    <mergeCell ref="B37:C37"/>
    <mergeCell ref="B38:C38"/>
    <mergeCell ref="B39:C39"/>
    <mergeCell ref="B40:C40"/>
    <mergeCell ref="B41:C41"/>
    <mergeCell ref="A30:C33"/>
    <mergeCell ref="D30:I30"/>
    <mergeCell ref="K31:K33"/>
    <mergeCell ref="A48:C48"/>
    <mergeCell ref="A50:I50"/>
    <mergeCell ref="D51:G51"/>
    <mergeCell ref="A53:C56"/>
    <mergeCell ref="D53:I53"/>
    <mergeCell ref="D54:D56"/>
    <mergeCell ref="E55:E56"/>
    <mergeCell ref="F55:F56"/>
    <mergeCell ref="G55:G56"/>
    <mergeCell ref="H55:H56"/>
    <mergeCell ref="B65:C65"/>
    <mergeCell ref="B66:C66"/>
    <mergeCell ref="B67:C67"/>
    <mergeCell ref="B68:C68"/>
    <mergeCell ref="B69:C69"/>
    <mergeCell ref="B70:C70"/>
    <mergeCell ref="I55:I56"/>
    <mergeCell ref="A57:A70"/>
    <mergeCell ref="B57:C57"/>
    <mergeCell ref="B58:C58"/>
    <mergeCell ref="B59:C59"/>
    <mergeCell ref="B60:C60"/>
    <mergeCell ref="B61:C61"/>
    <mergeCell ref="B62:C62"/>
    <mergeCell ref="B63:C63"/>
    <mergeCell ref="B64:C64"/>
    <mergeCell ref="D80:D82"/>
    <mergeCell ref="E80:E82"/>
    <mergeCell ref="F80:F82"/>
    <mergeCell ref="G80:G82"/>
    <mergeCell ref="A81:B81"/>
    <mergeCell ref="A82:B82"/>
    <mergeCell ref="A71:C71"/>
    <mergeCell ref="A74:G74"/>
    <mergeCell ref="A75:B75"/>
    <mergeCell ref="A76:B76"/>
    <mergeCell ref="A77:B77"/>
    <mergeCell ref="A78:B78"/>
    <mergeCell ref="A101:B101"/>
    <mergeCell ref="A102:B102"/>
    <mergeCell ref="A103:B103"/>
    <mergeCell ref="M1:N1"/>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9:B79"/>
    <mergeCell ref="A80:B80"/>
  </mergeCells>
  <phoneticPr fontId="18" type="noConversion"/>
  <hyperlinks>
    <hyperlink ref="M1" location="預告統計資料發布時間表!A1" display="回發布時間表" xr:uid="{00000000-0004-0000-3500-000000000000}"/>
  </hyperlinks>
  <pageMargins left="0.7" right="0.7" top="0.75" bottom="0.75" header="0.3" footer="0.3"/>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O109"/>
  <sheetViews>
    <sheetView topLeftCell="D1" workbookViewId="0">
      <selection activeCell="N1" sqref="N1:O1"/>
    </sheetView>
  </sheetViews>
  <sheetFormatPr defaultColWidth="9" defaultRowHeight="16.2"/>
  <cols>
    <col min="1" max="1" width="14.6640625" style="790" customWidth="1"/>
    <col min="2" max="2" width="9" style="790"/>
    <col min="3" max="3" width="22.77734375" style="790" customWidth="1"/>
    <col min="4" max="4" width="17.109375" style="790" customWidth="1"/>
    <col min="5" max="5" width="13.88671875" style="790" customWidth="1"/>
    <col min="6" max="6" width="12.109375" style="790" customWidth="1"/>
    <col min="7" max="7" width="18.33203125" style="790" customWidth="1"/>
    <col min="8" max="9" width="16.21875" style="790" customWidth="1"/>
    <col min="10" max="10" width="26.6640625" style="790" customWidth="1"/>
    <col min="11" max="11" width="14.109375" style="790" customWidth="1"/>
    <col min="12" max="12" width="17.21875" style="790" customWidth="1"/>
    <col min="13" max="13" width="28.6640625" style="790" customWidth="1"/>
    <col min="14" max="256" width="9" style="790"/>
    <col min="257" max="257" width="14.6640625" style="790" customWidth="1"/>
    <col min="258" max="258" width="9" style="790"/>
    <col min="259" max="259" width="22.77734375" style="790" customWidth="1"/>
    <col min="260" max="260" width="17.109375" style="790" customWidth="1"/>
    <col min="261" max="261" width="13.88671875" style="790" customWidth="1"/>
    <col min="262" max="262" width="12.109375" style="790" customWidth="1"/>
    <col min="263" max="263" width="18.33203125" style="790" customWidth="1"/>
    <col min="264" max="265" width="16.21875" style="790" customWidth="1"/>
    <col min="266" max="266" width="26.6640625" style="790" customWidth="1"/>
    <col min="267" max="267" width="14.109375" style="790" customWidth="1"/>
    <col min="268" max="268" width="17.21875" style="790" customWidth="1"/>
    <col min="269" max="269" width="28.6640625" style="790" customWidth="1"/>
    <col min="270" max="512" width="9" style="790"/>
    <col min="513" max="513" width="14.6640625" style="790" customWidth="1"/>
    <col min="514" max="514" width="9" style="790"/>
    <col min="515" max="515" width="22.77734375" style="790" customWidth="1"/>
    <col min="516" max="516" width="17.109375" style="790" customWidth="1"/>
    <col min="517" max="517" width="13.88671875" style="790" customWidth="1"/>
    <col min="518" max="518" width="12.109375" style="790" customWidth="1"/>
    <col min="519" max="519" width="18.33203125" style="790" customWidth="1"/>
    <col min="520" max="521" width="16.21875" style="790" customWidth="1"/>
    <col min="522" max="522" width="26.6640625" style="790" customWidth="1"/>
    <col min="523" max="523" width="14.109375" style="790" customWidth="1"/>
    <col min="524" max="524" width="17.21875" style="790" customWidth="1"/>
    <col min="525" max="525" width="28.6640625" style="790" customWidth="1"/>
    <col min="526" max="768" width="9" style="790"/>
    <col min="769" max="769" width="14.6640625" style="790" customWidth="1"/>
    <col min="770" max="770" width="9" style="790"/>
    <col min="771" max="771" width="22.77734375" style="790" customWidth="1"/>
    <col min="772" max="772" width="17.109375" style="790" customWidth="1"/>
    <col min="773" max="773" width="13.88671875" style="790" customWidth="1"/>
    <col min="774" max="774" width="12.109375" style="790" customWidth="1"/>
    <col min="775" max="775" width="18.33203125" style="790" customWidth="1"/>
    <col min="776" max="777" width="16.21875" style="790" customWidth="1"/>
    <col min="778" max="778" width="26.6640625" style="790" customWidth="1"/>
    <col min="779" max="779" width="14.109375" style="790" customWidth="1"/>
    <col min="780" max="780" width="17.21875" style="790" customWidth="1"/>
    <col min="781" max="781" width="28.6640625" style="790" customWidth="1"/>
    <col min="782" max="1024" width="9" style="790"/>
    <col min="1025" max="1025" width="14.6640625" style="790" customWidth="1"/>
    <col min="1026" max="1026" width="9" style="790"/>
    <col min="1027" max="1027" width="22.77734375" style="790" customWidth="1"/>
    <col min="1028" max="1028" width="17.109375" style="790" customWidth="1"/>
    <col min="1029" max="1029" width="13.88671875" style="790" customWidth="1"/>
    <col min="1030" max="1030" width="12.109375" style="790" customWidth="1"/>
    <col min="1031" max="1031" width="18.33203125" style="790" customWidth="1"/>
    <col min="1032" max="1033" width="16.21875" style="790" customWidth="1"/>
    <col min="1034" max="1034" width="26.6640625" style="790" customWidth="1"/>
    <col min="1035" max="1035" width="14.109375" style="790" customWidth="1"/>
    <col min="1036" max="1036" width="17.21875" style="790" customWidth="1"/>
    <col min="1037" max="1037" width="28.6640625" style="790" customWidth="1"/>
    <col min="1038" max="1280" width="9" style="790"/>
    <col min="1281" max="1281" width="14.6640625" style="790" customWidth="1"/>
    <col min="1282" max="1282" width="9" style="790"/>
    <col min="1283" max="1283" width="22.77734375" style="790" customWidth="1"/>
    <col min="1284" max="1284" width="17.109375" style="790" customWidth="1"/>
    <col min="1285" max="1285" width="13.88671875" style="790" customWidth="1"/>
    <col min="1286" max="1286" width="12.109375" style="790" customWidth="1"/>
    <col min="1287" max="1287" width="18.33203125" style="790" customWidth="1"/>
    <col min="1288" max="1289" width="16.21875" style="790" customWidth="1"/>
    <col min="1290" max="1290" width="26.6640625" style="790" customWidth="1"/>
    <col min="1291" max="1291" width="14.109375" style="790" customWidth="1"/>
    <col min="1292" max="1292" width="17.21875" style="790" customWidth="1"/>
    <col min="1293" max="1293" width="28.6640625" style="790" customWidth="1"/>
    <col min="1294" max="1536" width="9" style="790"/>
    <col min="1537" max="1537" width="14.6640625" style="790" customWidth="1"/>
    <col min="1538" max="1538" width="9" style="790"/>
    <col min="1539" max="1539" width="22.77734375" style="790" customWidth="1"/>
    <col min="1540" max="1540" width="17.109375" style="790" customWidth="1"/>
    <col min="1541" max="1541" width="13.88671875" style="790" customWidth="1"/>
    <col min="1542" max="1542" width="12.109375" style="790" customWidth="1"/>
    <col min="1543" max="1543" width="18.33203125" style="790" customWidth="1"/>
    <col min="1544" max="1545" width="16.21875" style="790" customWidth="1"/>
    <col min="1546" max="1546" width="26.6640625" style="790" customWidth="1"/>
    <col min="1547" max="1547" width="14.109375" style="790" customWidth="1"/>
    <col min="1548" max="1548" width="17.21875" style="790" customWidth="1"/>
    <col min="1549" max="1549" width="28.6640625" style="790" customWidth="1"/>
    <col min="1550" max="1792" width="9" style="790"/>
    <col min="1793" max="1793" width="14.6640625" style="790" customWidth="1"/>
    <col min="1794" max="1794" width="9" style="790"/>
    <col min="1795" max="1795" width="22.77734375" style="790" customWidth="1"/>
    <col min="1796" max="1796" width="17.109375" style="790" customWidth="1"/>
    <col min="1797" max="1797" width="13.88671875" style="790" customWidth="1"/>
    <col min="1798" max="1798" width="12.109375" style="790" customWidth="1"/>
    <col min="1799" max="1799" width="18.33203125" style="790" customWidth="1"/>
    <col min="1800" max="1801" width="16.21875" style="790" customWidth="1"/>
    <col min="1802" max="1802" width="26.6640625" style="790" customWidth="1"/>
    <col min="1803" max="1803" width="14.109375" style="790" customWidth="1"/>
    <col min="1804" max="1804" width="17.21875" style="790" customWidth="1"/>
    <col min="1805" max="1805" width="28.6640625" style="790" customWidth="1"/>
    <col min="1806" max="2048" width="9" style="790"/>
    <col min="2049" max="2049" width="14.6640625" style="790" customWidth="1"/>
    <col min="2050" max="2050" width="9" style="790"/>
    <col min="2051" max="2051" width="22.77734375" style="790" customWidth="1"/>
    <col min="2052" max="2052" width="17.109375" style="790" customWidth="1"/>
    <col min="2053" max="2053" width="13.88671875" style="790" customWidth="1"/>
    <col min="2054" max="2054" width="12.109375" style="790" customWidth="1"/>
    <col min="2055" max="2055" width="18.33203125" style="790" customWidth="1"/>
    <col min="2056" max="2057" width="16.21875" style="790" customWidth="1"/>
    <col min="2058" max="2058" width="26.6640625" style="790" customWidth="1"/>
    <col min="2059" max="2059" width="14.109375" style="790" customWidth="1"/>
    <col min="2060" max="2060" width="17.21875" style="790" customWidth="1"/>
    <col min="2061" max="2061" width="28.6640625" style="790" customWidth="1"/>
    <col min="2062" max="2304" width="9" style="790"/>
    <col min="2305" max="2305" width="14.6640625" style="790" customWidth="1"/>
    <col min="2306" max="2306" width="9" style="790"/>
    <col min="2307" max="2307" width="22.77734375" style="790" customWidth="1"/>
    <col min="2308" max="2308" width="17.109375" style="790" customWidth="1"/>
    <col min="2309" max="2309" width="13.88671875" style="790" customWidth="1"/>
    <col min="2310" max="2310" width="12.109375" style="790" customWidth="1"/>
    <col min="2311" max="2311" width="18.33203125" style="790" customWidth="1"/>
    <col min="2312" max="2313" width="16.21875" style="790" customWidth="1"/>
    <col min="2314" max="2314" width="26.6640625" style="790" customWidth="1"/>
    <col min="2315" max="2315" width="14.109375" style="790" customWidth="1"/>
    <col min="2316" max="2316" width="17.21875" style="790" customWidth="1"/>
    <col min="2317" max="2317" width="28.6640625" style="790" customWidth="1"/>
    <col min="2318" max="2560" width="9" style="790"/>
    <col min="2561" max="2561" width="14.6640625" style="790" customWidth="1"/>
    <col min="2562" max="2562" width="9" style="790"/>
    <col min="2563" max="2563" width="22.77734375" style="790" customWidth="1"/>
    <col min="2564" max="2564" width="17.109375" style="790" customWidth="1"/>
    <col min="2565" max="2565" width="13.88671875" style="790" customWidth="1"/>
    <col min="2566" max="2566" width="12.109375" style="790" customWidth="1"/>
    <col min="2567" max="2567" width="18.33203125" style="790" customWidth="1"/>
    <col min="2568" max="2569" width="16.21875" style="790" customWidth="1"/>
    <col min="2570" max="2570" width="26.6640625" style="790" customWidth="1"/>
    <col min="2571" max="2571" width="14.109375" style="790" customWidth="1"/>
    <col min="2572" max="2572" width="17.21875" style="790" customWidth="1"/>
    <col min="2573" max="2573" width="28.6640625" style="790" customWidth="1"/>
    <col min="2574" max="2816" width="9" style="790"/>
    <col min="2817" max="2817" width="14.6640625" style="790" customWidth="1"/>
    <col min="2818" max="2818" width="9" style="790"/>
    <col min="2819" max="2819" width="22.77734375" style="790" customWidth="1"/>
    <col min="2820" max="2820" width="17.109375" style="790" customWidth="1"/>
    <col min="2821" max="2821" width="13.88671875" style="790" customWidth="1"/>
    <col min="2822" max="2822" width="12.109375" style="790" customWidth="1"/>
    <col min="2823" max="2823" width="18.33203125" style="790" customWidth="1"/>
    <col min="2824" max="2825" width="16.21875" style="790" customWidth="1"/>
    <col min="2826" max="2826" width="26.6640625" style="790" customWidth="1"/>
    <col min="2827" max="2827" width="14.109375" style="790" customWidth="1"/>
    <col min="2828" max="2828" width="17.21875" style="790" customWidth="1"/>
    <col min="2829" max="2829" width="28.6640625" style="790" customWidth="1"/>
    <col min="2830" max="3072" width="9" style="790"/>
    <col min="3073" max="3073" width="14.6640625" style="790" customWidth="1"/>
    <col min="3074" max="3074" width="9" style="790"/>
    <col min="3075" max="3075" width="22.77734375" style="790" customWidth="1"/>
    <col min="3076" max="3076" width="17.109375" style="790" customWidth="1"/>
    <col min="3077" max="3077" width="13.88671875" style="790" customWidth="1"/>
    <col min="3078" max="3078" width="12.109375" style="790" customWidth="1"/>
    <col min="3079" max="3079" width="18.33203125" style="790" customWidth="1"/>
    <col min="3080" max="3081" width="16.21875" style="790" customWidth="1"/>
    <col min="3082" max="3082" width="26.6640625" style="790" customWidth="1"/>
    <col min="3083" max="3083" width="14.109375" style="790" customWidth="1"/>
    <col min="3084" max="3084" width="17.21875" style="790" customWidth="1"/>
    <col min="3085" max="3085" width="28.6640625" style="790" customWidth="1"/>
    <col min="3086" max="3328" width="9" style="790"/>
    <col min="3329" max="3329" width="14.6640625" style="790" customWidth="1"/>
    <col min="3330" max="3330" width="9" style="790"/>
    <col min="3331" max="3331" width="22.77734375" style="790" customWidth="1"/>
    <col min="3332" max="3332" width="17.109375" style="790" customWidth="1"/>
    <col min="3333" max="3333" width="13.88671875" style="790" customWidth="1"/>
    <col min="3334" max="3334" width="12.109375" style="790" customWidth="1"/>
    <col min="3335" max="3335" width="18.33203125" style="790" customWidth="1"/>
    <col min="3336" max="3337" width="16.21875" style="790" customWidth="1"/>
    <col min="3338" max="3338" width="26.6640625" style="790" customWidth="1"/>
    <col min="3339" max="3339" width="14.109375" style="790" customWidth="1"/>
    <col min="3340" max="3340" width="17.21875" style="790" customWidth="1"/>
    <col min="3341" max="3341" width="28.6640625" style="790" customWidth="1"/>
    <col min="3342" max="3584" width="9" style="790"/>
    <col min="3585" max="3585" width="14.6640625" style="790" customWidth="1"/>
    <col min="3586" max="3586" width="9" style="790"/>
    <col min="3587" max="3587" width="22.77734375" style="790" customWidth="1"/>
    <col min="3588" max="3588" width="17.109375" style="790" customWidth="1"/>
    <col min="3589" max="3589" width="13.88671875" style="790" customWidth="1"/>
    <col min="3590" max="3590" width="12.109375" style="790" customWidth="1"/>
    <col min="3591" max="3591" width="18.33203125" style="790" customWidth="1"/>
    <col min="3592" max="3593" width="16.21875" style="790" customWidth="1"/>
    <col min="3594" max="3594" width="26.6640625" style="790" customWidth="1"/>
    <col min="3595" max="3595" width="14.109375" style="790" customWidth="1"/>
    <col min="3596" max="3596" width="17.21875" style="790" customWidth="1"/>
    <col min="3597" max="3597" width="28.6640625" style="790" customWidth="1"/>
    <col min="3598" max="3840" width="9" style="790"/>
    <col min="3841" max="3841" width="14.6640625" style="790" customWidth="1"/>
    <col min="3842" max="3842" width="9" style="790"/>
    <col min="3843" max="3843" width="22.77734375" style="790" customWidth="1"/>
    <col min="3844" max="3844" width="17.109375" style="790" customWidth="1"/>
    <col min="3845" max="3845" width="13.88671875" style="790" customWidth="1"/>
    <col min="3846" max="3846" width="12.109375" style="790" customWidth="1"/>
    <col min="3847" max="3847" width="18.33203125" style="790" customWidth="1"/>
    <col min="3848" max="3849" width="16.21875" style="790" customWidth="1"/>
    <col min="3850" max="3850" width="26.6640625" style="790" customWidth="1"/>
    <col min="3851" max="3851" width="14.109375" style="790" customWidth="1"/>
    <col min="3852" max="3852" width="17.21875" style="790" customWidth="1"/>
    <col min="3853" max="3853" width="28.6640625" style="790" customWidth="1"/>
    <col min="3854" max="4096" width="9" style="790"/>
    <col min="4097" max="4097" width="14.6640625" style="790" customWidth="1"/>
    <col min="4098" max="4098" width="9" style="790"/>
    <col min="4099" max="4099" width="22.77734375" style="790" customWidth="1"/>
    <col min="4100" max="4100" width="17.109375" style="790" customWidth="1"/>
    <col min="4101" max="4101" width="13.88671875" style="790" customWidth="1"/>
    <col min="4102" max="4102" width="12.109375" style="790" customWidth="1"/>
    <col min="4103" max="4103" width="18.33203125" style="790" customWidth="1"/>
    <col min="4104" max="4105" width="16.21875" style="790" customWidth="1"/>
    <col min="4106" max="4106" width="26.6640625" style="790" customWidth="1"/>
    <col min="4107" max="4107" width="14.109375" style="790" customWidth="1"/>
    <col min="4108" max="4108" width="17.21875" style="790" customWidth="1"/>
    <col min="4109" max="4109" width="28.6640625" style="790" customWidth="1"/>
    <col min="4110" max="4352" width="9" style="790"/>
    <col min="4353" max="4353" width="14.6640625" style="790" customWidth="1"/>
    <col min="4354" max="4354" width="9" style="790"/>
    <col min="4355" max="4355" width="22.77734375" style="790" customWidth="1"/>
    <col min="4356" max="4356" width="17.109375" style="790" customWidth="1"/>
    <col min="4357" max="4357" width="13.88671875" style="790" customWidth="1"/>
    <col min="4358" max="4358" width="12.109375" style="790" customWidth="1"/>
    <col min="4359" max="4359" width="18.33203125" style="790" customWidth="1"/>
    <col min="4360" max="4361" width="16.21875" style="790" customWidth="1"/>
    <col min="4362" max="4362" width="26.6640625" style="790" customWidth="1"/>
    <col min="4363" max="4363" width="14.109375" style="790" customWidth="1"/>
    <col min="4364" max="4364" width="17.21875" style="790" customWidth="1"/>
    <col min="4365" max="4365" width="28.6640625" style="790" customWidth="1"/>
    <col min="4366" max="4608" width="9" style="790"/>
    <col min="4609" max="4609" width="14.6640625" style="790" customWidth="1"/>
    <col min="4610" max="4610" width="9" style="790"/>
    <col min="4611" max="4611" width="22.77734375" style="790" customWidth="1"/>
    <col min="4612" max="4612" width="17.109375" style="790" customWidth="1"/>
    <col min="4613" max="4613" width="13.88671875" style="790" customWidth="1"/>
    <col min="4614" max="4614" width="12.109375" style="790" customWidth="1"/>
    <col min="4615" max="4615" width="18.33203125" style="790" customWidth="1"/>
    <col min="4616" max="4617" width="16.21875" style="790" customWidth="1"/>
    <col min="4618" max="4618" width="26.6640625" style="790" customWidth="1"/>
    <col min="4619" max="4619" width="14.109375" style="790" customWidth="1"/>
    <col min="4620" max="4620" width="17.21875" style="790" customWidth="1"/>
    <col min="4621" max="4621" width="28.6640625" style="790" customWidth="1"/>
    <col min="4622" max="4864" width="9" style="790"/>
    <col min="4865" max="4865" width="14.6640625" style="790" customWidth="1"/>
    <col min="4866" max="4866" width="9" style="790"/>
    <col min="4867" max="4867" width="22.77734375" style="790" customWidth="1"/>
    <col min="4868" max="4868" width="17.109375" style="790" customWidth="1"/>
    <col min="4869" max="4869" width="13.88671875" style="790" customWidth="1"/>
    <col min="4870" max="4870" width="12.109375" style="790" customWidth="1"/>
    <col min="4871" max="4871" width="18.33203125" style="790" customWidth="1"/>
    <col min="4872" max="4873" width="16.21875" style="790" customWidth="1"/>
    <col min="4874" max="4874" width="26.6640625" style="790" customWidth="1"/>
    <col min="4875" max="4875" width="14.109375" style="790" customWidth="1"/>
    <col min="4876" max="4876" width="17.21875" style="790" customWidth="1"/>
    <col min="4877" max="4877" width="28.6640625" style="790" customWidth="1"/>
    <col min="4878" max="5120" width="9" style="790"/>
    <col min="5121" max="5121" width="14.6640625" style="790" customWidth="1"/>
    <col min="5122" max="5122" width="9" style="790"/>
    <col min="5123" max="5123" width="22.77734375" style="790" customWidth="1"/>
    <col min="5124" max="5124" width="17.109375" style="790" customWidth="1"/>
    <col min="5125" max="5125" width="13.88671875" style="790" customWidth="1"/>
    <col min="5126" max="5126" width="12.109375" style="790" customWidth="1"/>
    <col min="5127" max="5127" width="18.33203125" style="790" customWidth="1"/>
    <col min="5128" max="5129" width="16.21875" style="790" customWidth="1"/>
    <col min="5130" max="5130" width="26.6640625" style="790" customWidth="1"/>
    <col min="5131" max="5131" width="14.109375" style="790" customWidth="1"/>
    <col min="5132" max="5132" width="17.21875" style="790" customWidth="1"/>
    <col min="5133" max="5133" width="28.6640625" style="790" customWidth="1"/>
    <col min="5134" max="5376" width="9" style="790"/>
    <col min="5377" max="5377" width="14.6640625" style="790" customWidth="1"/>
    <col min="5378" max="5378" width="9" style="790"/>
    <col min="5379" max="5379" width="22.77734375" style="790" customWidth="1"/>
    <col min="5380" max="5380" width="17.109375" style="790" customWidth="1"/>
    <col min="5381" max="5381" width="13.88671875" style="790" customWidth="1"/>
    <col min="5382" max="5382" width="12.109375" style="790" customWidth="1"/>
    <col min="5383" max="5383" width="18.33203125" style="790" customWidth="1"/>
    <col min="5384" max="5385" width="16.21875" style="790" customWidth="1"/>
    <col min="5386" max="5386" width="26.6640625" style="790" customWidth="1"/>
    <col min="5387" max="5387" width="14.109375" style="790" customWidth="1"/>
    <col min="5388" max="5388" width="17.21875" style="790" customWidth="1"/>
    <col min="5389" max="5389" width="28.6640625" style="790" customWidth="1"/>
    <col min="5390" max="5632" width="9" style="790"/>
    <col min="5633" max="5633" width="14.6640625" style="790" customWidth="1"/>
    <col min="5634" max="5634" width="9" style="790"/>
    <col min="5635" max="5635" width="22.77734375" style="790" customWidth="1"/>
    <col min="5636" max="5636" width="17.109375" style="790" customWidth="1"/>
    <col min="5637" max="5637" width="13.88671875" style="790" customWidth="1"/>
    <col min="5638" max="5638" width="12.109375" style="790" customWidth="1"/>
    <col min="5639" max="5639" width="18.33203125" style="790" customWidth="1"/>
    <col min="5640" max="5641" width="16.21875" style="790" customWidth="1"/>
    <col min="5642" max="5642" width="26.6640625" style="790" customWidth="1"/>
    <col min="5643" max="5643" width="14.109375" style="790" customWidth="1"/>
    <col min="5644" max="5644" width="17.21875" style="790" customWidth="1"/>
    <col min="5645" max="5645" width="28.6640625" style="790" customWidth="1"/>
    <col min="5646" max="5888" width="9" style="790"/>
    <col min="5889" max="5889" width="14.6640625" style="790" customWidth="1"/>
    <col min="5890" max="5890" width="9" style="790"/>
    <col min="5891" max="5891" width="22.77734375" style="790" customWidth="1"/>
    <col min="5892" max="5892" width="17.109375" style="790" customWidth="1"/>
    <col min="5893" max="5893" width="13.88671875" style="790" customWidth="1"/>
    <col min="5894" max="5894" width="12.109375" style="790" customWidth="1"/>
    <col min="5895" max="5895" width="18.33203125" style="790" customWidth="1"/>
    <col min="5896" max="5897" width="16.21875" style="790" customWidth="1"/>
    <col min="5898" max="5898" width="26.6640625" style="790" customWidth="1"/>
    <col min="5899" max="5899" width="14.109375" style="790" customWidth="1"/>
    <col min="5900" max="5900" width="17.21875" style="790" customWidth="1"/>
    <col min="5901" max="5901" width="28.6640625" style="790" customWidth="1"/>
    <col min="5902" max="6144" width="9" style="790"/>
    <col min="6145" max="6145" width="14.6640625" style="790" customWidth="1"/>
    <col min="6146" max="6146" width="9" style="790"/>
    <col min="6147" max="6147" width="22.77734375" style="790" customWidth="1"/>
    <col min="6148" max="6148" width="17.109375" style="790" customWidth="1"/>
    <col min="6149" max="6149" width="13.88671875" style="790" customWidth="1"/>
    <col min="6150" max="6150" width="12.109375" style="790" customWidth="1"/>
    <col min="6151" max="6151" width="18.33203125" style="790" customWidth="1"/>
    <col min="6152" max="6153" width="16.21875" style="790" customWidth="1"/>
    <col min="6154" max="6154" width="26.6640625" style="790" customWidth="1"/>
    <col min="6155" max="6155" width="14.109375" style="790" customWidth="1"/>
    <col min="6156" max="6156" width="17.21875" style="790" customWidth="1"/>
    <col min="6157" max="6157" width="28.6640625" style="790" customWidth="1"/>
    <col min="6158" max="6400" width="9" style="790"/>
    <col min="6401" max="6401" width="14.6640625" style="790" customWidth="1"/>
    <col min="6402" max="6402" width="9" style="790"/>
    <col min="6403" max="6403" width="22.77734375" style="790" customWidth="1"/>
    <col min="6404" max="6404" width="17.109375" style="790" customWidth="1"/>
    <col min="6405" max="6405" width="13.88671875" style="790" customWidth="1"/>
    <col min="6406" max="6406" width="12.109375" style="790" customWidth="1"/>
    <col min="6407" max="6407" width="18.33203125" style="790" customWidth="1"/>
    <col min="6408" max="6409" width="16.21875" style="790" customWidth="1"/>
    <col min="6410" max="6410" width="26.6640625" style="790" customWidth="1"/>
    <col min="6411" max="6411" width="14.109375" style="790" customWidth="1"/>
    <col min="6412" max="6412" width="17.21875" style="790" customWidth="1"/>
    <col min="6413" max="6413" width="28.6640625" style="790" customWidth="1"/>
    <col min="6414" max="6656" width="9" style="790"/>
    <col min="6657" max="6657" width="14.6640625" style="790" customWidth="1"/>
    <col min="6658" max="6658" width="9" style="790"/>
    <col min="6659" max="6659" width="22.77734375" style="790" customWidth="1"/>
    <col min="6660" max="6660" width="17.109375" style="790" customWidth="1"/>
    <col min="6661" max="6661" width="13.88671875" style="790" customWidth="1"/>
    <col min="6662" max="6662" width="12.109375" style="790" customWidth="1"/>
    <col min="6663" max="6663" width="18.33203125" style="790" customWidth="1"/>
    <col min="6664" max="6665" width="16.21875" style="790" customWidth="1"/>
    <col min="6666" max="6666" width="26.6640625" style="790" customWidth="1"/>
    <col min="6667" max="6667" width="14.109375" style="790" customWidth="1"/>
    <col min="6668" max="6668" width="17.21875" style="790" customWidth="1"/>
    <col min="6669" max="6669" width="28.6640625" style="790" customWidth="1"/>
    <col min="6670" max="6912" width="9" style="790"/>
    <col min="6913" max="6913" width="14.6640625" style="790" customWidth="1"/>
    <col min="6914" max="6914" width="9" style="790"/>
    <col min="6915" max="6915" width="22.77734375" style="790" customWidth="1"/>
    <col min="6916" max="6916" width="17.109375" style="790" customWidth="1"/>
    <col min="6917" max="6917" width="13.88671875" style="790" customWidth="1"/>
    <col min="6918" max="6918" width="12.109375" style="790" customWidth="1"/>
    <col min="6919" max="6919" width="18.33203125" style="790" customWidth="1"/>
    <col min="6920" max="6921" width="16.21875" style="790" customWidth="1"/>
    <col min="6922" max="6922" width="26.6640625" style="790" customWidth="1"/>
    <col min="6923" max="6923" width="14.109375" style="790" customWidth="1"/>
    <col min="6924" max="6924" width="17.21875" style="790" customWidth="1"/>
    <col min="6925" max="6925" width="28.6640625" style="790" customWidth="1"/>
    <col min="6926" max="7168" width="9" style="790"/>
    <col min="7169" max="7169" width="14.6640625" style="790" customWidth="1"/>
    <col min="7170" max="7170" width="9" style="790"/>
    <col min="7171" max="7171" width="22.77734375" style="790" customWidth="1"/>
    <col min="7172" max="7172" width="17.109375" style="790" customWidth="1"/>
    <col min="7173" max="7173" width="13.88671875" style="790" customWidth="1"/>
    <col min="7174" max="7174" width="12.109375" style="790" customWidth="1"/>
    <col min="7175" max="7175" width="18.33203125" style="790" customWidth="1"/>
    <col min="7176" max="7177" width="16.21875" style="790" customWidth="1"/>
    <col min="7178" max="7178" width="26.6640625" style="790" customWidth="1"/>
    <col min="7179" max="7179" width="14.109375" style="790" customWidth="1"/>
    <col min="7180" max="7180" width="17.21875" style="790" customWidth="1"/>
    <col min="7181" max="7181" width="28.6640625" style="790" customWidth="1"/>
    <col min="7182" max="7424" width="9" style="790"/>
    <col min="7425" max="7425" width="14.6640625" style="790" customWidth="1"/>
    <col min="7426" max="7426" width="9" style="790"/>
    <col min="7427" max="7427" width="22.77734375" style="790" customWidth="1"/>
    <col min="7428" max="7428" width="17.109375" style="790" customWidth="1"/>
    <col min="7429" max="7429" width="13.88671875" style="790" customWidth="1"/>
    <col min="7430" max="7430" width="12.109375" style="790" customWidth="1"/>
    <col min="7431" max="7431" width="18.33203125" style="790" customWidth="1"/>
    <col min="7432" max="7433" width="16.21875" style="790" customWidth="1"/>
    <col min="7434" max="7434" width="26.6640625" style="790" customWidth="1"/>
    <col min="7435" max="7435" width="14.109375" style="790" customWidth="1"/>
    <col min="7436" max="7436" width="17.21875" style="790" customWidth="1"/>
    <col min="7437" max="7437" width="28.6640625" style="790" customWidth="1"/>
    <col min="7438" max="7680" width="9" style="790"/>
    <col min="7681" max="7681" width="14.6640625" style="790" customWidth="1"/>
    <col min="7682" max="7682" width="9" style="790"/>
    <col min="7683" max="7683" width="22.77734375" style="790" customWidth="1"/>
    <col min="7684" max="7684" width="17.109375" style="790" customWidth="1"/>
    <col min="7685" max="7685" width="13.88671875" style="790" customWidth="1"/>
    <col min="7686" max="7686" width="12.109375" style="790" customWidth="1"/>
    <col min="7687" max="7687" width="18.33203125" style="790" customWidth="1"/>
    <col min="7688" max="7689" width="16.21875" style="790" customWidth="1"/>
    <col min="7690" max="7690" width="26.6640625" style="790" customWidth="1"/>
    <col min="7691" max="7691" width="14.109375" style="790" customWidth="1"/>
    <col min="7692" max="7692" width="17.21875" style="790" customWidth="1"/>
    <col min="7693" max="7693" width="28.6640625" style="790" customWidth="1"/>
    <col min="7694" max="7936" width="9" style="790"/>
    <col min="7937" max="7937" width="14.6640625" style="790" customWidth="1"/>
    <col min="7938" max="7938" width="9" style="790"/>
    <col min="7939" max="7939" width="22.77734375" style="790" customWidth="1"/>
    <col min="7940" max="7940" width="17.109375" style="790" customWidth="1"/>
    <col min="7941" max="7941" width="13.88671875" style="790" customWidth="1"/>
    <col min="7942" max="7942" width="12.109375" style="790" customWidth="1"/>
    <col min="7943" max="7943" width="18.33203125" style="790" customWidth="1"/>
    <col min="7944" max="7945" width="16.21875" style="790" customWidth="1"/>
    <col min="7946" max="7946" width="26.6640625" style="790" customWidth="1"/>
    <col min="7947" max="7947" width="14.109375" style="790" customWidth="1"/>
    <col min="7948" max="7948" width="17.21875" style="790" customWidth="1"/>
    <col min="7949" max="7949" width="28.6640625" style="790" customWidth="1"/>
    <col min="7950" max="8192" width="9" style="790"/>
    <col min="8193" max="8193" width="14.6640625" style="790" customWidth="1"/>
    <col min="8194" max="8194" width="9" style="790"/>
    <col min="8195" max="8195" width="22.77734375" style="790" customWidth="1"/>
    <col min="8196" max="8196" width="17.109375" style="790" customWidth="1"/>
    <col min="8197" max="8197" width="13.88671875" style="790" customWidth="1"/>
    <col min="8198" max="8198" width="12.109375" style="790" customWidth="1"/>
    <col min="8199" max="8199" width="18.33203125" style="790" customWidth="1"/>
    <col min="8200" max="8201" width="16.21875" style="790" customWidth="1"/>
    <col min="8202" max="8202" width="26.6640625" style="790" customWidth="1"/>
    <col min="8203" max="8203" width="14.109375" style="790" customWidth="1"/>
    <col min="8204" max="8204" width="17.21875" style="790" customWidth="1"/>
    <col min="8205" max="8205" width="28.6640625" style="790" customWidth="1"/>
    <col min="8206" max="8448" width="9" style="790"/>
    <col min="8449" max="8449" width="14.6640625" style="790" customWidth="1"/>
    <col min="8450" max="8450" width="9" style="790"/>
    <col min="8451" max="8451" width="22.77734375" style="790" customWidth="1"/>
    <col min="8452" max="8452" width="17.109375" style="790" customWidth="1"/>
    <col min="8453" max="8453" width="13.88671875" style="790" customWidth="1"/>
    <col min="8454" max="8454" width="12.109375" style="790" customWidth="1"/>
    <col min="8455" max="8455" width="18.33203125" style="790" customWidth="1"/>
    <col min="8456" max="8457" width="16.21875" style="790" customWidth="1"/>
    <col min="8458" max="8458" width="26.6640625" style="790" customWidth="1"/>
    <col min="8459" max="8459" width="14.109375" style="790" customWidth="1"/>
    <col min="8460" max="8460" width="17.21875" style="790" customWidth="1"/>
    <col min="8461" max="8461" width="28.6640625" style="790" customWidth="1"/>
    <col min="8462" max="8704" width="9" style="790"/>
    <col min="8705" max="8705" width="14.6640625" style="790" customWidth="1"/>
    <col min="8706" max="8706" width="9" style="790"/>
    <col min="8707" max="8707" width="22.77734375" style="790" customWidth="1"/>
    <col min="8708" max="8708" width="17.109375" style="790" customWidth="1"/>
    <col min="8709" max="8709" width="13.88671875" style="790" customWidth="1"/>
    <col min="8710" max="8710" width="12.109375" style="790" customWidth="1"/>
    <col min="8711" max="8711" width="18.33203125" style="790" customWidth="1"/>
    <col min="8712" max="8713" width="16.21875" style="790" customWidth="1"/>
    <col min="8714" max="8714" width="26.6640625" style="790" customWidth="1"/>
    <col min="8715" max="8715" width="14.109375" style="790" customWidth="1"/>
    <col min="8716" max="8716" width="17.21875" style="790" customWidth="1"/>
    <col min="8717" max="8717" width="28.6640625" style="790" customWidth="1"/>
    <col min="8718" max="8960" width="9" style="790"/>
    <col min="8961" max="8961" width="14.6640625" style="790" customWidth="1"/>
    <col min="8962" max="8962" width="9" style="790"/>
    <col min="8963" max="8963" width="22.77734375" style="790" customWidth="1"/>
    <col min="8964" max="8964" width="17.109375" style="790" customWidth="1"/>
    <col min="8965" max="8965" width="13.88671875" style="790" customWidth="1"/>
    <col min="8966" max="8966" width="12.109375" style="790" customWidth="1"/>
    <col min="8967" max="8967" width="18.33203125" style="790" customWidth="1"/>
    <col min="8968" max="8969" width="16.21875" style="790" customWidth="1"/>
    <col min="8970" max="8970" width="26.6640625" style="790" customWidth="1"/>
    <col min="8971" max="8971" width="14.109375" style="790" customWidth="1"/>
    <col min="8972" max="8972" width="17.21875" style="790" customWidth="1"/>
    <col min="8973" max="8973" width="28.6640625" style="790" customWidth="1"/>
    <col min="8974" max="9216" width="9" style="790"/>
    <col min="9217" max="9217" width="14.6640625" style="790" customWidth="1"/>
    <col min="9218" max="9218" width="9" style="790"/>
    <col min="9219" max="9219" width="22.77734375" style="790" customWidth="1"/>
    <col min="9220" max="9220" width="17.109375" style="790" customWidth="1"/>
    <col min="9221" max="9221" width="13.88671875" style="790" customWidth="1"/>
    <col min="9222" max="9222" width="12.109375" style="790" customWidth="1"/>
    <col min="9223" max="9223" width="18.33203125" style="790" customWidth="1"/>
    <col min="9224" max="9225" width="16.21875" style="790" customWidth="1"/>
    <col min="9226" max="9226" width="26.6640625" style="790" customWidth="1"/>
    <col min="9227" max="9227" width="14.109375" style="790" customWidth="1"/>
    <col min="9228" max="9228" width="17.21875" style="790" customWidth="1"/>
    <col min="9229" max="9229" width="28.6640625" style="790" customWidth="1"/>
    <col min="9230" max="9472" width="9" style="790"/>
    <col min="9473" max="9473" width="14.6640625" style="790" customWidth="1"/>
    <col min="9474" max="9474" width="9" style="790"/>
    <col min="9475" max="9475" width="22.77734375" style="790" customWidth="1"/>
    <col min="9476" max="9476" width="17.109375" style="790" customWidth="1"/>
    <col min="9477" max="9477" width="13.88671875" style="790" customWidth="1"/>
    <col min="9478" max="9478" width="12.109375" style="790" customWidth="1"/>
    <col min="9479" max="9479" width="18.33203125" style="790" customWidth="1"/>
    <col min="9480" max="9481" width="16.21875" style="790" customWidth="1"/>
    <col min="9482" max="9482" width="26.6640625" style="790" customWidth="1"/>
    <col min="9483" max="9483" width="14.109375" style="790" customWidth="1"/>
    <col min="9484" max="9484" width="17.21875" style="790" customWidth="1"/>
    <col min="9485" max="9485" width="28.6640625" style="790" customWidth="1"/>
    <col min="9486" max="9728" width="9" style="790"/>
    <col min="9729" max="9729" width="14.6640625" style="790" customWidth="1"/>
    <col min="9730" max="9730" width="9" style="790"/>
    <col min="9731" max="9731" width="22.77734375" style="790" customWidth="1"/>
    <col min="9732" max="9732" width="17.109375" style="790" customWidth="1"/>
    <col min="9733" max="9733" width="13.88671875" style="790" customWidth="1"/>
    <col min="9734" max="9734" width="12.109375" style="790" customWidth="1"/>
    <col min="9735" max="9735" width="18.33203125" style="790" customWidth="1"/>
    <col min="9736" max="9737" width="16.21875" style="790" customWidth="1"/>
    <col min="9738" max="9738" width="26.6640625" style="790" customWidth="1"/>
    <col min="9739" max="9739" width="14.109375" style="790" customWidth="1"/>
    <col min="9740" max="9740" width="17.21875" style="790" customWidth="1"/>
    <col min="9741" max="9741" width="28.6640625" style="790" customWidth="1"/>
    <col min="9742" max="9984" width="9" style="790"/>
    <col min="9985" max="9985" width="14.6640625" style="790" customWidth="1"/>
    <col min="9986" max="9986" width="9" style="790"/>
    <col min="9987" max="9987" width="22.77734375" style="790" customWidth="1"/>
    <col min="9988" max="9988" width="17.109375" style="790" customWidth="1"/>
    <col min="9989" max="9989" width="13.88671875" style="790" customWidth="1"/>
    <col min="9990" max="9990" width="12.109375" style="790" customWidth="1"/>
    <col min="9991" max="9991" width="18.33203125" style="790" customWidth="1"/>
    <col min="9992" max="9993" width="16.21875" style="790" customWidth="1"/>
    <col min="9994" max="9994" width="26.6640625" style="790" customWidth="1"/>
    <col min="9995" max="9995" width="14.109375" style="790" customWidth="1"/>
    <col min="9996" max="9996" width="17.21875" style="790" customWidth="1"/>
    <col min="9997" max="9997" width="28.6640625" style="790" customWidth="1"/>
    <col min="9998" max="10240" width="9" style="790"/>
    <col min="10241" max="10241" width="14.6640625" style="790" customWidth="1"/>
    <col min="10242" max="10242" width="9" style="790"/>
    <col min="10243" max="10243" width="22.77734375" style="790" customWidth="1"/>
    <col min="10244" max="10244" width="17.109375" style="790" customWidth="1"/>
    <col min="10245" max="10245" width="13.88671875" style="790" customWidth="1"/>
    <col min="10246" max="10246" width="12.109375" style="790" customWidth="1"/>
    <col min="10247" max="10247" width="18.33203125" style="790" customWidth="1"/>
    <col min="10248" max="10249" width="16.21875" style="790" customWidth="1"/>
    <col min="10250" max="10250" width="26.6640625" style="790" customWidth="1"/>
    <col min="10251" max="10251" width="14.109375" style="790" customWidth="1"/>
    <col min="10252" max="10252" width="17.21875" style="790" customWidth="1"/>
    <col min="10253" max="10253" width="28.6640625" style="790" customWidth="1"/>
    <col min="10254" max="10496" width="9" style="790"/>
    <col min="10497" max="10497" width="14.6640625" style="790" customWidth="1"/>
    <col min="10498" max="10498" width="9" style="790"/>
    <col min="10499" max="10499" width="22.77734375" style="790" customWidth="1"/>
    <col min="10500" max="10500" width="17.109375" style="790" customWidth="1"/>
    <col min="10501" max="10501" width="13.88671875" style="790" customWidth="1"/>
    <col min="10502" max="10502" width="12.109375" style="790" customWidth="1"/>
    <col min="10503" max="10503" width="18.33203125" style="790" customWidth="1"/>
    <col min="10504" max="10505" width="16.21875" style="790" customWidth="1"/>
    <col min="10506" max="10506" width="26.6640625" style="790" customWidth="1"/>
    <col min="10507" max="10507" width="14.109375" style="790" customWidth="1"/>
    <col min="10508" max="10508" width="17.21875" style="790" customWidth="1"/>
    <col min="10509" max="10509" width="28.6640625" style="790" customWidth="1"/>
    <col min="10510" max="10752" width="9" style="790"/>
    <col min="10753" max="10753" width="14.6640625" style="790" customWidth="1"/>
    <col min="10754" max="10754" width="9" style="790"/>
    <col min="10755" max="10755" width="22.77734375" style="790" customWidth="1"/>
    <col min="10756" max="10756" width="17.109375" style="790" customWidth="1"/>
    <col min="10757" max="10757" width="13.88671875" style="790" customWidth="1"/>
    <col min="10758" max="10758" width="12.109375" style="790" customWidth="1"/>
    <col min="10759" max="10759" width="18.33203125" style="790" customWidth="1"/>
    <col min="10760" max="10761" width="16.21875" style="790" customWidth="1"/>
    <col min="10762" max="10762" width="26.6640625" style="790" customWidth="1"/>
    <col min="10763" max="10763" width="14.109375" style="790" customWidth="1"/>
    <col min="10764" max="10764" width="17.21875" style="790" customWidth="1"/>
    <col min="10765" max="10765" width="28.6640625" style="790" customWidth="1"/>
    <col min="10766" max="11008" width="9" style="790"/>
    <col min="11009" max="11009" width="14.6640625" style="790" customWidth="1"/>
    <col min="11010" max="11010" width="9" style="790"/>
    <col min="11011" max="11011" width="22.77734375" style="790" customWidth="1"/>
    <col min="11012" max="11012" width="17.109375" style="790" customWidth="1"/>
    <col min="11013" max="11013" width="13.88671875" style="790" customWidth="1"/>
    <col min="11014" max="11014" width="12.109375" style="790" customWidth="1"/>
    <col min="11015" max="11015" width="18.33203125" style="790" customWidth="1"/>
    <col min="11016" max="11017" width="16.21875" style="790" customWidth="1"/>
    <col min="11018" max="11018" width="26.6640625" style="790" customWidth="1"/>
    <col min="11019" max="11019" width="14.109375" style="790" customWidth="1"/>
    <col min="11020" max="11020" width="17.21875" style="790" customWidth="1"/>
    <col min="11021" max="11021" width="28.6640625" style="790" customWidth="1"/>
    <col min="11022" max="11264" width="9" style="790"/>
    <col min="11265" max="11265" width="14.6640625" style="790" customWidth="1"/>
    <col min="11266" max="11266" width="9" style="790"/>
    <col min="11267" max="11267" width="22.77734375" style="790" customWidth="1"/>
    <col min="11268" max="11268" width="17.109375" style="790" customWidth="1"/>
    <col min="11269" max="11269" width="13.88671875" style="790" customWidth="1"/>
    <col min="11270" max="11270" width="12.109375" style="790" customWidth="1"/>
    <col min="11271" max="11271" width="18.33203125" style="790" customWidth="1"/>
    <col min="11272" max="11273" width="16.21875" style="790" customWidth="1"/>
    <col min="11274" max="11274" width="26.6640625" style="790" customWidth="1"/>
    <col min="11275" max="11275" width="14.109375" style="790" customWidth="1"/>
    <col min="11276" max="11276" width="17.21875" style="790" customWidth="1"/>
    <col min="11277" max="11277" width="28.6640625" style="790" customWidth="1"/>
    <col min="11278" max="11520" width="9" style="790"/>
    <col min="11521" max="11521" width="14.6640625" style="790" customWidth="1"/>
    <col min="11522" max="11522" width="9" style="790"/>
    <col min="11523" max="11523" width="22.77734375" style="790" customWidth="1"/>
    <col min="11524" max="11524" width="17.109375" style="790" customWidth="1"/>
    <col min="11525" max="11525" width="13.88671875" style="790" customWidth="1"/>
    <col min="11526" max="11526" width="12.109375" style="790" customWidth="1"/>
    <col min="11527" max="11527" width="18.33203125" style="790" customWidth="1"/>
    <col min="11528" max="11529" width="16.21875" style="790" customWidth="1"/>
    <col min="11530" max="11530" width="26.6640625" style="790" customWidth="1"/>
    <col min="11531" max="11531" width="14.109375" style="790" customWidth="1"/>
    <col min="11532" max="11532" width="17.21875" style="790" customWidth="1"/>
    <col min="11533" max="11533" width="28.6640625" style="790" customWidth="1"/>
    <col min="11534" max="11776" width="9" style="790"/>
    <col min="11777" max="11777" width="14.6640625" style="790" customWidth="1"/>
    <col min="11778" max="11778" width="9" style="790"/>
    <col min="11779" max="11779" width="22.77734375" style="790" customWidth="1"/>
    <col min="11780" max="11780" width="17.109375" style="790" customWidth="1"/>
    <col min="11781" max="11781" width="13.88671875" style="790" customWidth="1"/>
    <col min="11782" max="11782" width="12.109375" style="790" customWidth="1"/>
    <col min="11783" max="11783" width="18.33203125" style="790" customWidth="1"/>
    <col min="11784" max="11785" width="16.21875" style="790" customWidth="1"/>
    <col min="11786" max="11786" width="26.6640625" style="790" customWidth="1"/>
    <col min="11787" max="11787" width="14.109375" style="790" customWidth="1"/>
    <col min="11788" max="11788" width="17.21875" style="790" customWidth="1"/>
    <col min="11789" max="11789" width="28.6640625" style="790" customWidth="1"/>
    <col min="11790" max="12032" width="9" style="790"/>
    <col min="12033" max="12033" width="14.6640625" style="790" customWidth="1"/>
    <col min="12034" max="12034" width="9" style="790"/>
    <col min="12035" max="12035" width="22.77734375" style="790" customWidth="1"/>
    <col min="12036" max="12036" width="17.109375" style="790" customWidth="1"/>
    <col min="12037" max="12037" width="13.88671875" style="790" customWidth="1"/>
    <col min="12038" max="12038" width="12.109375" style="790" customWidth="1"/>
    <col min="12039" max="12039" width="18.33203125" style="790" customWidth="1"/>
    <col min="12040" max="12041" width="16.21875" style="790" customWidth="1"/>
    <col min="12042" max="12042" width="26.6640625" style="790" customWidth="1"/>
    <col min="12043" max="12043" width="14.109375" style="790" customWidth="1"/>
    <col min="12044" max="12044" width="17.21875" style="790" customWidth="1"/>
    <col min="12045" max="12045" width="28.6640625" style="790" customWidth="1"/>
    <col min="12046" max="12288" width="9" style="790"/>
    <col min="12289" max="12289" width="14.6640625" style="790" customWidth="1"/>
    <col min="12290" max="12290" width="9" style="790"/>
    <col min="12291" max="12291" width="22.77734375" style="790" customWidth="1"/>
    <col min="12292" max="12292" width="17.109375" style="790" customWidth="1"/>
    <col min="12293" max="12293" width="13.88671875" style="790" customWidth="1"/>
    <col min="12294" max="12294" width="12.109375" style="790" customWidth="1"/>
    <col min="12295" max="12295" width="18.33203125" style="790" customWidth="1"/>
    <col min="12296" max="12297" width="16.21875" style="790" customWidth="1"/>
    <col min="12298" max="12298" width="26.6640625" style="790" customWidth="1"/>
    <col min="12299" max="12299" width="14.109375" style="790" customWidth="1"/>
    <col min="12300" max="12300" width="17.21875" style="790" customWidth="1"/>
    <col min="12301" max="12301" width="28.6640625" style="790" customWidth="1"/>
    <col min="12302" max="12544" width="9" style="790"/>
    <col min="12545" max="12545" width="14.6640625" style="790" customWidth="1"/>
    <col min="12546" max="12546" width="9" style="790"/>
    <col min="12547" max="12547" width="22.77734375" style="790" customWidth="1"/>
    <col min="12548" max="12548" width="17.109375" style="790" customWidth="1"/>
    <col min="12549" max="12549" width="13.88671875" style="790" customWidth="1"/>
    <col min="12550" max="12550" width="12.109375" style="790" customWidth="1"/>
    <col min="12551" max="12551" width="18.33203125" style="790" customWidth="1"/>
    <col min="12552" max="12553" width="16.21875" style="790" customWidth="1"/>
    <col min="12554" max="12554" width="26.6640625" style="790" customWidth="1"/>
    <col min="12555" max="12555" width="14.109375" style="790" customWidth="1"/>
    <col min="12556" max="12556" width="17.21875" style="790" customWidth="1"/>
    <col min="12557" max="12557" width="28.6640625" style="790" customWidth="1"/>
    <col min="12558" max="12800" width="9" style="790"/>
    <col min="12801" max="12801" width="14.6640625" style="790" customWidth="1"/>
    <col min="12802" max="12802" width="9" style="790"/>
    <col min="12803" max="12803" width="22.77734375" style="790" customWidth="1"/>
    <col min="12804" max="12804" width="17.109375" style="790" customWidth="1"/>
    <col min="12805" max="12805" width="13.88671875" style="790" customWidth="1"/>
    <col min="12806" max="12806" width="12.109375" style="790" customWidth="1"/>
    <col min="12807" max="12807" width="18.33203125" style="790" customWidth="1"/>
    <col min="12808" max="12809" width="16.21875" style="790" customWidth="1"/>
    <col min="12810" max="12810" width="26.6640625" style="790" customWidth="1"/>
    <col min="12811" max="12811" width="14.109375" style="790" customWidth="1"/>
    <col min="12812" max="12812" width="17.21875" style="790" customWidth="1"/>
    <col min="12813" max="12813" width="28.6640625" style="790" customWidth="1"/>
    <col min="12814" max="13056" width="9" style="790"/>
    <col min="13057" max="13057" width="14.6640625" style="790" customWidth="1"/>
    <col min="13058" max="13058" width="9" style="790"/>
    <col min="13059" max="13059" width="22.77734375" style="790" customWidth="1"/>
    <col min="13060" max="13060" width="17.109375" style="790" customWidth="1"/>
    <col min="13061" max="13061" width="13.88671875" style="790" customWidth="1"/>
    <col min="13062" max="13062" width="12.109375" style="790" customWidth="1"/>
    <col min="13063" max="13063" width="18.33203125" style="790" customWidth="1"/>
    <col min="13064" max="13065" width="16.21875" style="790" customWidth="1"/>
    <col min="13066" max="13066" width="26.6640625" style="790" customWidth="1"/>
    <col min="13067" max="13067" width="14.109375" style="790" customWidth="1"/>
    <col min="13068" max="13068" width="17.21875" style="790" customWidth="1"/>
    <col min="13069" max="13069" width="28.6640625" style="790" customWidth="1"/>
    <col min="13070" max="13312" width="9" style="790"/>
    <col min="13313" max="13313" width="14.6640625" style="790" customWidth="1"/>
    <col min="13314" max="13314" width="9" style="790"/>
    <col min="13315" max="13315" width="22.77734375" style="790" customWidth="1"/>
    <col min="13316" max="13316" width="17.109375" style="790" customWidth="1"/>
    <col min="13317" max="13317" width="13.88671875" style="790" customWidth="1"/>
    <col min="13318" max="13318" width="12.109375" style="790" customWidth="1"/>
    <col min="13319" max="13319" width="18.33203125" style="790" customWidth="1"/>
    <col min="13320" max="13321" width="16.21875" style="790" customWidth="1"/>
    <col min="13322" max="13322" width="26.6640625" style="790" customWidth="1"/>
    <col min="13323" max="13323" width="14.109375" style="790" customWidth="1"/>
    <col min="13324" max="13324" width="17.21875" style="790" customWidth="1"/>
    <col min="13325" max="13325" width="28.6640625" style="790" customWidth="1"/>
    <col min="13326" max="13568" width="9" style="790"/>
    <col min="13569" max="13569" width="14.6640625" style="790" customWidth="1"/>
    <col min="13570" max="13570" width="9" style="790"/>
    <col min="13571" max="13571" width="22.77734375" style="790" customWidth="1"/>
    <col min="13572" max="13572" width="17.109375" style="790" customWidth="1"/>
    <col min="13573" max="13573" width="13.88671875" style="790" customWidth="1"/>
    <col min="13574" max="13574" width="12.109375" style="790" customWidth="1"/>
    <col min="13575" max="13575" width="18.33203125" style="790" customWidth="1"/>
    <col min="13576" max="13577" width="16.21875" style="790" customWidth="1"/>
    <col min="13578" max="13578" width="26.6640625" style="790" customWidth="1"/>
    <col min="13579" max="13579" width="14.109375" style="790" customWidth="1"/>
    <col min="13580" max="13580" width="17.21875" style="790" customWidth="1"/>
    <col min="13581" max="13581" width="28.6640625" style="790" customWidth="1"/>
    <col min="13582" max="13824" width="9" style="790"/>
    <col min="13825" max="13825" width="14.6640625" style="790" customWidth="1"/>
    <col min="13826" max="13826" width="9" style="790"/>
    <col min="13827" max="13827" width="22.77734375" style="790" customWidth="1"/>
    <col min="13828" max="13828" width="17.109375" style="790" customWidth="1"/>
    <col min="13829" max="13829" width="13.88671875" style="790" customWidth="1"/>
    <col min="13830" max="13830" width="12.109375" style="790" customWidth="1"/>
    <col min="13831" max="13831" width="18.33203125" style="790" customWidth="1"/>
    <col min="13832" max="13833" width="16.21875" style="790" customWidth="1"/>
    <col min="13834" max="13834" width="26.6640625" style="790" customWidth="1"/>
    <col min="13835" max="13835" width="14.109375" style="790" customWidth="1"/>
    <col min="13836" max="13836" width="17.21875" style="790" customWidth="1"/>
    <col min="13837" max="13837" width="28.6640625" style="790" customWidth="1"/>
    <col min="13838" max="14080" width="9" style="790"/>
    <col min="14081" max="14081" width="14.6640625" style="790" customWidth="1"/>
    <col min="14082" max="14082" width="9" style="790"/>
    <col min="14083" max="14083" width="22.77734375" style="790" customWidth="1"/>
    <col min="14084" max="14084" width="17.109375" style="790" customWidth="1"/>
    <col min="14085" max="14085" width="13.88671875" style="790" customWidth="1"/>
    <col min="14086" max="14086" width="12.109375" style="790" customWidth="1"/>
    <col min="14087" max="14087" width="18.33203125" style="790" customWidth="1"/>
    <col min="14088" max="14089" width="16.21875" style="790" customWidth="1"/>
    <col min="14090" max="14090" width="26.6640625" style="790" customWidth="1"/>
    <col min="14091" max="14091" width="14.109375" style="790" customWidth="1"/>
    <col min="14092" max="14092" width="17.21875" style="790" customWidth="1"/>
    <col min="14093" max="14093" width="28.6640625" style="790" customWidth="1"/>
    <col min="14094" max="14336" width="9" style="790"/>
    <col min="14337" max="14337" width="14.6640625" style="790" customWidth="1"/>
    <col min="14338" max="14338" width="9" style="790"/>
    <col min="14339" max="14339" width="22.77734375" style="790" customWidth="1"/>
    <col min="14340" max="14340" width="17.109375" style="790" customWidth="1"/>
    <col min="14341" max="14341" width="13.88671875" style="790" customWidth="1"/>
    <col min="14342" max="14342" width="12.109375" style="790" customWidth="1"/>
    <col min="14343" max="14343" width="18.33203125" style="790" customWidth="1"/>
    <col min="14344" max="14345" width="16.21875" style="790" customWidth="1"/>
    <col min="14346" max="14346" width="26.6640625" style="790" customWidth="1"/>
    <col min="14347" max="14347" width="14.109375" style="790" customWidth="1"/>
    <col min="14348" max="14348" width="17.21875" style="790" customWidth="1"/>
    <col min="14349" max="14349" width="28.6640625" style="790" customWidth="1"/>
    <col min="14350" max="14592" width="9" style="790"/>
    <col min="14593" max="14593" width="14.6640625" style="790" customWidth="1"/>
    <col min="14594" max="14594" width="9" style="790"/>
    <col min="14595" max="14595" width="22.77734375" style="790" customWidth="1"/>
    <col min="14596" max="14596" width="17.109375" style="790" customWidth="1"/>
    <col min="14597" max="14597" width="13.88671875" style="790" customWidth="1"/>
    <col min="14598" max="14598" width="12.109375" style="790" customWidth="1"/>
    <col min="14599" max="14599" width="18.33203125" style="790" customWidth="1"/>
    <col min="14600" max="14601" width="16.21875" style="790" customWidth="1"/>
    <col min="14602" max="14602" width="26.6640625" style="790" customWidth="1"/>
    <col min="14603" max="14603" width="14.109375" style="790" customWidth="1"/>
    <col min="14604" max="14604" width="17.21875" style="790" customWidth="1"/>
    <col min="14605" max="14605" width="28.6640625" style="790" customWidth="1"/>
    <col min="14606" max="14848" width="9" style="790"/>
    <col min="14849" max="14849" width="14.6640625" style="790" customWidth="1"/>
    <col min="14850" max="14850" width="9" style="790"/>
    <col min="14851" max="14851" width="22.77734375" style="790" customWidth="1"/>
    <col min="14852" max="14852" width="17.109375" style="790" customWidth="1"/>
    <col min="14853" max="14853" width="13.88671875" style="790" customWidth="1"/>
    <col min="14854" max="14854" width="12.109375" style="790" customWidth="1"/>
    <col min="14855" max="14855" width="18.33203125" style="790" customWidth="1"/>
    <col min="14856" max="14857" width="16.21875" style="790" customWidth="1"/>
    <col min="14858" max="14858" width="26.6640625" style="790" customWidth="1"/>
    <col min="14859" max="14859" width="14.109375" style="790" customWidth="1"/>
    <col min="14860" max="14860" width="17.21875" style="790" customWidth="1"/>
    <col min="14861" max="14861" width="28.6640625" style="790" customWidth="1"/>
    <col min="14862" max="15104" width="9" style="790"/>
    <col min="15105" max="15105" width="14.6640625" style="790" customWidth="1"/>
    <col min="15106" max="15106" width="9" style="790"/>
    <col min="15107" max="15107" width="22.77734375" style="790" customWidth="1"/>
    <col min="15108" max="15108" width="17.109375" style="790" customWidth="1"/>
    <col min="15109" max="15109" width="13.88671875" style="790" customWidth="1"/>
    <col min="15110" max="15110" width="12.109375" style="790" customWidth="1"/>
    <col min="15111" max="15111" width="18.33203125" style="790" customWidth="1"/>
    <col min="15112" max="15113" width="16.21875" style="790" customWidth="1"/>
    <col min="15114" max="15114" width="26.6640625" style="790" customWidth="1"/>
    <col min="15115" max="15115" width="14.109375" style="790" customWidth="1"/>
    <col min="15116" max="15116" width="17.21875" style="790" customWidth="1"/>
    <col min="15117" max="15117" width="28.6640625" style="790" customWidth="1"/>
    <col min="15118" max="15360" width="9" style="790"/>
    <col min="15361" max="15361" width="14.6640625" style="790" customWidth="1"/>
    <col min="15362" max="15362" width="9" style="790"/>
    <col min="15363" max="15363" width="22.77734375" style="790" customWidth="1"/>
    <col min="15364" max="15364" width="17.109375" style="790" customWidth="1"/>
    <col min="15365" max="15365" width="13.88671875" style="790" customWidth="1"/>
    <col min="15366" max="15366" width="12.109375" style="790" customWidth="1"/>
    <col min="15367" max="15367" width="18.33203125" style="790" customWidth="1"/>
    <col min="15368" max="15369" width="16.21875" style="790" customWidth="1"/>
    <col min="15370" max="15370" width="26.6640625" style="790" customWidth="1"/>
    <col min="15371" max="15371" width="14.109375" style="790" customWidth="1"/>
    <col min="15372" max="15372" width="17.21875" style="790" customWidth="1"/>
    <col min="15373" max="15373" width="28.6640625" style="790" customWidth="1"/>
    <col min="15374" max="15616" width="9" style="790"/>
    <col min="15617" max="15617" width="14.6640625" style="790" customWidth="1"/>
    <col min="15618" max="15618" width="9" style="790"/>
    <col min="15619" max="15619" width="22.77734375" style="790" customWidth="1"/>
    <col min="15620" max="15620" width="17.109375" style="790" customWidth="1"/>
    <col min="15621" max="15621" width="13.88671875" style="790" customWidth="1"/>
    <col min="15622" max="15622" width="12.109375" style="790" customWidth="1"/>
    <col min="15623" max="15623" width="18.33203125" style="790" customWidth="1"/>
    <col min="15624" max="15625" width="16.21875" style="790" customWidth="1"/>
    <col min="15626" max="15626" width="26.6640625" style="790" customWidth="1"/>
    <col min="15627" max="15627" width="14.109375" style="790" customWidth="1"/>
    <col min="15628" max="15628" width="17.21875" style="790" customWidth="1"/>
    <col min="15629" max="15629" width="28.6640625" style="790" customWidth="1"/>
    <col min="15630" max="15872" width="9" style="790"/>
    <col min="15873" max="15873" width="14.6640625" style="790" customWidth="1"/>
    <col min="15874" max="15874" width="9" style="790"/>
    <col min="15875" max="15875" width="22.77734375" style="790" customWidth="1"/>
    <col min="15876" max="15876" width="17.109375" style="790" customWidth="1"/>
    <col min="15877" max="15877" width="13.88671875" style="790" customWidth="1"/>
    <col min="15878" max="15878" width="12.109375" style="790" customWidth="1"/>
    <col min="15879" max="15879" width="18.33203125" style="790" customWidth="1"/>
    <col min="15880" max="15881" width="16.21875" style="790" customWidth="1"/>
    <col min="15882" max="15882" width="26.6640625" style="790" customWidth="1"/>
    <col min="15883" max="15883" width="14.109375" style="790" customWidth="1"/>
    <col min="15884" max="15884" width="17.21875" style="790" customWidth="1"/>
    <col min="15885" max="15885" width="28.6640625" style="790" customWidth="1"/>
    <col min="15886" max="16128" width="9" style="790"/>
    <col min="16129" max="16129" width="14.6640625" style="790" customWidth="1"/>
    <col min="16130" max="16130" width="9" style="790"/>
    <col min="16131" max="16131" width="22.77734375" style="790" customWidth="1"/>
    <col min="16132" max="16132" width="17.109375" style="790" customWidth="1"/>
    <col min="16133" max="16133" width="13.88671875" style="790" customWidth="1"/>
    <col min="16134" max="16134" width="12.109375" style="790" customWidth="1"/>
    <col min="16135" max="16135" width="18.33203125" style="790" customWidth="1"/>
    <col min="16136" max="16137" width="16.21875" style="790" customWidth="1"/>
    <col min="16138" max="16138" width="26.6640625" style="790" customWidth="1"/>
    <col min="16139" max="16139" width="14.109375" style="790" customWidth="1"/>
    <col min="16140" max="16140" width="17.21875" style="790" customWidth="1"/>
    <col min="16141" max="16141" width="28.6640625" style="790" customWidth="1"/>
    <col min="16142" max="16384" width="9" style="790"/>
  </cols>
  <sheetData>
    <row r="1" spans="1:15" ht="19.8">
      <c r="A1" s="786" t="s">
        <v>1299</v>
      </c>
      <c r="B1" s="640"/>
      <c r="C1" s="640"/>
      <c r="D1" s="685"/>
      <c r="E1" s="685"/>
      <c r="F1" s="685"/>
      <c r="G1" s="685"/>
      <c r="H1" s="685"/>
      <c r="I1" s="685"/>
      <c r="J1" s="787"/>
      <c r="K1" s="788"/>
      <c r="L1" s="687" t="s">
        <v>770</v>
      </c>
      <c r="M1" s="789" t="s">
        <v>1389</v>
      </c>
      <c r="N1" s="1372" t="s">
        <v>86</v>
      </c>
      <c r="O1" s="1372"/>
    </row>
    <row r="2" spans="1:15" ht="19.8">
      <c r="A2" s="684" t="s">
        <v>1300</v>
      </c>
      <c r="B2" s="689" t="s">
        <v>1390</v>
      </c>
      <c r="C2" s="689"/>
      <c r="D2" s="690"/>
      <c r="E2" s="690"/>
      <c r="F2" s="690"/>
      <c r="G2" s="690"/>
      <c r="H2" s="690"/>
      <c r="I2" s="690"/>
      <c r="J2" s="791"/>
      <c r="K2" s="792"/>
      <c r="L2" s="687" t="s">
        <v>1302</v>
      </c>
      <c r="M2" s="793" t="s">
        <v>1391</v>
      </c>
    </row>
    <row r="3" spans="1:15" ht="33">
      <c r="A3" s="1800" t="s">
        <v>1392</v>
      </c>
      <c r="B3" s="1800"/>
      <c r="C3" s="1800"/>
      <c r="D3" s="1800"/>
      <c r="E3" s="1800"/>
      <c r="F3" s="1800"/>
      <c r="G3" s="1800"/>
      <c r="H3" s="1800"/>
      <c r="I3" s="1800"/>
      <c r="J3" s="1800"/>
      <c r="K3" s="1800"/>
      <c r="L3" s="1800"/>
      <c r="M3" s="1800"/>
    </row>
    <row r="4" spans="1:15" ht="20.25" customHeight="1">
      <c r="A4" s="693" t="s">
        <v>1393</v>
      </c>
      <c r="B4" s="693"/>
      <c r="C4" s="693"/>
      <c r="D4" s="693"/>
      <c r="E4" s="693"/>
      <c r="F4" s="1801" t="s">
        <v>1394</v>
      </c>
      <c r="G4" s="1801"/>
      <c r="H4" s="1801"/>
      <c r="I4" s="1801"/>
      <c r="J4" s="693"/>
      <c r="K4" s="693"/>
      <c r="L4" s="693"/>
      <c r="M4" s="693"/>
    </row>
    <row r="5" spans="1:15" ht="22.5" customHeight="1">
      <c r="A5" s="640" t="s">
        <v>1395</v>
      </c>
      <c r="B5" s="640"/>
      <c r="C5" s="640"/>
      <c r="D5" s="690"/>
      <c r="E5" s="690"/>
      <c r="F5" s="690"/>
      <c r="G5" s="690"/>
      <c r="H5" s="689"/>
      <c r="I5" s="689"/>
      <c r="J5" s="694"/>
      <c r="K5" s="694"/>
      <c r="L5" s="794"/>
      <c r="M5" s="694" t="s">
        <v>1308</v>
      </c>
    </row>
    <row r="6" spans="1:15" ht="22.5" customHeight="1">
      <c r="A6" s="1802" t="s">
        <v>1309</v>
      </c>
      <c r="B6" s="1802"/>
      <c r="C6" s="1802"/>
      <c r="D6" s="1807" t="s">
        <v>1396</v>
      </c>
      <c r="E6" s="1808"/>
      <c r="F6" s="1808"/>
      <c r="G6" s="1808"/>
      <c r="H6" s="1808"/>
      <c r="I6" s="1808"/>
      <c r="J6" s="1808"/>
      <c r="K6" s="1822"/>
      <c r="L6" s="1843" t="s">
        <v>1397</v>
      </c>
      <c r="M6" s="1844"/>
    </row>
    <row r="7" spans="1:15" ht="19.5" customHeight="1">
      <c r="A7" s="1801"/>
      <c r="B7" s="1801"/>
      <c r="C7" s="1801"/>
      <c r="D7" s="1809" t="s">
        <v>1398</v>
      </c>
      <c r="E7" s="695"/>
      <c r="F7" s="696"/>
      <c r="G7" s="696"/>
      <c r="H7" s="697"/>
      <c r="I7" s="697"/>
      <c r="J7" s="795"/>
      <c r="K7" s="1845" t="s">
        <v>1399</v>
      </c>
      <c r="L7" s="1817" t="s">
        <v>1313</v>
      </c>
      <c r="M7" s="1791" t="s">
        <v>1314</v>
      </c>
    </row>
    <row r="8" spans="1:15" ht="16.5" customHeight="1">
      <c r="A8" s="1801"/>
      <c r="B8" s="1801"/>
      <c r="C8" s="1801"/>
      <c r="D8" s="1810"/>
      <c r="E8" s="1811" t="s">
        <v>1315</v>
      </c>
      <c r="F8" s="1836" t="s">
        <v>1316</v>
      </c>
      <c r="G8" s="1811" t="s">
        <v>1400</v>
      </c>
      <c r="H8" s="1831" t="s">
        <v>1318</v>
      </c>
      <c r="I8" s="1814" t="s">
        <v>1401</v>
      </c>
      <c r="J8" s="1831" t="s">
        <v>1320</v>
      </c>
      <c r="K8" s="1846"/>
      <c r="L8" s="1818"/>
      <c r="M8" s="1839"/>
    </row>
    <row r="9" spans="1:15" ht="23.25" customHeight="1">
      <c r="A9" s="1805"/>
      <c r="B9" s="1805"/>
      <c r="C9" s="1805"/>
      <c r="D9" s="1792"/>
      <c r="E9" s="1811"/>
      <c r="F9" s="1837"/>
      <c r="G9" s="1811"/>
      <c r="H9" s="1838"/>
      <c r="I9" s="1815"/>
      <c r="J9" s="1838"/>
      <c r="K9" s="1847"/>
      <c r="L9" s="1819"/>
      <c r="M9" s="1840"/>
    </row>
    <row r="10" spans="1:15" ht="19.5" customHeight="1">
      <c r="A10" s="1793" t="s">
        <v>1402</v>
      </c>
      <c r="B10" s="1796" t="s">
        <v>1322</v>
      </c>
      <c r="C10" s="1797"/>
      <c r="D10" s="699"/>
      <c r="E10" s="700"/>
      <c r="F10" s="701"/>
      <c r="G10" s="702"/>
      <c r="H10" s="684"/>
      <c r="I10" s="684"/>
      <c r="J10" s="684"/>
      <c r="K10" s="796"/>
      <c r="L10" s="797"/>
    </row>
    <row r="11" spans="1:15" ht="19.5" customHeight="1">
      <c r="A11" s="1794"/>
      <c r="B11" s="1785" t="s">
        <v>1323</v>
      </c>
      <c r="C11" s="1786"/>
      <c r="D11" s="699"/>
      <c r="E11" s="687"/>
      <c r="F11" s="705"/>
      <c r="G11" s="685"/>
      <c r="H11" s="684"/>
      <c r="I11" s="684"/>
      <c r="J11" s="684"/>
      <c r="K11" s="798"/>
      <c r="L11" s="797"/>
      <c r="M11" s="799"/>
    </row>
    <row r="12" spans="1:15" ht="19.5" customHeight="1">
      <c r="A12" s="1794"/>
      <c r="B12" s="1787" t="s">
        <v>1324</v>
      </c>
      <c r="C12" s="1788"/>
      <c r="D12" s="699"/>
      <c r="E12" s="687"/>
      <c r="F12" s="707"/>
      <c r="G12" s="696"/>
      <c r="H12" s="684"/>
      <c r="I12" s="684"/>
      <c r="J12" s="684"/>
      <c r="K12" s="698"/>
      <c r="L12" s="800"/>
      <c r="M12" s="801"/>
    </row>
    <row r="13" spans="1:15" ht="19.5" customHeight="1">
      <c r="A13" s="1794"/>
      <c r="B13" s="1785" t="s">
        <v>1325</v>
      </c>
      <c r="C13" s="1786"/>
      <c r="D13" s="699"/>
      <c r="E13" s="687"/>
      <c r="F13" s="707"/>
      <c r="G13" s="687"/>
      <c r="H13" s="684"/>
      <c r="I13" s="684"/>
      <c r="J13" s="684"/>
      <c r="K13" s="698"/>
      <c r="L13" s="800"/>
      <c r="M13" s="801"/>
    </row>
    <row r="14" spans="1:15" ht="19.5" customHeight="1">
      <c r="A14" s="1794"/>
      <c r="B14" s="1787" t="s">
        <v>1326</v>
      </c>
      <c r="C14" s="1788"/>
      <c r="D14" s="699"/>
      <c r="E14" s="687"/>
      <c r="F14" s="707"/>
      <c r="G14" s="696"/>
      <c r="H14" s="684"/>
      <c r="I14" s="684"/>
      <c r="J14" s="684"/>
      <c r="K14" s="698"/>
      <c r="L14" s="800"/>
      <c r="M14" s="801"/>
    </row>
    <row r="15" spans="1:15" ht="19.5" customHeight="1">
      <c r="A15" s="1794"/>
      <c r="B15" s="1785" t="s">
        <v>1327</v>
      </c>
      <c r="C15" s="1786"/>
      <c r="D15" s="699"/>
      <c r="E15" s="687"/>
      <c r="F15" s="707"/>
      <c r="G15" s="696"/>
      <c r="H15" s="684"/>
      <c r="I15" s="684"/>
      <c r="J15" s="684"/>
      <c r="K15" s="698"/>
      <c r="L15" s="800"/>
      <c r="M15" s="801"/>
    </row>
    <row r="16" spans="1:15" ht="19.5" customHeight="1">
      <c r="A16" s="1794"/>
      <c r="B16" s="1785" t="s">
        <v>1328</v>
      </c>
      <c r="C16" s="1786"/>
      <c r="D16" s="699"/>
      <c r="E16" s="687"/>
      <c r="F16" s="710"/>
      <c r="G16" s="690"/>
      <c r="H16" s="684"/>
      <c r="I16" s="684"/>
      <c r="J16" s="684"/>
      <c r="K16" s="796"/>
      <c r="L16" s="802"/>
    </row>
    <row r="17" spans="1:13" ht="19.5" customHeight="1">
      <c r="A17" s="1794"/>
      <c r="B17" s="1785" t="s">
        <v>1329</v>
      </c>
      <c r="C17" s="1786"/>
      <c r="D17" s="699"/>
      <c r="E17" s="687"/>
      <c r="F17" s="707"/>
      <c r="G17" s="696"/>
      <c r="H17" s="684"/>
      <c r="I17" s="684"/>
      <c r="J17" s="684"/>
      <c r="K17" s="698"/>
      <c r="L17" s="800"/>
      <c r="M17" s="801"/>
    </row>
    <row r="18" spans="1:13" ht="19.5" customHeight="1">
      <c r="A18" s="1794"/>
      <c r="B18" s="1785" t="s">
        <v>1330</v>
      </c>
      <c r="C18" s="1786"/>
      <c r="D18" s="699"/>
      <c r="E18" s="687"/>
      <c r="F18" s="707"/>
      <c r="G18" s="696"/>
      <c r="H18" s="684"/>
      <c r="I18" s="684"/>
      <c r="J18" s="684"/>
      <c r="K18" s="698"/>
      <c r="L18" s="800"/>
      <c r="M18" s="801"/>
    </row>
    <row r="19" spans="1:13" ht="19.5" customHeight="1">
      <c r="A19" s="1794"/>
      <c r="B19" s="1785" t="s">
        <v>1331</v>
      </c>
      <c r="C19" s="1786"/>
      <c r="D19" s="699"/>
      <c r="E19" s="687"/>
      <c r="F19" s="714"/>
      <c r="G19" s="685"/>
      <c r="H19" s="684"/>
      <c r="I19" s="684"/>
      <c r="J19" s="684"/>
      <c r="K19" s="803"/>
      <c r="L19" s="804"/>
      <c r="M19" s="794"/>
    </row>
    <row r="20" spans="1:13" ht="19.5" customHeight="1">
      <c r="A20" s="1794"/>
      <c r="B20" s="1787" t="s">
        <v>1403</v>
      </c>
      <c r="C20" s="1788"/>
      <c r="D20" s="699"/>
      <c r="E20" s="687"/>
      <c r="F20" s="707"/>
      <c r="G20" s="687"/>
      <c r="H20" s="684"/>
      <c r="I20" s="684"/>
      <c r="J20" s="684"/>
      <c r="K20" s="803"/>
      <c r="L20" s="804"/>
      <c r="M20" s="794"/>
    </row>
    <row r="21" spans="1:13" ht="19.5" customHeight="1">
      <c r="A21" s="1794"/>
      <c r="B21" s="1787" t="s">
        <v>1404</v>
      </c>
      <c r="C21" s="1788"/>
      <c r="D21" s="715"/>
      <c r="E21" s="716"/>
      <c r="F21" s="707"/>
      <c r="G21" s="717"/>
      <c r="H21" s="718"/>
      <c r="I21" s="718"/>
      <c r="J21" s="718"/>
      <c r="K21" s="796"/>
      <c r="L21" s="800"/>
      <c r="M21" s="801"/>
    </row>
    <row r="22" spans="1:13" ht="19.5" customHeight="1">
      <c r="A22" s="1794"/>
      <c r="B22" s="1785" t="s">
        <v>1405</v>
      </c>
      <c r="C22" s="1786"/>
      <c r="D22" s="715"/>
      <c r="E22" s="716"/>
      <c r="F22" s="707"/>
      <c r="G22" s="717"/>
      <c r="H22" s="718"/>
      <c r="I22" s="718"/>
      <c r="J22" s="718"/>
      <c r="K22" s="703"/>
      <c r="L22" s="802"/>
    </row>
    <row r="23" spans="1:13" ht="19.5" customHeight="1" thickBot="1">
      <c r="A23" s="1795"/>
      <c r="B23" s="1789" t="s">
        <v>1406</v>
      </c>
      <c r="C23" s="1790"/>
      <c r="D23" s="721"/>
      <c r="E23" s="722"/>
      <c r="F23" s="723"/>
      <c r="G23" s="724"/>
      <c r="H23" s="725"/>
      <c r="I23" s="725"/>
      <c r="J23" s="725"/>
      <c r="K23" s="805"/>
      <c r="L23" s="806"/>
      <c r="M23" s="807"/>
    </row>
    <row r="24" spans="1:13" ht="39.75" customHeight="1" thickTop="1">
      <c r="A24" s="1841" t="s">
        <v>1407</v>
      </c>
      <c r="B24" s="1841"/>
      <c r="C24" s="1842"/>
      <c r="D24" s="729">
        <f>'[3]二、經常門'!D24+'[3]三、資本門'!D24</f>
        <v>14924</v>
      </c>
      <c r="E24" s="744">
        <f>'[3]二、經常門'!E24</f>
        <v>9274</v>
      </c>
      <c r="F24" s="731">
        <v>0</v>
      </c>
      <c r="G24" s="732"/>
      <c r="H24" s="733"/>
      <c r="I24" s="733"/>
      <c r="J24" s="733"/>
      <c r="K24" s="808">
        <v>0</v>
      </c>
      <c r="L24" s="809">
        <f>'[3]二、經常門'!J24</f>
        <v>1584</v>
      </c>
      <c r="M24" s="810">
        <v>0</v>
      </c>
    </row>
    <row r="25" spans="1:13">
      <c r="F25" s="811"/>
      <c r="G25" s="812"/>
    </row>
    <row r="27" spans="1:13" ht="33">
      <c r="A27" s="1800" t="s">
        <v>1408</v>
      </c>
      <c r="B27" s="1800"/>
      <c r="C27" s="1800"/>
      <c r="D27" s="1800"/>
      <c r="E27" s="1800"/>
      <c r="F27" s="1800"/>
      <c r="G27" s="1800"/>
      <c r="H27" s="1800"/>
      <c r="I27" s="1800"/>
      <c r="J27" s="1800"/>
      <c r="K27" s="1800"/>
    </row>
    <row r="28" spans="1:13" ht="19.8">
      <c r="A28" s="693" t="s">
        <v>1409</v>
      </c>
      <c r="B28" s="693"/>
      <c r="C28" s="693"/>
      <c r="D28" s="693"/>
      <c r="E28" s="1801" t="s">
        <v>1410</v>
      </c>
      <c r="F28" s="1801"/>
      <c r="G28" s="1801"/>
      <c r="H28" s="1801"/>
      <c r="I28" s="693"/>
      <c r="J28" s="693"/>
      <c r="K28" s="693"/>
    </row>
    <row r="29" spans="1:13" ht="19.8">
      <c r="A29" s="689" t="s">
        <v>1411</v>
      </c>
      <c r="B29" s="689"/>
      <c r="C29" s="689"/>
      <c r="D29" s="690"/>
      <c r="E29" s="690"/>
      <c r="F29" s="690"/>
      <c r="G29" s="689"/>
      <c r="H29" s="689"/>
      <c r="I29" s="694"/>
      <c r="J29" s="694"/>
      <c r="K29" s="694" t="s">
        <v>1308</v>
      </c>
    </row>
    <row r="30" spans="1:13" ht="19.8">
      <c r="A30" s="1802" t="s">
        <v>1309</v>
      </c>
      <c r="B30" s="1802"/>
      <c r="C30" s="1803"/>
      <c r="D30" s="1807" t="s">
        <v>1396</v>
      </c>
      <c r="E30" s="1808"/>
      <c r="F30" s="1808"/>
      <c r="G30" s="1808"/>
      <c r="H30" s="1808"/>
      <c r="I30" s="1822"/>
      <c r="J30" s="1816" t="s">
        <v>1397</v>
      </c>
      <c r="K30" s="1808"/>
    </row>
    <row r="31" spans="1:13" ht="19.8">
      <c r="A31" s="1801"/>
      <c r="B31" s="1801"/>
      <c r="C31" s="1804"/>
      <c r="D31" s="1809" t="s">
        <v>1398</v>
      </c>
      <c r="E31" s="695"/>
      <c r="F31" s="696"/>
      <c r="G31" s="697"/>
      <c r="H31" s="697"/>
      <c r="I31" s="698"/>
      <c r="J31" s="1817" t="s">
        <v>1313</v>
      </c>
      <c r="K31" s="1791" t="s">
        <v>1314</v>
      </c>
    </row>
    <row r="32" spans="1:13">
      <c r="A32" s="1801"/>
      <c r="B32" s="1801"/>
      <c r="C32" s="1804"/>
      <c r="D32" s="1810"/>
      <c r="E32" s="1811" t="s">
        <v>1315</v>
      </c>
      <c r="F32" s="1836" t="s">
        <v>1316</v>
      </c>
      <c r="G32" s="1831" t="s">
        <v>1318</v>
      </c>
      <c r="H32" s="1814" t="s">
        <v>1401</v>
      </c>
      <c r="I32" s="1820" t="s">
        <v>1320</v>
      </c>
      <c r="J32" s="1818"/>
      <c r="K32" s="1839"/>
    </row>
    <row r="33" spans="1:11">
      <c r="A33" s="1805"/>
      <c r="B33" s="1805"/>
      <c r="C33" s="1806"/>
      <c r="D33" s="1792"/>
      <c r="E33" s="1811"/>
      <c r="F33" s="1837"/>
      <c r="G33" s="1838"/>
      <c r="H33" s="1815"/>
      <c r="I33" s="1821"/>
      <c r="J33" s="1819"/>
      <c r="K33" s="1840"/>
    </row>
    <row r="34" spans="1:11" ht="19.8">
      <c r="A34" s="1793" t="s">
        <v>1402</v>
      </c>
      <c r="B34" s="1796" t="s">
        <v>1322</v>
      </c>
      <c r="C34" s="1797"/>
      <c r="D34" s="699"/>
      <c r="E34" s="700"/>
      <c r="F34" s="737"/>
      <c r="G34" s="684"/>
      <c r="H34" s="684"/>
      <c r="I34" s="703"/>
      <c r="J34" s="797"/>
    </row>
    <row r="35" spans="1:11" ht="19.8">
      <c r="A35" s="1794"/>
      <c r="B35" s="1785" t="s">
        <v>1323</v>
      </c>
      <c r="C35" s="1786"/>
      <c r="D35" s="699"/>
      <c r="E35" s="687"/>
      <c r="F35" s="738"/>
      <c r="G35" s="684"/>
      <c r="H35" s="684"/>
      <c r="I35" s="703"/>
      <c r="J35" s="797"/>
      <c r="K35" s="799"/>
    </row>
    <row r="36" spans="1:11" ht="19.8">
      <c r="A36" s="1794"/>
      <c r="B36" s="1787" t="s">
        <v>1324</v>
      </c>
      <c r="C36" s="1788"/>
      <c r="D36" s="699"/>
      <c r="E36" s="687"/>
      <c r="F36" s="739"/>
      <c r="G36" s="684"/>
      <c r="H36" s="684"/>
      <c r="I36" s="703"/>
      <c r="J36" s="800"/>
      <c r="K36" s="801"/>
    </row>
    <row r="37" spans="1:11" ht="19.8">
      <c r="A37" s="1794"/>
      <c r="B37" s="1785" t="s">
        <v>1325</v>
      </c>
      <c r="C37" s="1786"/>
      <c r="D37" s="699"/>
      <c r="E37" s="687"/>
      <c r="F37" s="739"/>
      <c r="G37" s="684"/>
      <c r="H37" s="684"/>
      <c r="I37" s="703"/>
      <c r="J37" s="800"/>
      <c r="K37" s="801"/>
    </row>
    <row r="38" spans="1:11" ht="19.8">
      <c r="A38" s="1794"/>
      <c r="B38" s="1787" t="s">
        <v>1326</v>
      </c>
      <c r="C38" s="1788"/>
      <c r="D38" s="699"/>
      <c r="E38" s="687"/>
      <c r="F38" s="739"/>
      <c r="G38" s="684"/>
      <c r="H38" s="684"/>
      <c r="I38" s="703"/>
      <c r="J38" s="800"/>
      <c r="K38" s="801"/>
    </row>
    <row r="39" spans="1:11" ht="19.8">
      <c r="A39" s="1794"/>
      <c r="B39" s="1785" t="s">
        <v>1327</v>
      </c>
      <c r="C39" s="1786"/>
      <c r="D39" s="699"/>
      <c r="E39" s="687"/>
      <c r="F39" s="739"/>
      <c r="G39" s="684"/>
      <c r="H39" s="684"/>
      <c r="I39" s="703"/>
      <c r="J39" s="800"/>
      <c r="K39" s="801"/>
    </row>
    <row r="40" spans="1:11" ht="19.8">
      <c r="A40" s="1794"/>
      <c r="B40" s="1785" t="s">
        <v>1328</v>
      </c>
      <c r="C40" s="1786"/>
      <c r="D40" s="699"/>
      <c r="E40" s="687"/>
      <c r="F40" s="740"/>
      <c r="G40" s="684"/>
      <c r="H40" s="684"/>
      <c r="I40" s="703"/>
      <c r="J40" s="802"/>
    </row>
    <row r="41" spans="1:11" ht="19.8">
      <c r="A41" s="1794"/>
      <c r="B41" s="1785" t="s">
        <v>1329</v>
      </c>
      <c r="C41" s="1786"/>
      <c r="D41" s="699"/>
      <c r="E41" s="687"/>
      <c r="F41" s="739"/>
      <c r="G41" s="684"/>
      <c r="H41" s="684"/>
      <c r="I41" s="703"/>
      <c r="J41" s="800"/>
      <c r="K41" s="801"/>
    </row>
    <row r="42" spans="1:11" ht="19.8">
      <c r="A42" s="1794"/>
      <c r="B42" s="1785" t="s">
        <v>1330</v>
      </c>
      <c r="C42" s="1786"/>
      <c r="D42" s="699"/>
      <c r="E42" s="687"/>
      <c r="F42" s="739"/>
      <c r="G42" s="684"/>
      <c r="H42" s="684"/>
      <c r="I42" s="703"/>
      <c r="J42" s="800"/>
      <c r="K42" s="801"/>
    </row>
    <row r="43" spans="1:11" ht="19.8">
      <c r="A43" s="1794"/>
      <c r="B43" s="1785" t="s">
        <v>1331</v>
      </c>
      <c r="C43" s="1786"/>
      <c r="D43" s="699"/>
      <c r="E43" s="687"/>
      <c r="F43" s="738"/>
      <c r="G43" s="684"/>
      <c r="H43" s="684"/>
      <c r="I43" s="703"/>
      <c r="J43" s="804"/>
      <c r="K43" s="794"/>
    </row>
    <row r="44" spans="1:11" ht="19.8">
      <c r="A44" s="1794"/>
      <c r="B44" s="1787" t="s">
        <v>1403</v>
      </c>
      <c r="C44" s="1788"/>
      <c r="D44" s="699"/>
      <c r="E44" s="687"/>
      <c r="F44" s="739"/>
      <c r="G44" s="684"/>
      <c r="H44" s="684"/>
      <c r="I44" s="703"/>
      <c r="J44" s="804"/>
      <c r="K44" s="794"/>
    </row>
    <row r="45" spans="1:11" ht="19.8">
      <c r="A45" s="1794"/>
      <c r="B45" s="1787" t="s">
        <v>1404</v>
      </c>
      <c r="C45" s="1788"/>
      <c r="D45" s="715"/>
      <c r="E45" s="716"/>
      <c r="F45" s="739"/>
      <c r="G45" s="718"/>
      <c r="H45" s="718"/>
      <c r="I45" s="742"/>
      <c r="J45" s="800"/>
    </row>
    <row r="46" spans="1:11" ht="19.8">
      <c r="A46" s="1794"/>
      <c r="B46" s="1785" t="s">
        <v>1405</v>
      </c>
      <c r="C46" s="1786"/>
      <c r="D46" s="715"/>
      <c r="E46" s="716"/>
      <c r="F46" s="739"/>
      <c r="G46" s="718"/>
      <c r="H46" s="718"/>
      <c r="I46" s="742"/>
      <c r="J46" s="802"/>
      <c r="K46" s="813"/>
    </row>
    <row r="47" spans="1:11" ht="20.399999999999999" thickBot="1">
      <c r="A47" s="1795"/>
      <c r="B47" s="1789" t="s">
        <v>1406</v>
      </c>
      <c r="C47" s="1790"/>
      <c r="D47" s="721"/>
      <c r="E47" s="722"/>
      <c r="F47" s="743"/>
      <c r="G47" s="725"/>
      <c r="H47" s="725"/>
      <c r="I47" s="726"/>
      <c r="J47" s="806"/>
      <c r="K47" s="807"/>
    </row>
    <row r="48" spans="1:11" ht="20.399999999999999" thickTop="1">
      <c r="A48" s="1777" t="s">
        <v>1407</v>
      </c>
      <c r="B48" s="1777"/>
      <c r="C48" s="1778"/>
      <c r="D48" s="729">
        <v>13038</v>
      </c>
      <c r="E48" s="744">
        <v>9274</v>
      </c>
      <c r="F48" s="731">
        <v>0</v>
      </c>
      <c r="G48" s="733"/>
      <c r="H48" s="733"/>
      <c r="I48" s="734"/>
      <c r="J48" s="809">
        <v>1584</v>
      </c>
      <c r="K48" s="814">
        <v>0</v>
      </c>
    </row>
    <row r="51" spans="1:10" ht="33">
      <c r="A51" s="1800" t="s">
        <v>1412</v>
      </c>
      <c r="B51" s="1800"/>
      <c r="C51" s="1800"/>
      <c r="D51" s="1800"/>
      <c r="E51" s="1800"/>
      <c r="F51" s="1800"/>
      <c r="G51" s="1800"/>
      <c r="H51" s="1800"/>
      <c r="I51" s="1800"/>
      <c r="J51" s="1800"/>
    </row>
    <row r="52" spans="1:10" ht="19.8">
      <c r="A52" s="693" t="s">
        <v>1413</v>
      </c>
      <c r="B52" s="693"/>
      <c r="C52" s="693"/>
      <c r="D52" s="693"/>
      <c r="E52" s="693"/>
      <c r="F52" s="693"/>
      <c r="G52" s="693"/>
      <c r="H52" s="693"/>
      <c r="I52" s="693"/>
      <c r="J52" s="693"/>
    </row>
    <row r="53" spans="1:10" ht="19.8">
      <c r="A53" s="689" t="s">
        <v>1414</v>
      </c>
      <c r="B53" s="689"/>
      <c r="C53" s="689"/>
      <c r="D53" s="690"/>
      <c r="E53" s="690"/>
      <c r="F53" s="690"/>
      <c r="G53" s="694"/>
      <c r="H53" s="689"/>
      <c r="I53" s="794"/>
      <c r="J53" s="694" t="s">
        <v>1308</v>
      </c>
    </row>
    <row r="54" spans="1:10" ht="19.8">
      <c r="A54" s="1802" t="s">
        <v>1309</v>
      </c>
      <c r="B54" s="1802"/>
      <c r="C54" s="1803"/>
      <c r="D54" s="1807" t="s">
        <v>1396</v>
      </c>
      <c r="E54" s="1808"/>
      <c r="F54" s="1808"/>
      <c r="G54" s="1808"/>
      <c r="H54" s="1808"/>
      <c r="I54" s="1808"/>
      <c r="J54" s="1808"/>
    </row>
    <row r="55" spans="1:10" ht="19.8">
      <c r="A55" s="1801"/>
      <c r="B55" s="1801"/>
      <c r="C55" s="1804"/>
      <c r="D55" s="1809" t="s">
        <v>1398</v>
      </c>
      <c r="E55" s="695"/>
      <c r="F55" s="696"/>
      <c r="G55" s="697"/>
      <c r="H55" s="697"/>
      <c r="I55" s="795"/>
      <c r="J55" s="1833" t="s">
        <v>1399</v>
      </c>
    </row>
    <row r="56" spans="1:10">
      <c r="A56" s="1801"/>
      <c r="B56" s="1801"/>
      <c r="C56" s="1804"/>
      <c r="D56" s="1810"/>
      <c r="E56" s="1811" t="s">
        <v>1316</v>
      </c>
      <c r="F56" s="1836" t="s">
        <v>1415</v>
      </c>
      <c r="G56" s="1831" t="s">
        <v>1318</v>
      </c>
      <c r="H56" s="1814" t="s">
        <v>1401</v>
      </c>
      <c r="I56" s="1831" t="s">
        <v>1320</v>
      </c>
      <c r="J56" s="1834"/>
    </row>
    <row r="57" spans="1:10">
      <c r="A57" s="1805"/>
      <c r="B57" s="1805"/>
      <c r="C57" s="1806"/>
      <c r="D57" s="1792"/>
      <c r="E57" s="1811"/>
      <c r="F57" s="1837"/>
      <c r="G57" s="1838"/>
      <c r="H57" s="1815"/>
      <c r="I57" s="1832"/>
      <c r="J57" s="1835"/>
    </row>
    <row r="58" spans="1:10" ht="19.8">
      <c r="A58" s="1793" t="s">
        <v>1402</v>
      </c>
      <c r="B58" s="1796" t="s">
        <v>1322</v>
      </c>
      <c r="C58" s="1797"/>
      <c r="D58" s="699"/>
      <c r="E58" s="700"/>
      <c r="F58" s="737"/>
      <c r="G58" s="684"/>
      <c r="H58" s="684"/>
      <c r="I58" s="684"/>
      <c r="J58" s="815"/>
    </row>
    <row r="59" spans="1:10" ht="19.8">
      <c r="A59" s="1794"/>
      <c r="B59" s="1785" t="s">
        <v>1323</v>
      </c>
      <c r="C59" s="1786"/>
      <c r="D59" s="699"/>
      <c r="E59" s="687"/>
      <c r="F59" s="738"/>
      <c r="G59" s="684"/>
      <c r="H59" s="684"/>
      <c r="I59" s="684"/>
      <c r="J59" s="815"/>
    </row>
    <row r="60" spans="1:10" ht="19.8">
      <c r="A60" s="1794"/>
      <c r="B60" s="1787" t="s">
        <v>1324</v>
      </c>
      <c r="C60" s="1788"/>
      <c r="D60" s="699"/>
      <c r="E60" s="687"/>
      <c r="F60" s="739"/>
      <c r="G60" s="684"/>
      <c r="H60" s="684"/>
      <c r="I60" s="684"/>
      <c r="J60" s="746"/>
    </row>
    <row r="61" spans="1:10" ht="19.8">
      <c r="A61" s="1794"/>
      <c r="B61" s="1785" t="s">
        <v>1325</v>
      </c>
      <c r="C61" s="1786"/>
      <c r="D61" s="699"/>
      <c r="E61" s="687"/>
      <c r="F61" s="739"/>
      <c r="G61" s="684"/>
      <c r="H61" s="684"/>
      <c r="I61" s="684"/>
      <c r="J61" s="746"/>
    </row>
    <row r="62" spans="1:10" ht="19.8">
      <c r="A62" s="1794"/>
      <c r="B62" s="1787" t="s">
        <v>1326</v>
      </c>
      <c r="C62" s="1788"/>
      <c r="D62" s="699"/>
      <c r="E62" s="687"/>
      <c r="F62" s="739"/>
      <c r="G62" s="684"/>
      <c r="H62" s="684"/>
      <c r="I62" s="684"/>
      <c r="J62" s="746"/>
    </row>
    <row r="63" spans="1:10" ht="19.8">
      <c r="A63" s="1794"/>
      <c r="B63" s="1785" t="s">
        <v>1327</v>
      </c>
      <c r="C63" s="1786"/>
      <c r="D63" s="699"/>
      <c r="E63" s="687"/>
      <c r="F63" s="739"/>
      <c r="G63" s="684"/>
      <c r="H63" s="684"/>
      <c r="I63" s="684"/>
      <c r="J63" s="746"/>
    </row>
    <row r="64" spans="1:10" ht="19.8">
      <c r="A64" s="1794"/>
      <c r="B64" s="1785" t="s">
        <v>1328</v>
      </c>
      <c r="C64" s="1786"/>
      <c r="D64" s="699"/>
      <c r="E64" s="687"/>
      <c r="F64" s="740"/>
      <c r="G64" s="684"/>
      <c r="H64" s="684"/>
      <c r="I64" s="684"/>
      <c r="J64" s="816"/>
    </row>
    <row r="65" spans="1:10" ht="19.8">
      <c r="A65" s="1794"/>
      <c r="B65" s="1785" t="s">
        <v>1329</v>
      </c>
      <c r="C65" s="1786"/>
      <c r="D65" s="699"/>
      <c r="E65" s="687"/>
      <c r="F65" s="739"/>
      <c r="G65" s="684"/>
      <c r="H65" s="684"/>
      <c r="I65" s="684"/>
      <c r="J65" s="746"/>
    </row>
    <row r="66" spans="1:10" ht="19.8">
      <c r="A66" s="1794"/>
      <c r="B66" s="1785" t="s">
        <v>1330</v>
      </c>
      <c r="C66" s="1786"/>
      <c r="D66" s="699"/>
      <c r="E66" s="687"/>
      <c r="F66" s="739"/>
      <c r="G66" s="684"/>
      <c r="H66" s="684"/>
      <c r="I66" s="684"/>
      <c r="J66" s="746"/>
    </row>
    <row r="67" spans="1:10" ht="19.8">
      <c r="A67" s="1794"/>
      <c r="B67" s="1785" t="s">
        <v>1331</v>
      </c>
      <c r="C67" s="1786"/>
      <c r="D67" s="699"/>
      <c r="E67" s="687"/>
      <c r="F67" s="738"/>
      <c r="G67" s="684"/>
      <c r="H67" s="684"/>
      <c r="I67" s="684"/>
      <c r="J67" s="817"/>
    </row>
    <row r="68" spans="1:10" ht="19.8">
      <c r="A68" s="1794"/>
      <c r="B68" s="1787" t="s">
        <v>1403</v>
      </c>
      <c r="C68" s="1788"/>
      <c r="D68" s="699"/>
      <c r="E68" s="687"/>
      <c r="F68" s="739"/>
      <c r="G68" s="684"/>
      <c r="H68" s="684"/>
      <c r="I68" s="684"/>
      <c r="J68" s="817"/>
    </row>
    <row r="69" spans="1:10" ht="19.8">
      <c r="A69" s="1794"/>
      <c r="B69" s="1787" t="s">
        <v>1404</v>
      </c>
      <c r="C69" s="1788"/>
      <c r="D69" s="699"/>
      <c r="E69" s="687"/>
      <c r="F69" s="739"/>
      <c r="G69" s="684"/>
      <c r="H69" s="684"/>
      <c r="I69" s="684"/>
      <c r="J69" s="817"/>
    </row>
    <row r="70" spans="1:10" ht="19.8">
      <c r="A70" s="1794"/>
      <c r="B70" s="1785" t="s">
        <v>1405</v>
      </c>
      <c r="C70" s="1786"/>
      <c r="D70" s="699"/>
      <c r="E70" s="687"/>
      <c r="F70" s="739"/>
      <c r="G70" s="684"/>
      <c r="H70" s="684"/>
      <c r="I70" s="684"/>
      <c r="J70" s="817"/>
    </row>
    <row r="71" spans="1:10" ht="20.399999999999999" thickBot="1">
      <c r="A71" s="1795"/>
      <c r="B71" s="1789" t="s">
        <v>1406</v>
      </c>
      <c r="C71" s="1790"/>
      <c r="D71" s="721"/>
      <c r="E71" s="747"/>
      <c r="F71" s="743"/>
      <c r="G71" s="725"/>
      <c r="H71" s="725"/>
      <c r="I71" s="725"/>
      <c r="J71" s="748"/>
    </row>
    <row r="72" spans="1:10" ht="20.399999999999999" thickTop="1">
      <c r="A72" s="1777" t="s">
        <v>1407</v>
      </c>
      <c r="B72" s="1777"/>
      <c r="C72" s="1778"/>
      <c r="D72" s="729">
        <v>1886</v>
      </c>
      <c r="E72" s="818">
        <v>0</v>
      </c>
      <c r="F72" s="731">
        <v>0</v>
      </c>
      <c r="G72" s="733"/>
      <c r="H72" s="733"/>
      <c r="I72" s="733"/>
      <c r="J72" s="819">
        <v>0</v>
      </c>
    </row>
    <row r="75" spans="1:10" ht="28.2">
      <c r="A75" s="1779" t="s">
        <v>1416</v>
      </c>
      <c r="B75" s="1779"/>
      <c r="C75" s="1779"/>
      <c r="D75" s="1779"/>
      <c r="E75" s="1779"/>
      <c r="F75" s="1779"/>
      <c r="G75" s="1779"/>
    </row>
    <row r="76" spans="1:10" ht="20.399999999999999" thickBot="1">
      <c r="A76" s="1780" t="s">
        <v>1417</v>
      </c>
      <c r="B76" s="1780"/>
      <c r="C76" s="752"/>
      <c r="D76" s="752" t="s">
        <v>1418</v>
      </c>
      <c r="E76" s="753"/>
      <c r="F76" s="753"/>
      <c r="G76" s="752" t="s">
        <v>1347</v>
      </c>
    </row>
    <row r="77" spans="1:10" ht="52.8" thickBot="1">
      <c r="A77" s="1781" t="s">
        <v>1348</v>
      </c>
      <c r="B77" s="1782"/>
      <c r="C77" s="820" t="s">
        <v>1349</v>
      </c>
      <c r="D77" s="821" t="s">
        <v>1419</v>
      </c>
      <c r="E77" s="820" t="s">
        <v>1351</v>
      </c>
      <c r="F77" s="822" t="s">
        <v>1352</v>
      </c>
      <c r="G77" s="823" t="s">
        <v>1353</v>
      </c>
    </row>
    <row r="78" spans="1:10">
      <c r="A78" s="1783" t="s">
        <v>1354</v>
      </c>
      <c r="B78" s="1784"/>
      <c r="C78" s="758"/>
      <c r="D78" s="759"/>
      <c r="E78" s="760"/>
      <c r="F78" s="511"/>
      <c r="G78" s="509"/>
    </row>
    <row r="79" spans="1:10">
      <c r="A79" s="1767" t="s">
        <v>1355</v>
      </c>
      <c r="B79" s="1768"/>
      <c r="C79" s="761"/>
      <c r="D79" s="761"/>
      <c r="E79" s="762"/>
      <c r="F79" s="763"/>
      <c r="G79" s="764"/>
    </row>
    <row r="80" spans="1:10">
      <c r="A80" s="1763" t="s">
        <v>1356</v>
      </c>
      <c r="B80" s="1764"/>
      <c r="C80" s="765"/>
      <c r="D80" s="765"/>
      <c r="E80" s="762"/>
      <c r="F80" s="763"/>
      <c r="G80" s="764"/>
    </row>
    <row r="81" spans="1:7">
      <c r="A81" s="1769" t="s">
        <v>1357</v>
      </c>
      <c r="B81" s="1770"/>
      <c r="C81" s="766"/>
      <c r="D81" s="1771"/>
      <c r="E81" s="1771"/>
      <c r="F81" s="1774"/>
      <c r="G81" s="1774"/>
    </row>
    <row r="82" spans="1:7">
      <c r="A82" s="1765" t="s">
        <v>1358</v>
      </c>
      <c r="B82" s="1766"/>
      <c r="C82" s="767"/>
      <c r="D82" s="1772"/>
      <c r="E82" s="1772"/>
      <c r="F82" s="1775"/>
      <c r="G82" s="1775"/>
    </row>
    <row r="83" spans="1:7">
      <c r="A83" s="1765" t="s">
        <v>1359</v>
      </c>
      <c r="B83" s="1766"/>
      <c r="C83" s="767"/>
      <c r="D83" s="1773"/>
      <c r="E83" s="1773"/>
      <c r="F83" s="1776"/>
      <c r="G83" s="1776"/>
    </row>
    <row r="84" spans="1:7">
      <c r="A84" s="1765" t="s">
        <v>1360</v>
      </c>
      <c r="B84" s="1766"/>
      <c r="C84" s="768"/>
      <c r="D84" s="769"/>
      <c r="E84" s="770"/>
      <c r="F84" s="771"/>
      <c r="G84" s="772"/>
    </row>
    <row r="85" spans="1:7">
      <c r="A85" s="1763" t="s">
        <v>1361</v>
      </c>
      <c r="B85" s="1764"/>
      <c r="C85" s="765"/>
      <c r="D85" s="765"/>
      <c r="E85" s="773"/>
      <c r="F85" s="774"/>
      <c r="G85" s="775"/>
    </row>
    <row r="86" spans="1:7">
      <c r="A86" s="1767" t="s">
        <v>1362</v>
      </c>
      <c r="B86" s="1768"/>
      <c r="C86" s="761"/>
      <c r="D86" s="761"/>
      <c r="E86" s="773"/>
      <c r="F86" s="774"/>
      <c r="G86" s="775"/>
    </row>
    <row r="87" spans="1:7">
      <c r="A87" s="1763" t="s">
        <v>1363</v>
      </c>
      <c r="B87" s="1764"/>
      <c r="C87" s="765"/>
      <c r="D87" s="765"/>
      <c r="E87" s="773"/>
      <c r="F87" s="774"/>
      <c r="G87" s="775"/>
    </row>
    <row r="88" spans="1:7">
      <c r="A88" s="1763" t="s">
        <v>1364</v>
      </c>
      <c r="B88" s="1764"/>
      <c r="C88" s="765"/>
      <c r="D88" s="765"/>
      <c r="E88" s="773"/>
      <c r="F88" s="774"/>
      <c r="G88" s="775"/>
    </row>
    <row r="89" spans="1:7">
      <c r="A89" s="1763" t="s">
        <v>1365</v>
      </c>
      <c r="B89" s="1764"/>
      <c r="C89" s="765"/>
      <c r="D89" s="765"/>
      <c r="E89" s="773"/>
      <c r="F89" s="774"/>
      <c r="G89" s="775"/>
    </row>
    <row r="90" spans="1:7">
      <c r="A90" s="1761" t="s">
        <v>1366</v>
      </c>
      <c r="B90" s="1762"/>
      <c r="C90" s="776"/>
      <c r="D90" s="776"/>
      <c r="E90" s="773"/>
      <c r="F90" s="774"/>
      <c r="G90" s="775"/>
    </row>
    <row r="91" spans="1:7">
      <c r="A91" s="1763" t="s">
        <v>1367</v>
      </c>
      <c r="B91" s="1764"/>
      <c r="C91" s="765"/>
      <c r="D91" s="765"/>
      <c r="E91" s="773"/>
      <c r="F91" s="774"/>
      <c r="G91" s="775"/>
    </row>
    <row r="92" spans="1:7">
      <c r="A92" s="1763" t="s">
        <v>1368</v>
      </c>
      <c r="B92" s="1764"/>
      <c r="C92" s="765"/>
      <c r="D92" s="765"/>
      <c r="E92" s="773"/>
      <c r="F92" s="774"/>
      <c r="G92" s="775"/>
    </row>
    <row r="93" spans="1:7">
      <c r="A93" s="1757" t="s">
        <v>1369</v>
      </c>
      <c r="B93" s="1758"/>
      <c r="C93" s="777"/>
      <c r="D93" s="777"/>
      <c r="E93" s="778"/>
      <c r="F93" s="779"/>
      <c r="G93" s="775"/>
    </row>
    <row r="94" spans="1:7">
      <c r="A94" s="1761" t="s">
        <v>1370</v>
      </c>
      <c r="B94" s="1762"/>
      <c r="C94" s="776"/>
      <c r="D94" s="776"/>
      <c r="E94" s="778"/>
      <c r="F94" s="779"/>
      <c r="G94" s="780"/>
    </row>
    <row r="95" spans="1:7">
      <c r="A95" s="1755" t="s">
        <v>1371</v>
      </c>
      <c r="B95" s="1756"/>
      <c r="C95" s="781"/>
      <c r="D95" s="781"/>
      <c r="E95" s="773"/>
      <c r="F95" s="774"/>
      <c r="G95" s="775"/>
    </row>
    <row r="96" spans="1:7">
      <c r="A96" s="1755" t="s">
        <v>1372</v>
      </c>
      <c r="B96" s="1756"/>
      <c r="C96" s="781"/>
      <c r="D96" s="781"/>
      <c r="E96" s="773"/>
      <c r="F96" s="774"/>
      <c r="G96" s="775"/>
    </row>
    <row r="97" spans="1:7">
      <c r="A97" s="1759" t="s">
        <v>1373</v>
      </c>
      <c r="B97" s="1760"/>
      <c r="C97" s="781"/>
      <c r="D97" s="781"/>
      <c r="E97" s="773"/>
      <c r="F97" s="774"/>
      <c r="G97" s="775"/>
    </row>
    <row r="98" spans="1:7">
      <c r="A98" s="1755" t="s">
        <v>1374</v>
      </c>
      <c r="B98" s="1756"/>
      <c r="C98" s="781"/>
      <c r="D98" s="781"/>
      <c r="E98" s="773"/>
      <c r="F98" s="774"/>
      <c r="G98" s="775"/>
    </row>
    <row r="99" spans="1:7">
      <c r="A99" s="1759" t="s">
        <v>1375</v>
      </c>
      <c r="B99" s="1760"/>
      <c r="C99" s="781"/>
      <c r="D99" s="781"/>
      <c r="E99" s="773"/>
      <c r="F99" s="774"/>
      <c r="G99" s="775"/>
    </row>
    <row r="100" spans="1:7">
      <c r="A100" s="1759" t="s">
        <v>1376</v>
      </c>
      <c r="B100" s="1760"/>
      <c r="C100" s="781"/>
      <c r="D100" s="781"/>
      <c r="E100" s="773"/>
      <c r="F100" s="774"/>
      <c r="G100" s="775"/>
    </row>
    <row r="101" spans="1:7">
      <c r="A101" s="1761" t="s">
        <v>1377</v>
      </c>
      <c r="B101" s="1762"/>
      <c r="C101" s="776"/>
      <c r="D101" s="776"/>
      <c r="E101" s="773"/>
      <c r="F101" s="774"/>
      <c r="G101" s="775"/>
    </row>
    <row r="102" spans="1:7">
      <c r="A102" s="1755" t="s">
        <v>1378</v>
      </c>
      <c r="B102" s="1756"/>
      <c r="C102" s="776"/>
      <c r="D102" s="776"/>
      <c r="E102" s="773"/>
      <c r="F102" s="774"/>
      <c r="G102" s="775"/>
    </row>
    <row r="103" spans="1:7">
      <c r="A103" s="1755" t="s">
        <v>1379</v>
      </c>
      <c r="B103" s="1756"/>
      <c r="C103" s="776"/>
      <c r="D103" s="776"/>
      <c r="E103" s="773"/>
      <c r="F103" s="774"/>
      <c r="G103" s="775"/>
    </row>
    <row r="104" spans="1:7">
      <c r="A104" s="1829" t="s">
        <v>1380</v>
      </c>
      <c r="B104" s="1830"/>
      <c r="C104" s="824"/>
      <c r="D104" s="824"/>
      <c r="E104" s="825"/>
      <c r="F104" s="826"/>
      <c r="G104" s="827"/>
    </row>
    <row r="105" spans="1:7" ht="16.8" thickBot="1">
      <c r="A105" s="1827" t="s">
        <v>1420</v>
      </c>
      <c r="B105" s="1828"/>
      <c r="C105" s="828"/>
      <c r="D105" s="828"/>
      <c r="E105" s="829"/>
      <c r="F105" s="830"/>
      <c r="G105" s="831"/>
    </row>
    <row r="106" spans="1:7">
      <c r="A106" s="782"/>
      <c r="B106" s="782"/>
      <c r="C106" s="783"/>
      <c r="D106" s="782"/>
      <c r="E106" s="783"/>
      <c r="F106" s="783"/>
      <c r="G106" s="783" t="s">
        <v>1421</v>
      </c>
    </row>
    <row r="107" spans="1:7" ht="19.8">
      <c r="A107" s="784" t="s">
        <v>1422</v>
      </c>
      <c r="B107" s="784"/>
      <c r="C107" s="640"/>
      <c r="D107" s="640"/>
      <c r="E107" s="693"/>
      <c r="F107" s="693"/>
      <c r="G107" s="693"/>
    </row>
    <row r="108" spans="1:7" ht="19.8">
      <c r="A108" s="784" t="s">
        <v>1423</v>
      </c>
      <c r="B108" s="784"/>
      <c r="C108" s="640"/>
      <c r="D108" s="640"/>
      <c r="E108" s="693"/>
      <c r="F108" s="693"/>
      <c r="G108" s="693"/>
    </row>
    <row r="109" spans="1:7" ht="19.8">
      <c r="A109" s="784" t="s">
        <v>1384</v>
      </c>
      <c r="B109" s="784"/>
      <c r="C109" s="640"/>
      <c r="D109" s="640"/>
      <c r="E109" s="693"/>
      <c r="F109" s="693"/>
      <c r="G109" s="693"/>
    </row>
  </sheetData>
  <mergeCells count="122">
    <mergeCell ref="A3:M3"/>
    <mergeCell ref="F4:I4"/>
    <mergeCell ref="A6:C9"/>
    <mergeCell ref="D6:K6"/>
    <mergeCell ref="L6:M6"/>
    <mergeCell ref="D7:D9"/>
    <mergeCell ref="K7:K9"/>
    <mergeCell ref="L7:L9"/>
    <mergeCell ref="M7:M9"/>
    <mergeCell ref="E8:E9"/>
    <mergeCell ref="F8:F9"/>
    <mergeCell ref="G8:G9"/>
    <mergeCell ref="H8:H9"/>
    <mergeCell ref="I8:I9"/>
    <mergeCell ref="J8:J9"/>
    <mergeCell ref="B14:C14"/>
    <mergeCell ref="B15:C15"/>
    <mergeCell ref="B16:C16"/>
    <mergeCell ref="B17:C17"/>
    <mergeCell ref="B18:C18"/>
    <mergeCell ref="B19:C19"/>
    <mergeCell ref="E28:H28"/>
    <mergeCell ref="A10:A23"/>
    <mergeCell ref="B10:C10"/>
    <mergeCell ref="B11:C11"/>
    <mergeCell ref="B12:C12"/>
    <mergeCell ref="B13:C13"/>
    <mergeCell ref="B20:C20"/>
    <mergeCell ref="B21:C21"/>
    <mergeCell ref="B22:C22"/>
    <mergeCell ref="B23:C23"/>
    <mergeCell ref="J30:K30"/>
    <mergeCell ref="D31:D33"/>
    <mergeCell ref="J31:J33"/>
    <mergeCell ref="K31:K33"/>
    <mergeCell ref="E32:E33"/>
    <mergeCell ref="F32:F33"/>
    <mergeCell ref="G32:G33"/>
    <mergeCell ref="A24:C24"/>
    <mergeCell ref="A27:K27"/>
    <mergeCell ref="B41:C41"/>
    <mergeCell ref="B42:C42"/>
    <mergeCell ref="B43:C43"/>
    <mergeCell ref="B44:C44"/>
    <mergeCell ref="B45:C45"/>
    <mergeCell ref="B46:C46"/>
    <mergeCell ref="H32:H33"/>
    <mergeCell ref="I32:I33"/>
    <mergeCell ref="A34:A47"/>
    <mergeCell ref="B34:C34"/>
    <mergeCell ref="B35:C35"/>
    <mergeCell ref="B36:C36"/>
    <mergeCell ref="B37:C37"/>
    <mergeCell ref="B38:C38"/>
    <mergeCell ref="B39:C39"/>
    <mergeCell ref="B40:C40"/>
    <mergeCell ref="B47:C47"/>
    <mergeCell ref="A30:C33"/>
    <mergeCell ref="D30:I30"/>
    <mergeCell ref="A48:C48"/>
    <mergeCell ref="A51:J51"/>
    <mergeCell ref="A54:C57"/>
    <mergeCell ref="D54:J54"/>
    <mergeCell ref="D55:D57"/>
    <mergeCell ref="J55:J57"/>
    <mergeCell ref="E56:E57"/>
    <mergeCell ref="F56:F57"/>
    <mergeCell ref="G56:G57"/>
    <mergeCell ref="B65:C65"/>
    <mergeCell ref="B66:C66"/>
    <mergeCell ref="B67:C67"/>
    <mergeCell ref="B68:C68"/>
    <mergeCell ref="B69:C69"/>
    <mergeCell ref="B70:C70"/>
    <mergeCell ref="H56:H57"/>
    <mergeCell ref="I56:I57"/>
    <mergeCell ref="A58:A71"/>
    <mergeCell ref="B58:C58"/>
    <mergeCell ref="B59:C59"/>
    <mergeCell ref="B60:C60"/>
    <mergeCell ref="B61:C61"/>
    <mergeCell ref="B62:C62"/>
    <mergeCell ref="B63:C63"/>
    <mergeCell ref="B64:C64"/>
    <mergeCell ref="A85:B85"/>
    <mergeCell ref="A86:B86"/>
    <mergeCell ref="A79:B79"/>
    <mergeCell ref="A80:B80"/>
    <mergeCell ref="A81:B81"/>
    <mergeCell ref="D81:D83"/>
    <mergeCell ref="E81:E83"/>
    <mergeCell ref="F81:F83"/>
    <mergeCell ref="B71:C71"/>
    <mergeCell ref="A72:C72"/>
    <mergeCell ref="A75:G75"/>
    <mergeCell ref="A76:B76"/>
    <mergeCell ref="A77:B77"/>
    <mergeCell ref="A78:B78"/>
    <mergeCell ref="A105:B105"/>
    <mergeCell ref="N1:O1"/>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G81:G83"/>
    <mergeCell ref="A82:B82"/>
    <mergeCell ref="A83:B83"/>
    <mergeCell ref="A84:B84"/>
  </mergeCells>
  <phoneticPr fontId="18" type="noConversion"/>
  <hyperlinks>
    <hyperlink ref="N1" location="預告統計資料發布時間表!A1" display="回發布時間表" xr:uid="{00000000-0004-0000-3600-000000000000}"/>
  </hyperlinks>
  <pageMargins left="0.7" right="0.7" top="0.75" bottom="0.75" header="0.3" footer="0.3"/>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N13"/>
  <sheetViews>
    <sheetView topLeftCell="S1" workbookViewId="0">
      <selection activeCell="AN19" sqref="AN19"/>
    </sheetView>
  </sheetViews>
  <sheetFormatPr defaultColWidth="12.5546875" defaultRowHeight="16.2"/>
  <cols>
    <col min="1" max="1" width="10" style="383" customWidth="1"/>
    <col min="2" max="2" width="8.44140625" style="383" customWidth="1"/>
    <col min="3" max="19" width="7.77734375" style="383" customWidth="1"/>
    <col min="20" max="20" width="6.77734375" style="383" customWidth="1"/>
    <col min="21" max="21" width="10" style="383" customWidth="1"/>
    <col min="22" max="33" width="9.21875" style="383" customWidth="1"/>
    <col min="34" max="34" width="8.109375" style="383" customWidth="1"/>
    <col min="35" max="35" width="7.6640625" style="383" customWidth="1"/>
    <col min="36" max="38" width="9.21875" style="383" customWidth="1"/>
    <col min="39" max="256" width="12.5546875" style="383"/>
    <col min="257" max="257" width="10" style="383" customWidth="1"/>
    <col min="258" max="258" width="8.44140625" style="383" customWidth="1"/>
    <col min="259" max="275" width="7.77734375" style="383" customWidth="1"/>
    <col min="276" max="276" width="6.77734375" style="383" customWidth="1"/>
    <col min="277" max="277" width="10" style="383" customWidth="1"/>
    <col min="278" max="289" width="9.21875" style="383" customWidth="1"/>
    <col min="290" max="290" width="8.109375" style="383" customWidth="1"/>
    <col min="291" max="291" width="7.6640625" style="383" customWidth="1"/>
    <col min="292" max="294" width="9.21875" style="383" customWidth="1"/>
    <col min="295" max="512" width="12.5546875" style="383"/>
    <col min="513" max="513" width="10" style="383" customWidth="1"/>
    <col min="514" max="514" width="8.44140625" style="383" customWidth="1"/>
    <col min="515" max="531" width="7.77734375" style="383" customWidth="1"/>
    <col min="532" max="532" width="6.77734375" style="383" customWidth="1"/>
    <col min="533" max="533" width="10" style="383" customWidth="1"/>
    <col min="534" max="545" width="9.21875" style="383" customWidth="1"/>
    <col min="546" max="546" width="8.109375" style="383" customWidth="1"/>
    <col min="547" max="547" width="7.6640625" style="383" customWidth="1"/>
    <col min="548" max="550" width="9.21875" style="383" customWidth="1"/>
    <col min="551" max="768" width="12.5546875" style="383"/>
    <col min="769" max="769" width="10" style="383" customWidth="1"/>
    <col min="770" max="770" width="8.44140625" style="383" customWidth="1"/>
    <col min="771" max="787" width="7.77734375" style="383" customWidth="1"/>
    <col min="788" max="788" width="6.77734375" style="383" customWidth="1"/>
    <col min="789" max="789" width="10" style="383" customWidth="1"/>
    <col min="790" max="801" width="9.21875" style="383" customWidth="1"/>
    <col min="802" max="802" width="8.109375" style="383" customWidth="1"/>
    <col min="803" max="803" width="7.6640625" style="383" customWidth="1"/>
    <col min="804" max="806" width="9.21875" style="383" customWidth="1"/>
    <col min="807" max="1024" width="12.5546875" style="383"/>
    <col min="1025" max="1025" width="10" style="383" customWidth="1"/>
    <col min="1026" max="1026" width="8.44140625" style="383" customWidth="1"/>
    <col min="1027" max="1043" width="7.77734375" style="383" customWidth="1"/>
    <col min="1044" max="1044" width="6.77734375" style="383" customWidth="1"/>
    <col min="1045" max="1045" width="10" style="383" customWidth="1"/>
    <col min="1046" max="1057" width="9.21875" style="383" customWidth="1"/>
    <col min="1058" max="1058" width="8.109375" style="383" customWidth="1"/>
    <col min="1059" max="1059" width="7.6640625" style="383" customWidth="1"/>
    <col min="1060" max="1062" width="9.21875" style="383" customWidth="1"/>
    <col min="1063" max="1280" width="12.5546875" style="383"/>
    <col min="1281" max="1281" width="10" style="383" customWidth="1"/>
    <col min="1282" max="1282" width="8.44140625" style="383" customWidth="1"/>
    <col min="1283" max="1299" width="7.77734375" style="383" customWidth="1"/>
    <col min="1300" max="1300" width="6.77734375" style="383" customWidth="1"/>
    <col min="1301" max="1301" width="10" style="383" customWidth="1"/>
    <col min="1302" max="1313" width="9.21875" style="383" customWidth="1"/>
    <col min="1314" max="1314" width="8.109375" style="383" customWidth="1"/>
    <col min="1315" max="1315" width="7.6640625" style="383" customWidth="1"/>
    <col min="1316" max="1318" width="9.21875" style="383" customWidth="1"/>
    <col min="1319" max="1536" width="12.5546875" style="383"/>
    <col min="1537" max="1537" width="10" style="383" customWidth="1"/>
    <col min="1538" max="1538" width="8.44140625" style="383" customWidth="1"/>
    <col min="1539" max="1555" width="7.77734375" style="383" customWidth="1"/>
    <col min="1556" max="1556" width="6.77734375" style="383" customWidth="1"/>
    <col min="1557" max="1557" width="10" style="383" customWidth="1"/>
    <col min="1558" max="1569" width="9.21875" style="383" customWidth="1"/>
    <col min="1570" max="1570" width="8.109375" style="383" customWidth="1"/>
    <col min="1571" max="1571" width="7.6640625" style="383" customWidth="1"/>
    <col min="1572" max="1574" width="9.21875" style="383" customWidth="1"/>
    <col min="1575" max="1792" width="12.5546875" style="383"/>
    <col min="1793" max="1793" width="10" style="383" customWidth="1"/>
    <col min="1794" max="1794" width="8.44140625" style="383" customWidth="1"/>
    <col min="1795" max="1811" width="7.77734375" style="383" customWidth="1"/>
    <col min="1812" max="1812" width="6.77734375" style="383" customWidth="1"/>
    <col min="1813" max="1813" width="10" style="383" customWidth="1"/>
    <col min="1814" max="1825" width="9.21875" style="383" customWidth="1"/>
    <col min="1826" max="1826" width="8.109375" style="383" customWidth="1"/>
    <col min="1827" max="1827" width="7.6640625" style="383" customWidth="1"/>
    <col min="1828" max="1830" width="9.21875" style="383" customWidth="1"/>
    <col min="1831" max="2048" width="12.5546875" style="383"/>
    <col min="2049" max="2049" width="10" style="383" customWidth="1"/>
    <col min="2050" max="2050" width="8.44140625" style="383" customWidth="1"/>
    <col min="2051" max="2067" width="7.77734375" style="383" customWidth="1"/>
    <col min="2068" max="2068" width="6.77734375" style="383" customWidth="1"/>
    <col min="2069" max="2069" width="10" style="383" customWidth="1"/>
    <col min="2070" max="2081" width="9.21875" style="383" customWidth="1"/>
    <col min="2082" max="2082" width="8.109375" style="383" customWidth="1"/>
    <col min="2083" max="2083" width="7.6640625" style="383" customWidth="1"/>
    <col min="2084" max="2086" width="9.21875" style="383" customWidth="1"/>
    <col min="2087" max="2304" width="12.5546875" style="383"/>
    <col min="2305" max="2305" width="10" style="383" customWidth="1"/>
    <col min="2306" max="2306" width="8.44140625" style="383" customWidth="1"/>
    <col min="2307" max="2323" width="7.77734375" style="383" customWidth="1"/>
    <col min="2324" max="2324" width="6.77734375" style="383" customWidth="1"/>
    <col min="2325" max="2325" width="10" style="383" customWidth="1"/>
    <col min="2326" max="2337" width="9.21875" style="383" customWidth="1"/>
    <col min="2338" max="2338" width="8.109375" style="383" customWidth="1"/>
    <col min="2339" max="2339" width="7.6640625" style="383" customWidth="1"/>
    <col min="2340" max="2342" width="9.21875" style="383" customWidth="1"/>
    <col min="2343" max="2560" width="12.5546875" style="383"/>
    <col min="2561" max="2561" width="10" style="383" customWidth="1"/>
    <col min="2562" max="2562" width="8.44140625" style="383" customWidth="1"/>
    <col min="2563" max="2579" width="7.77734375" style="383" customWidth="1"/>
    <col min="2580" max="2580" width="6.77734375" style="383" customWidth="1"/>
    <col min="2581" max="2581" width="10" style="383" customWidth="1"/>
    <col min="2582" max="2593" width="9.21875" style="383" customWidth="1"/>
    <col min="2594" max="2594" width="8.109375" style="383" customWidth="1"/>
    <col min="2595" max="2595" width="7.6640625" style="383" customWidth="1"/>
    <col min="2596" max="2598" width="9.21875" style="383" customWidth="1"/>
    <col min="2599" max="2816" width="12.5546875" style="383"/>
    <col min="2817" max="2817" width="10" style="383" customWidth="1"/>
    <col min="2818" max="2818" width="8.44140625" style="383" customWidth="1"/>
    <col min="2819" max="2835" width="7.77734375" style="383" customWidth="1"/>
    <col min="2836" max="2836" width="6.77734375" style="383" customWidth="1"/>
    <col min="2837" max="2837" width="10" style="383" customWidth="1"/>
    <col min="2838" max="2849" width="9.21875" style="383" customWidth="1"/>
    <col min="2850" max="2850" width="8.109375" style="383" customWidth="1"/>
    <col min="2851" max="2851" width="7.6640625" style="383" customWidth="1"/>
    <col min="2852" max="2854" width="9.21875" style="383" customWidth="1"/>
    <col min="2855" max="3072" width="12.5546875" style="383"/>
    <col min="3073" max="3073" width="10" style="383" customWidth="1"/>
    <col min="3074" max="3074" width="8.44140625" style="383" customWidth="1"/>
    <col min="3075" max="3091" width="7.77734375" style="383" customWidth="1"/>
    <col min="3092" max="3092" width="6.77734375" style="383" customWidth="1"/>
    <col min="3093" max="3093" width="10" style="383" customWidth="1"/>
    <col min="3094" max="3105" width="9.21875" style="383" customWidth="1"/>
    <col min="3106" max="3106" width="8.109375" style="383" customWidth="1"/>
    <col min="3107" max="3107" width="7.6640625" style="383" customWidth="1"/>
    <col min="3108" max="3110" width="9.21875" style="383" customWidth="1"/>
    <col min="3111" max="3328" width="12.5546875" style="383"/>
    <col min="3329" max="3329" width="10" style="383" customWidth="1"/>
    <col min="3330" max="3330" width="8.44140625" style="383" customWidth="1"/>
    <col min="3331" max="3347" width="7.77734375" style="383" customWidth="1"/>
    <col min="3348" max="3348" width="6.77734375" style="383" customWidth="1"/>
    <col min="3349" max="3349" width="10" style="383" customWidth="1"/>
    <col min="3350" max="3361" width="9.21875" style="383" customWidth="1"/>
    <col min="3362" max="3362" width="8.109375" style="383" customWidth="1"/>
    <col min="3363" max="3363" width="7.6640625" style="383" customWidth="1"/>
    <col min="3364" max="3366" width="9.21875" style="383" customWidth="1"/>
    <col min="3367" max="3584" width="12.5546875" style="383"/>
    <col min="3585" max="3585" width="10" style="383" customWidth="1"/>
    <col min="3586" max="3586" width="8.44140625" style="383" customWidth="1"/>
    <col min="3587" max="3603" width="7.77734375" style="383" customWidth="1"/>
    <col min="3604" max="3604" width="6.77734375" style="383" customWidth="1"/>
    <col min="3605" max="3605" width="10" style="383" customWidth="1"/>
    <col min="3606" max="3617" width="9.21875" style="383" customWidth="1"/>
    <col min="3618" max="3618" width="8.109375" style="383" customWidth="1"/>
    <col min="3619" max="3619" width="7.6640625" style="383" customWidth="1"/>
    <col min="3620" max="3622" width="9.21875" style="383" customWidth="1"/>
    <col min="3623" max="3840" width="12.5546875" style="383"/>
    <col min="3841" max="3841" width="10" style="383" customWidth="1"/>
    <col min="3842" max="3842" width="8.44140625" style="383" customWidth="1"/>
    <col min="3843" max="3859" width="7.77734375" style="383" customWidth="1"/>
    <col min="3860" max="3860" width="6.77734375" style="383" customWidth="1"/>
    <col min="3861" max="3861" width="10" style="383" customWidth="1"/>
    <col min="3862" max="3873" width="9.21875" style="383" customWidth="1"/>
    <col min="3874" max="3874" width="8.109375" style="383" customWidth="1"/>
    <col min="3875" max="3875" width="7.6640625" style="383" customWidth="1"/>
    <col min="3876" max="3878" width="9.21875" style="383" customWidth="1"/>
    <col min="3879" max="4096" width="12.5546875" style="383"/>
    <col min="4097" max="4097" width="10" style="383" customWidth="1"/>
    <col min="4098" max="4098" width="8.44140625" style="383" customWidth="1"/>
    <col min="4099" max="4115" width="7.77734375" style="383" customWidth="1"/>
    <col min="4116" max="4116" width="6.77734375" style="383" customWidth="1"/>
    <col min="4117" max="4117" width="10" style="383" customWidth="1"/>
    <col min="4118" max="4129" width="9.21875" style="383" customWidth="1"/>
    <col min="4130" max="4130" width="8.109375" style="383" customWidth="1"/>
    <col min="4131" max="4131" width="7.6640625" style="383" customWidth="1"/>
    <col min="4132" max="4134" width="9.21875" style="383" customWidth="1"/>
    <col min="4135" max="4352" width="12.5546875" style="383"/>
    <col min="4353" max="4353" width="10" style="383" customWidth="1"/>
    <col min="4354" max="4354" width="8.44140625" style="383" customWidth="1"/>
    <col min="4355" max="4371" width="7.77734375" style="383" customWidth="1"/>
    <col min="4372" max="4372" width="6.77734375" style="383" customWidth="1"/>
    <col min="4373" max="4373" width="10" style="383" customWidth="1"/>
    <col min="4374" max="4385" width="9.21875" style="383" customWidth="1"/>
    <col min="4386" max="4386" width="8.109375" style="383" customWidth="1"/>
    <col min="4387" max="4387" width="7.6640625" style="383" customWidth="1"/>
    <col min="4388" max="4390" width="9.21875" style="383" customWidth="1"/>
    <col min="4391" max="4608" width="12.5546875" style="383"/>
    <col min="4609" max="4609" width="10" style="383" customWidth="1"/>
    <col min="4610" max="4610" width="8.44140625" style="383" customWidth="1"/>
    <col min="4611" max="4627" width="7.77734375" style="383" customWidth="1"/>
    <col min="4628" max="4628" width="6.77734375" style="383" customWidth="1"/>
    <col min="4629" max="4629" width="10" style="383" customWidth="1"/>
    <col min="4630" max="4641" width="9.21875" style="383" customWidth="1"/>
    <col min="4642" max="4642" width="8.109375" style="383" customWidth="1"/>
    <col min="4643" max="4643" width="7.6640625" style="383" customWidth="1"/>
    <col min="4644" max="4646" width="9.21875" style="383" customWidth="1"/>
    <col min="4647" max="4864" width="12.5546875" style="383"/>
    <col min="4865" max="4865" width="10" style="383" customWidth="1"/>
    <col min="4866" max="4866" width="8.44140625" style="383" customWidth="1"/>
    <col min="4867" max="4883" width="7.77734375" style="383" customWidth="1"/>
    <col min="4884" max="4884" width="6.77734375" style="383" customWidth="1"/>
    <col min="4885" max="4885" width="10" style="383" customWidth="1"/>
    <col min="4886" max="4897" width="9.21875" style="383" customWidth="1"/>
    <col min="4898" max="4898" width="8.109375" style="383" customWidth="1"/>
    <col min="4899" max="4899" width="7.6640625" style="383" customWidth="1"/>
    <col min="4900" max="4902" width="9.21875" style="383" customWidth="1"/>
    <col min="4903" max="5120" width="12.5546875" style="383"/>
    <col min="5121" max="5121" width="10" style="383" customWidth="1"/>
    <col min="5122" max="5122" width="8.44140625" style="383" customWidth="1"/>
    <col min="5123" max="5139" width="7.77734375" style="383" customWidth="1"/>
    <col min="5140" max="5140" width="6.77734375" style="383" customWidth="1"/>
    <col min="5141" max="5141" width="10" style="383" customWidth="1"/>
    <col min="5142" max="5153" width="9.21875" style="383" customWidth="1"/>
    <col min="5154" max="5154" width="8.109375" style="383" customWidth="1"/>
    <col min="5155" max="5155" width="7.6640625" style="383" customWidth="1"/>
    <col min="5156" max="5158" width="9.21875" style="383" customWidth="1"/>
    <col min="5159" max="5376" width="12.5546875" style="383"/>
    <col min="5377" max="5377" width="10" style="383" customWidth="1"/>
    <col min="5378" max="5378" width="8.44140625" style="383" customWidth="1"/>
    <col min="5379" max="5395" width="7.77734375" style="383" customWidth="1"/>
    <col min="5396" max="5396" width="6.77734375" style="383" customWidth="1"/>
    <col min="5397" max="5397" width="10" style="383" customWidth="1"/>
    <col min="5398" max="5409" width="9.21875" style="383" customWidth="1"/>
    <col min="5410" max="5410" width="8.109375" style="383" customWidth="1"/>
    <col min="5411" max="5411" width="7.6640625" style="383" customWidth="1"/>
    <col min="5412" max="5414" width="9.21875" style="383" customWidth="1"/>
    <col min="5415" max="5632" width="12.5546875" style="383"/>
    <col min="5633" max="5633" width="10" style="383" customWidth="1"/>
    <col min="5634" max="5634" width="8.44140625" style="383" customWidth="1"/>
    <col min="5635" max="5651" width="7.77734375" style="383" customWidth="1"/>
    <col min="5652" max="5652" width="6.77734375" style="383" customWidth="1"/>
    <col min="5653" max="5653" width="10" style="383" customWidth="1"/>
    <col min="5654" max="5665" width="9.21875" style="383" customWidth="1"/>
    <col min="5666" max="5666" width="8.109375" style="383" customWidth="1"/>
    <col min="5667" max="5667" width="7.6640625" style="383" customWidth="1"/>
    <col min="5668" max="5670" width="9.21875" style="383" customWidth="1"/>
    <col min="5671" max="5888" width="12.5546875" style="383"/>
    <col min="5889" max="5889" width="10" style="383" customWidth="1"/>
    <col min="5890" max="5890" width="8.44140625" style="383" customWidth="1"/>
    <col min="5891" max="5907" width="7.77734375" style="383" customWidth="1"/>
    <col min="5908" max="5908" width="6.77734375" style="383" customWidth="1"/>
    <col min="5909" max="5909" width="10" style="383" customWidth="1"/>
    <col min="5910" max="5921" width="9.21875" style="383" customWidth="1"/>
    <col min="5922" max="5922" width="8.109375" style="383" customWidth="1"/>
    <col min="5923" max="5923" width="7.6640625" style="383" customWidth="1"/>
    <col min="5924" max="5926" width="9.21875" style="383" customWidth="1"/>
    <col min="5927" max="6144" width="12.5546875" style="383"/>
    <col min="6145" max="6145" width="10" style="383" customWidth="1"/>
    <col min="6146" max="6146" width="8.44140625" style="383" customWidth="1"/>
    <col min="6147" max="6163" width="7.77734375" style="383" customWidth="1"/>
    <col min="6164" max="6164" width="6.77734375" style="383" customWidth="1"/>
    <col min="6165" max="6165" width="10" style="383" customWidth="1"/>
    <col min="6166" max="6177" width="9.21875" style="383" customWidth="1"/>
    <col min="6178" max="6178" width="8.109375" style="383" customWidth="1"/>
    <col min="6179" max="6179" width="7.6640625" style="383" customWidth="1"/>
    <col min="6180" max="6182" width="9.21875" style="383" customWidth="1"/>
    <col min="6183" max="6400" width="12.5546875" style="383"/>
    <col min="6401" max="6401" width="10" style="383" customWidth="1"/>
    <col min="6402" max="6402" width="8.44140625" style="383" customWidth="1"/>
    <col min="6403" max="6419" width="7.77734375" style="383" customWidth="1"/>
    <col min="6420" max="6420" width="6.77734375" style="383" customWidth="1"/>
    <col min="6421" max="6421" width="10" style="383" customWidth="1"/>
    <col min="6422" max="6433" width="9.21875" style="383" customWidth="1"/>
    <col min="6434" max="6434" width="8.109375" style="383" customWidth="1"/>
    <col min="6435" max="6435" width="7.6640625" style="383" customWidth="1"/>
    <col min="6436" max="6438" width="9.21875" style="383" customWidth="1"/>
    <col min="6439" max="6656" width="12.5546875" style="383"/>
    <col min="6657" max="6657" width="10" style="383" customWidth="1"/>
    <col min="6658" max="6658" width="8.44140625" style="383" customWidth="1"/>
    <col min="6659" max="6675" width="7.77734375" style="383" customWidth="1"/>
    <col min="6676" max="6676" width="6.77734375" style="383" customWidth="1"/>
    <col min="6677" max="6677" width="10" style="383" customWidth="1"/>
    <col min="6678" max="6689" width="9.21875" style="383" customWidth="1"/>
    <col min="6690" max="6690" width="8.109375" style="383" customWidth="1"/>
    <col min="6691" max="6691" width="7.6640625" style="383" customWidth="1"/>
    <col min="6692" max="6694" width="9.21875" style="383" customWidth="1"/>
    <col min="6695" max="6912" width="12.5546875" style="383"/>
    <col min="6913" max="6913" width="10" style="383" customWidth="1"/>
    <col min="6914" max="6914" width="8.44140625" style="383" customWidth="1"/>
    <col min="6915" max="6931" width="7.77734375" style="383" customWidth="1"/>
    <col min="6932" max="6932" width="6.77734375" style="383" customWidth="1"/>
    <col min="6933" max="6933" width="10" style="383" customWidth="1"/>
    <col min="6934" max="6945" width="9.21875" style="383" customWidth="1"/>
    <col min="6946" max="6946" width="8.109375" style="383" customWidth="1"/>
    <col min="6947" max="6947" width="7.6640625" style="383" customWidth="1"/>
    <col min="6948" max="6950" width="9.21875" style="383" customWidth="1"/>
    <col min="6951" max="7168" width="12.5546875" style="383"/>
    <col min="7169" max="7169" width="10" style="383" customWidth="1"/>
    <col min="7170" max="7170" width="8.44140625" style="383" customWidth="1"/>
    <col min="7171" max="7187" width="7.77734375" style="383" customWidth="1"/>
    <col min="7188" max="7188" width="6.77734375" style="383" customWidth="1"/>
    <col min="7189" max="7189" width="10" style="383" customWidth="1"/>
    <col min="7190" max="7201" width="9.21875" style="383" customWidth="1"/>
    <col min="7202" max="7202" width="8.109375" style="383" customWidth="1"/>
    <col min="7203" max="7203" width="7.6640625" style="383" customWidth="1"/>
    <col min="7204" max="7206" width="9.21875" style="383" customWidth="1"/>
    <col min="7207" max="7424" width="12.5546875" style="383"/>
    <col min="7425" max="7425" width="10" style="383" customWidth="1"/>
    <col min="7426" max="7426" width="8.44140625" style="383" customWidth="1"/>
    <col min="7427" max="7443" width="7.77734375" style="383" customWidth="1"/>
    <col min="7444" max="7444" width="6.77734375" style="383" customWidth="1"/>
    <col min="7445" max="7445" width="10" style="383" customWidth="1"/>
    <col min="7446" max="7457" width="9.21875" style="383" customWidth="1"/>
    <col min="7458" max="7458" width="8.109375" style="383" customWidth="1"/>
    <col min="7459" max="7459" width="7.6640625" style="383" customWidth="1"/>
    <col min="7460" max="7462" width="9.21875" style="383" customWidth="1"/>
    <col min="7463" max="7680" width="12.5546875" style="383"/>
    <col min="7681" max="7681" width="10" style="383" customWidth="1"/>
    <col min="7682" max="7682" width="8.44140625" style="383" customWidth="1"/>
    <col min="7683" max="7699" width="7.77734375" style="383" customWidth="1"/>
    <col min="7700" max="7700" width="6.77734375" style="383" customWidth="1"/>
    <col min="7701" max="7701" width="10" style="383" customWidth="1"/>
    <col min="7702" max="7713" width="9.21875" style="383" customWidth="1"/>
    <col min="7714" max="7714" width="8.109375" style="383" customWidth="1"/>
    <col min="7715" max="7715" width="7.6640625" style="383" customWidth="1"/>
    <col min="7716" max="7718" width="9.21875" style="383" customWidth="1"/>
    <col min="7719" max="7936" width="12.5546875" style="383"/>
    <col min="7937" max="7937" width="10" style="383" customWidth="1"/>
    <col min="7938" max="7938" width="8.44140625" style="383" customWidth="1"/>
    <col min="7939" max="7955" width="7.77734375" style="383" customWidth="1"/>
    <col min="7956" max="7956" width="6.77734375" style="383" customWidth="1"/>
    <col min="7957" max="7957" width="10" style="383" customWidth="1"/>
    <col min="7958" max="7969" width="9.21875" style="383" customWidth="1"/>
    <col min="7970" max="7970" width="8.109375" style="383" customWidth="1"/>
    <col min="7971" max="7971" width="7.6640625" style="383" customWidth="1"/>
    <col min="7972" max="7974" width="9.21875" style="383" customWidth="1"/>
    <col min="7975" max="8192" width="12.5546875" style="383"/>
    <col min="8193" max="8193" width="10" style="383" customWidth="1"/>
    <col min="8194" max="8194" width="8.44140625" style="383" customWidth="1"/>
    <col min="8195" max="8211" width="7.77734375" style="383" customWidth="1"/>
    <col min="8212" max="8212" width="6.77734375" style="383" customWidth="1"/>
    <col min="8213" max="8213" width="10" style="383" customWidth="1"/>
    <col min="8214" max="8225" width="9.21875" style="383" customWidth="1"/>
    <col min="8226" max="8226" width="8.109375" style="383" customWidth="1"/>
    <col min="8227" max="8227" width="7.6640625" style="383" customWidth="1"/>
    <col min="8228" max="8230" width="9.21875" style="383" customWidth="1"/>
    <col min="8231" max="8448" width="12.5546875" style="383"/>
    <col min="8449" max="8449" width="10" style="383" customWidth="1"/>
    <col min="8450" max="8450" width="8.44140625" style="383" customWidth="1"/>
    <col min="8451" max="8467" width="7.77734375" style="383" customWidth="1"/>
    <col min="8468" max="8468" width="6.77734375" style="383" customWidth="1"/>
    <col min="8469" max="8469" width="10" style="383" customWidth="1"/>
    <col min="8470" max="8481" width="9.21875" style="383" customWidth="1"/>
    <col min="8482" max="8482" width="8.109375" style="383" customWidth="1"/>
    <col min="8483" max="8483" width="7.6640625" style="383" customWidth="1"/>
    <col min="8484" max="8486" width="9.21875" style="383" customWidth="1"/>
    <col min="8487" max="8704" width="12.5546875" style="383"/>
    <col min="8705" max="8705" width="10" style="383" customWidth="1"/>
    <col min="8706" max="8706" width="8.44140625" style="383" customWidth="1"/>
    <col min="8707" max="8723" width="7.77734375" style="383" customWidth="1"/>
    <col min="8724" max="8724" width="6.77734375" style="383" customWidth="1"/>
    <col min="8725" max="8725" width="10" style="383" customWidth="1"/>
    <col min="8726" max="8737" width="9.21875" style="383" customWidth="1"/>
    <col min="8738" max="8738" width="8.109375" style="383" customWidth="1"/>
    <col min="8739" max="8739" width="7.6640625" style="383" customWidth="1"/>
    <col min="8740" max="8742" width="9.21875" style="383" customWidth="1"/>
    <col min="8743" max="8960" width="12.5546875" style="383"/>
    <col min="8961" max="8961" width="10" style="383" customWidth="1"/>
    <col min="8962" max="8962" width="8.44140625" style="383" customWidth="1"/>
    <col min="8963" max="8979" width="7.77734375" style="383" customWidth="1"/>
    <col min="8980" max="8980" width="6.77734375" style="383" customWidth="1"/>
    <col min="8981" max="8981" width="10" style="383" customWidth="1"/>
    <col min="8982" max="8993" width="9.21875" style="383" customWidth="1"/>
    <col min="8994" max="8994" width="8.109375" style="383" customWidth="1"/>
    <col min="8995" max="8995" width="7.6640625" style="383" customWidth="1"/>
    <col min="8996" max="8998" width="9.21875" style="383" customWidth="1"/>
    <col min="8999" max="9216" width="12.5546875" style="383"/>
    <col min="9217" max="9217" width="10" style="383" customWidth="1"/>
    <col min="9218" max="9218" width="8.44140625" style="383" customWidth="1"/>
    <col min="9219" max="9235" width="7.77734375" style="383" customWidth="1"/>
    <col min="9236" max="9236" width="6.77734375" style="383" customWidth="1"/>
    <col min="9237" max="9237" width="10" style="383" customWidth="1"/>
    <col min="9238" max="9249" width="9.21875" style="383" customWidth="1"/>
    <col min="9250" max="9250" width="8.109375" style="383" customWidth="1"/>
    <col min="9251" max="9251" width="7.6640625" style="383" customWidth="1"/>
    <col min="9252" max="9254" width="9.21875" style="383" customWidth="1"/>
    <col min="9255" max="9472" width="12.5546875" style="383"/>
    <col min="9473" max="9473" width="10" style="383" customWidth="1"/>
    <col min="9474" max="9474" width="8.44140625" style="383" customWidth="1"/>
    <col min="9475" max="9491" width="7.77734375" style="383" customWidth="1"/>
    <col min="9492" max="9492" width="6.77734375" style="383" customWidth="1"/>
    <col min="9493" max="9493" width="10" style="383" customWidth="1"/>
    <col min="9494" max="9505" width="9.21875" style="383" customWidth="1"/>
    <col min="9506" max="9506" width="8.109375" style="383" customWidth="1"/>
    <col min="9507" max="9507" width="7.6640625" style="383" customWidth="1"/>
    <col min="9508" max="9510" width="9.21875" style="383" customWidth="1"/>
    <col min="9511" max="9728" width="12.5546875" style="383"/>
    <col min="9729" max="9729" width="10" style="383" customWidth="1"/>
    <col min="9730" max="9730" width="8.44140625" style="383" customWidth="1"/>
    <col min="9731" max="9747" width="7.77734375" style="383" customWidth="1"/>
    <col min="9748" max="9748" width="6.77734375" style="383" customWidth="1"/>
    <col min="9749" max="9749" width="10" style="383" customWidth="1"/>
    <col min="9750" max="9761" width="9.21875" style="383" customWidth="1"/>
    <col min="9762" max="9762" width="8.109375" style="383" customWidth="1"/>
    <col min="9763" max="9763" width="7.6640625" style="383" customWidth="1"/>
    <col min="9764" max="9766" width="9.21875" style="383" customWidth="1"/>
    <col min="9767" max="9984" width="12.5546875" style="383"/>
    <col min="9985" max="9985" width="10" style="383" customWidth="1"/>
    <col min="9986" max="9986" width="8.44140625" style="383" customWidth="1"/>
    <col min="9987" max="10003" width="7.77734375" style="383" customWidth="1"/>
    <col min="10004" max="10004" width="6.77734375" style="383" customWidth="1"/>
    <col min="10005" max="10005" width="10" style="383" customWidth="1"/>
    <col min="10006" max="10017" width="9.21875" style="383" customWidth="1"/>
    <col min="10018" max="10018" width="8.109375" style="383" customWidth="1"/>
    <col min="10019" max="10019" width="7.6640625" style="383" customWidth="1"/>
    <col min="10020" max="10022" width="9.21875" style="383" customWidth="1"/>
    <col min="10023" max="10240" width="12.5546875" style="383"/>
    <col min="10241" max="10241" width="10" style="383" customWidth="1"/>
    <col min="10242" max="10242" width="8.44140625" style="383" customWidth="1"/>
    <col min="10243" max="10259" width="7.77734375" style="383" customWidth="1"/>
    <col min="10260" max="10260" width="6.77734375" style="383" customWidth="1"/>
    <col min="10261" max="10261" width="10" style="383" customWidth="1"/>
    <col min="10262" max="10273" width="9.21875" style="383" customWidth="1"/>
    <col min="10274" max="10274" width="8.109375" style="383" customWidth="1"/>
    <col min="10275" max="10275" width="7.6640625" style="383" customWidth="1"/>
    <col min="10276" max="10278" width="9.21875" style="383" customWidth="1"/>
    <col min="10279" max="10496" width="12.5546875" style="383"/>
    <col min="10497" max="10497" width="10" style="383" customWidth="1"/>
    <col min="10498" max="10498" width="8.44140625" style="383" customWidth="1"/>
    <col min="10499" max="10515" width="7.77734375" style="383" customWidth="1"/>
    <col min="10516" max="10516" width="6.77734375" style="383" customWidth="1"/>
    <col min="10517" max="10517" width="10" style="383" customWidth="1"/>
    <col min="10518" max="10529" width="9.21875" style="383" customWidth="1"/>
    <col min="10530" max="10530" width="8.109375" style="383" customWidth="1"/>
    <col min="10531" max="10531" width="7.6640625" style="383" customWidth="1"/>
    <col min="10532" max="10534" width="9.21875" style="383" customWidth="1"/>
    <col min="10535" max="10752" width="12.5546875" style="383"/>
    <col min="10753" max="10753" width="10" style="383" customWidth="1"/>
    <col min="10754" max="10754" width="8.44140625" style="383" customWidth="1"/>
    <col min="10755" max="10771" width="7.77734375" style="383" customWidth="1"/>
    <col min="10772" max="10772" width="6.77734375" style="383" customWidth="1"/>
    <col min="10773" max="10773" width="10" style="383" customWidth="1"/>
    <col min="10774" max="10785" width="9.21875" style="383" customWidth="1"/>
    <col min="10786" max="10786" width="8.109375" style="383" customWidth="1"/>
    <col min="10787" max="10787" width="7.6640625" style="383" customWidth="1"/>
    <col min="10788" max="10790" width="9.21875" style="383" customWidth="1"/>
    <col min="10791" max="11008" width="12.5546875" style="383"/>
    <col min="11009" max="11009" width="10" style="383" customWidth="1"/>
    <col min="11010" max="11010" width="8.44140625" style="383" customWidth="1"/>
    <col min="11011" max="11027" width="7.77734375" style="383" customWidth="1"/>
    <col min="11028" max="11028" width="6.77734375" style="383" customWidth="1"/>
    <col min="11029" max="11029" width="10" style="383" customWidth="1"/>
    <col min="11030" max="11041" width="9.21875" style="383" customWidth="1"/>
    <col min="11042" max="11042" width="8.109375" style="383" customWidth="1"/>
    <col min="11043" max="11043" width="7.6640625" style="383" customWidth="1"/>
    <col min="11044" max="11046" width="9.21875" style="383" customWidth="1"/>
    <col min="11047" max="11264" width="12.5546875" style="383"/>
    <col min="11265" max="11265" width="10" style="383" customWidth="1"/>
    <col min="11266" max="11266" width="8.44140625" style="383" customWidth="1"/>
    <col min="11267" max="11283" width="7.77734375" style="383" customWidth="1"/>
    <col min="11284" max="11284" width="6.77734375" style="383" customWidth="1"/>
    <col min="11285" max="11285" width="10" style="383" customWidth="1"/>
    <col min="11286" max="11297" width="9.21875" style="383" customWidth="1"/>
    <col min="11298" max="11298" width="8.109375" style="383" customWidth="1"/>
    <col min="11299" max="11299" width="7.6640625" style="383" customWidth="1"/>
    <col min="11300" max="11302" width="9.21875" style="383" customWidth="1"/>
    <col min="11303" max="11520" width="12.5546875" style="383"/>
    <col min="11521" max="11521" width="10" style="383" customWidth="1"/>
    <col min="11522" max="11522" width="8.44140625" style="383" customWidth="1"/>
    <col min="11523" max="11539" width="7.77734375" style="383" customWidth="1"/>
    <col min="11540" max="11540" width="6.77734375" style="383" customWidth="1"/>
    <col min="11541" max="11541" width="10" style="383" customWidth="1"/>
    <col min="11542" max="11553" width="9.21875" style="383" customWidth="1"/>
    <col min="11554" max="11554" width="8.109375" style="383" customWidth="1"/>
    <col min="11555" max="11555" width="7.6640625" style="383" customWidth="1"/>
    <col min="11556" max="11558" width="9.21875" style="383" customWidth="1"/>
    <col min="11559" max="11776" width="12.5546875" style="383"/>
    <col min="11777" max="11777" width="10" style="383" customWidth="1"/>
    <col min="11778" max="11778" width="8.44140625" style="383" customWidth="1"/>
    <col min="11779" max="11795" width="7.77734375" style="383" customWidth="1"/>
    <col min="11796" max="11796" width="6.77734375" style="383" customWidth="1"/>
    <col min="11797" max="11797" width="10" style="383" customWidth="1"/>
    <col min="11798" max="11809" width="9.21875" style="383" customWidth="1"/>
    <col min="11810" max="11810" width="8.109375" style="383" customWidth="1"/>
    <col min="11811" max="11811" width="7.6640625" style="383" customWidth="1"/>
    <col min="11812" max="11814" width="9.21875" style="383" customWidth="1"/>
    <col min="11815" max="12032" width="12.5546875" style="383"/>
    <col min="12033" max="12033" width="10" style="383" customWidth="1"/>
    <col min="12034" max="12034" width="8.44140625" style="383" customWidth="1"/>
    <col min="12035" max="12051" width="7.77734375" style="383" customWidth="1"/>
    <col min="12052" max="12052" width="6.77734375" style="383" customWidth="1"/>
    <col min="12053" max="12053" width="10" style="383" customWidth="1"/>
    <col min="12054" max="12065" width="9.21875" style="383" customWidth="1"/>
    <col min="12066" max="12066" width="8.109375" style="383" customWidth="1"/>
    <col min="12067" max="12067" width="7.6640625" style="383" customWidth="1"/>
    <col min="12068" max="12070" width="9.21875" style="383" customWidth="1"/>
    <col min="12071" max="12288" width="12.5546875" style="383"/>
    <col min="12289" max="12289" width="10" style="383" customWidth="1"/>
    <col min="12290" max="12290" width="8.44140625" style="383" customWidth="1"/>
    <col min="12291" max="12307" width="7.77734375" style="383" customWidth="1"/>
    <col min="12308" max="12308" width="6.77734375" style="383" customWidth="1"/>
    <col min="12309" max="12309" width="10" style="383" customWidth="1"/>
    <col min="12310" max="12321" width="9.21875" style="383" customWidth="1"/>
    <col min="12322" max="12322" width="8.109375" style="383" customWidth="1"/>
    <col min="12323" max="12323" width="7.6640625" style="383" customWidth="1"/>
    <col min="12324" max="12326" width="9.21875" style="383" customWidth="1"/>
    <col min="12327" max="12544" width="12.5546875" style="383"/>
    <col min="12545" max="12545" width="10" style="383" customWidth="1"/>
    <col min="12546" max="12546" width="8.44140625" style="383" customWidth="1"/>
    <col min="12547" max="12563" width="7.77734375" style="383" customWidth="1"/>
    <col min="12564" max="12564" width="6.77734375" style="383" customWidth="1"/>
    <col min="12565" max="12565" width="10" style="383" customWidth="1"/>
    <col min="12566" max="12577" width="9.21875" style="383" customWidth="1"/>
    <col min="12578" max="12578" width="8.109375" style="383" customWidth="1"/>
    <col min="12579" max="12579" width="7.6640625" style="383" customWidth="1"/>
    <col min="12580" max="12582" width="9.21875" style="383" customWidth="1"/>
    <col min="12583" max="12800" width="12.5546875" style="383"/>
    <col min="12801" max="12801" width="10" style="383" customWidth="1"/>
    <col min="12802" max="12802" width="8.44140625" style="383" customWidth="1"/>
    <col min="12803" max="12819" width="7.77734375" style="383" customWidth="1"/>
    <col min="12820" max="12820" width="6.77734375" style="383" customWidth="1"/>
    <col min="12821" max="12821" width="10" style="383" customWidth="1"/>
    <col min="12822" max="12833" width="9.21875" style="383" customWidth="1"/>
    <col min="12834" max="12834" width="8.109375" style="383" customWidth="1"/>
    <col min="12835" max="12835" width="7.6640625" style="383" customWidth="1"/>
    <col min="12836" max="12838" width="9.21875" style="383" customWidth="1"/>
    <col min="12839" max="13056" width="12.5546875" style="383"/>
    <col min="13057" max="13057" width="10" style="383" customWidth="1"/>
    <col min="13058" max="13058" width="8.44140625" style="383" customWidth="1"/>
    <col min="13059" max="13075" width="7.77734375" style="383" customWidth="1"/>
    <col min="13076" max="13076" width="6.77734375" style="383" customWidth="1"/>
    <col min="13077" max="13077" width="10" style="383" customWidth="1"/>
    <col min="13078" max="13089" width="9.21875" style="383" customWidth="1"/>
    <col min="13090" max="13090" width="8.109375" style="383" customWidth="1"/>
    <col min="13091" max="13091" width="7.6640625" style="383" customWidth="1"/>
    <col min="13092" max="13094" width="9.21875" style="383" customWidth="1"/>
    <col min="13095" max="13312" width="12.5546875" style="383"/>
    <col min="13313" max="13313" width="10" style="383" customWidth="1"/>
    <col min="13314" max="13314" width="8.44140625" style="383" customWidth="1"/>
    <col min="13315" max="13331" width="7.77734375" style="383" customWidth="1"/>
    <col min="13332" max="13332" width="6.77734375" style="383" customWidth="1"/>
    <col min="13333" max="13333" width="10" style="383" customWidth="1"/>
    <col min="13334" max="13345" width="9.21875" style="383" customWidth="1"/>
    <col min="13346" max="13346" width="8.109375" style="383" customWidth="1"/>
    <col min="13347" max="13347" width="7.6640625" style="383" customWidth="1"/>
    <col min="13348" max="13350" width="9.21875" style="383" customWidth="1"/>
    <col min="13351" max="13568" width="12.5546875" style="383"/>
    <col min="13569" max="13569" width="10" style="383" customWidth="1"/>
    <col min="13570" max="13570" width="8.44140625" style="383" customWidth="1"/>
    <col min="13571" max="13587" width="7.77734375" style="383" customWidth="1"/>
    <col min="13588" max="13588" width="6.77734375" style="383" customWidth="1"/>
    <col min="13589" max="13589" width="10" style="383" customWidth="1"/>
    <col min="13590" max="13601" width="9.21875" style="383" customWidth="1"/>
    <col min="13602" max="13602" width="8.109375" style="383" customWidth="1"/>
    <col min="13603" max="13603" width="7.6640625" style="383" customWidth="1"/>
    <col min="13604" max="13606" width="9.21875" style="383" customWidth="1"/>
    <col min="13607" max="13824" width="12.5546875" style="383"/>
    <col min="13825" max="13825" width="10" style="383" customWidth="1"/>
    <col min="13826" max="13826" width="8.44140625" style="383" customWidth="1"/>
    <col min="13827" max="13843" width="7.77734375" style="383" customWidth="1"/>
    <col min="13844" max="13844" width="6.77734375" style="383" customWidth="1"/>
    <col min="13845" max="13845" width="10" style="383" customWidth="1"/>
    <col min="13846" max="13857" width="9.21875" style="383" customWidth="1"/>
    <col min="13858" max="13858" width="8.109375" style="383" customWidth="1"/>
    <col min="13859" max="13859" width="7.6640625" style="383" customWidth="1"/>
    <col min="13860" max="13862" width="9.21875" style="383" customWidth="1"/>
    <col min="13863" max="14080" width="12.5546875" style="383"/>
    <col min="14081" max="14081" width="10" style="383" customWidth="1"/>
    <col min="14082" max="14082" width="8.44140625" style="383" customWidth="1"/>
    <col min="14083" max="14099" width="7.77734375" style="383" customWidth="1"/>
    <col min="14100" max="14100" width="6.77734375" style="383" customWidth="1"/>
    <col min="14101" max="14101" width="10" style="383" customWidth="1"/>
    <col min="14102" max="14113" width="9.21875" style="383" customWidth="1"/>
    <col min="14114" max="14114" width="8.109375" style="383" customWidth="1"/>
    <col min="14115" max="14115" width="7.6640625" style="383" customWidth="1"/>
    <col min="14116" max="14118" width="9.21875" style="383" customWidth="1"/>
    <col min="14119" max="14336" width="12.5546875" style="383"/>
    <col min="14337" max="14337" width="10" style="383" customWidth="1"/>
    <col min="14338" max="14338" width="8.44140625" style="383" customWidth="1"/>
    <col min="14339" max="14355" width="7.77734375" style="383" customWidth="1"/>
    <col min="14356" max="14356" width="6.77734375" style="383" customWidth="1"/>
    <col min="14357" max="14357" width="10" style="383" customWidth="1"/>
    <col min="14358" max="14369" width="9.21875" style="383" customWidth="1"/>
    <col min="14370" max="14370" width="8.109375" style="383" customWidth="1"/>
    <col min="14371" max="14371" width="7.6640625" style="383" customWidth="1"/>
    <col min="14372" max="14374" width="9.21875" style="383" customWidth="1"/>
    <col min="14375" max="14592" width="12.5546875" style="383"/>
    <col min="14593" max="14593" width="10" style="383" customWidth="1"/>
    <col min="14594" max="14594" width="8.44140625" style="383" customWidth="1"/>
    <col min="14595" max="14611" width="7.77734375" style="383" customWidth="1"/>
    <col min="14612" max="14612" width="6.77734375" style="383" customWidth="1"/>
    <col min="14613" max="14613" width="10" style="383" customWidth="1"/>
    <col min="14614" max="14625" width="9.21875" style="383" customWidth="1"/>
    <col min="14626" max="14626" width="8.109375" style="383" customWidth="1"/>
    <col min="14627" max="14627" width="7.6640625" style="383" customWidth="1"/>
    <col min="14628" max="14630" width="9.21875" style="383" customWidth="1"/>
    <col min="14631" max="14848" width="12.5546875" style="383"/>
    <col min="14849" max="14849" width="10" style="383" customWidth="1"/>
    <col min="14850" max="14850" width="8.44140625" style="383" customWidth="1"/>
    <col min="14851" max="14867" width="7.77734375" style="383" customWidth="1"/>
    <col min="14868" max="14868" width="6.77734375" style="383" customWidth="1"/>
    <col min="14869" max="14869" width="10" style="383" customWidth="1"/>
    <col min="14870" max="14881" width="9.21875" style="383" customWidth="1"/>
    <col min="14882" max="14882" width="8.109375" style="383" customWidth="1"/>
    <col min="14883" max="14883" width="7.6640625" style="383" customWidth="1"/>
    <col min="14884" max="14886" width="9.21875" style="383" customWidth="1"/>
    <col min="14887" max="15104" width="12.5546875" style="383"/>
    <col min="15105" max="15105" width="10" style="383" customWidth="1"/>
    <col min="15106" max="15106" width="8.44140625" style="383" customWidth="1"/>
    <col min="15107" max="15123" width="7.77734375" style="383" customWidth="1"/>
    <col min="15124" max="15124" width="6.77734375" style="383" customWidth="1"/>
    <col min="15125" max="15125" width="10" style="383" customWidth="1"/>
    <col min="15126" max="15137" width="9.21875" style="383" customWidth="1"/>
    <col min="15138" max="15138" width="8.109375" style="383" customWidth="1"/>
    <col min="15139" max="15139" width="7.6640625" style="383" customWidth="1"/>
    <col min="15140" max="15142" width="9.21875" style="383" customWidth="1"/>
    <col min="15143" max="15360" width="12.5546875" style="383"/>
    <col min="15361" max="15361" width="10" style="383" customWidth="1"/>
    <col min="15362" max="15362" width="8.44140625" style="383" customWidth="1"/>
    <col min="15363" max="15379" width="7.77734375" style="383" customWidth="1"/>
    <col min="15380" max="15380" width="6.77734375" style="383" customWidth="1"/>
    <col min="15381" max="15381" width="10" style="383" customWidth="1"/>
    <col min="15382" max="15393" width="9.21875" style="383" customWidth="1"/>
    <col min="15394" max="15394" width="8.109375" style="383" customWidth="1"/>
    <col min="15395" max="15395" width="7.6640625" style="383" customWidth="1"/>
    <col min="15396" max="15398" width="9.21875" style="383" customWidth="1"/>
    <col min="15399" max="15616" width="12.5546875" style="383"/>
    <col min="15617" max="15617" width="10" style="383" customWidth="1"/>
    <col min="15618" max="15618" width="8.44140625" style="383" customWidth="1"/>
    <col min="15619" max="15635" width="7.77734375" style="383" customWidth="1"/>
    <col min="15636" max="15636" width="6.77734375" style="383" customWidth="1"/>
    <col min="15637" max="15637" width="10" style="383" customWidth="1"/>
    <col min="15638" max="15649" width="9.21875" style="383" customWidth="1"/>
    <col min="15650" max="15650" width="8.109375" style="383" customWidth="1"/>
    <col min="15651" max="15651" width="7.6640625" style="383" customWidth="1"/>
    <col min="15652" max="15654" width="9.21875" style="383" customWidth="1"/>
    <col min="15655" max="15872" width="12.5546875" style="383"/>
    <col min="15873" max="15873" width="10" style="383" customWidth="1"/>
    <col min="15874" max="15874" width="8.44140625" style="383" customWidth="1"/>
    <col min="15875" max="15891" width="7.77734375" style="383" customWidth="1"/>
    <col min="15892" max="15892" width="6.77734375" style="383" customWidth="1"/>
    <col min="15893" max="15893" width="10" style="383" customWidth="1"/>
    <col min="15894" max="15905" width="9.21875" style="383" customWidth="1"/>
    <col min="15906" max="15906" width="8.109375" style="383" customWidth="1"/>
    <col min="15907" max="15907" width="7.6640625" style="383" customWidth="1"/>
    <col min="15908" max="15910" width="9.21875" style="383" customWidth="1"/>
    <col min="15911" max="16128" width="12.5546875" style="383"/>
    <col min="16129" max="16129" width="10" style="383" customWidth="1"/>
    <col min="16130" max="16130" width="8.44140625" style="383" customWidth="1"/>
    <col min="16131" max="16147" width="7.77734375" style="383" customWidth="1"/>
    <col min="16148" max="16148" width="6.77734375" style="383" customWidth="1"/>
    <col min="16149" max="16149" width="10" style="383" customWidth="1"/>
    <col min="16150" max="16161" width="9.21875" style="383" customWidth="1"/>
    <col min="16162" max="16162" width="8.109375" style="383" customWidth="1"/>
    <col min="16163" max="16163" width="7.6640625" style="383" customWidth="1"/>
    <col min="16164" max="16166" width="9.21875" style="383" customWidth="1"/>
    <col min="16167" max="16384" width="12.5546875" style="383"/>
  </cols>
  <sheetData>
    <row r="1" spans="1:40" ht="20.100000000000001" customHeight="1">
      <c r="A1" s="381" t="s">
        <v>923</v>
      </c>
      <c r="B1" s="382"/>
      <c r="P1" s="1869" t="s">
        <v>770</v>
      </c>
      <c r="Q1" s="1870"/>
      <c r="R1" s="1871" t="s">
        <v>924</v>
      </c>
      <c r="S1" s="1872"/>
      <c r="T1" s="1872"/>
      <c r="U1" s="381" t="s">
        <v>923</v>
      </c>
      <c r="V1" s="382"/>
      <c r="W1" s="384"/>
      <c r="AH1" s="1869" t="s">
        <v>770</v>
      </c>
      <c r="AI1" s="1870"/>
      <c r="AJ1" s="1871" t="s">
        <v>924</v>
      </c>
      <c r="AK1" s="1872"/>
      <c r="AL1" s="1872"/>
      <c r="AM1" s="1372" t="s">
        <v>86</v>
      </c>
      <c r="AN1" s="1372"/>
    </row>
    <row r="2" spans="1:40" ht="20.100000000000001" customHeight="1">
      <c r="A2" s="381" t="s">
        <v>925</v>
      </c>
      <c r="B2" s="385" t="s">
        <v>926</v>
      </c>
      <c r="P2" s="1869" t="s">
        <v>927</v>
      </c>
      <c r="Q2" s="1870"/>
      <c r="R2" s="1873" t="s">
        <v>928</v>
      </c>
      <c r="S2" s="1873"/>
      <c r="T2" s="1873"/>
      <c r="U2" s="381" t="s">
        <v>925</v>
      </c>
      <c r="V2" s="385" t="s">
        <v>926</v>
      </c>
      <c r="W2" s="384"/>
      <c r="AH2" s="1869" t="s">
        <v>927</v>
      </c>
      <c r="AI2" s="1870"/>
      <c r="AJ2" s="1873" t="s">
        <v>928</v>
      </c>
      <c r="AK2" s="1873"/>
      <c r="AL2" s="1873"/>
    </row>
    <row r="3" spans="1:40" ht="19.5" customHeight="1">
      <c r="A3" s="386"/>
      <c r="B3" s="387"/>
      <c r="C3" s="388"/>
      <c r="D3" s="389"/>
      <c r="E3" s="389"/>
      <c r="F3" s="388"/>
      <c r="G3" s="389"/>
      <c r="H3" s="389"/>
      <c r="I3" s="389"/>
      <c r="J3" s="389"/>
      <c r="K3" s="389"/>
      <c r="L3" s="389"/>
      <c r="M3" s="389"/>
      <c r="N3" s="389"/>
      <c r="O3" s="389"/>
      <c r="P3" s="389"/>
      <c r="Q3" s="389"/>
      <c r="R3" s="389"/>
      <c r="S3" s="389"/>
      <c r="T3" s="389"/>
      <c r="U3" s="390"/>
      <c r="V3" s="390"/>
      <c r="W3" s="387"/>
      <c r="X3" s="388"/>
      <c r="Y3" s="389"/>
      <c r="Z3" s="389"/>
      <c r="AA3" s="389"/>
      <c r="AB3" s="389"/>
      <c r="AC3" s="389"/>
      <c r="AD3" s="389"/>
      <c r="AE3" s="389"/>
      <c r="AF3" s="389"/>
      <c r="AG3" s="389"/>
      <c r="AH3" s="389"/>
      <c r="AI3" s="389"/>
      <c r="AJ3" s="389"/>
      <c r="AK3" s="389"/>
      <c r="AL3" s="389"/>
    </row>
    <row r="4" spans="1:40" ht="22.2">
      <c r="A4" s="1865" t="s">
        <v>929</v>
      </c>
      <c r="B4" s="1866"/>
      <c r="C4" s="1866"/>
      <c r="D4" s="1866"/>
      <c r="E4" s="1866"/>
      <c r="F4" s="1866"/>
      <c r="G4" s="1866"/>
      <c r="H4" s="1866"/>
      <c r="I4" s="1866"/>
      <c r="J4" s="1866"/>
      <c r="K4" s="1866"/>
      <c r="L4" s="1866"/>
      <c r="M4" s="1866"/>
      <c r="N4" s="1866"/>
      <c r="O4" s="1866"/>
      <c r="P4" s="1866"/>
      <c r="Q4" s="1866"/>
      <c r="R4" s="1866"/>
      <c r="S4" s="1866"/>
      <c r="T4" s="1866"/>
      <c r="U4" s="1865" t="s">
        <v>930</v>
      </c>
      <c r="V4" s="1866"/>
      <c r="W4" s="1866"/>
      <c r="X4" s="1866"/>
      <c r="Y4" s="1866"/>
      <c r="Z4" s="1866"/>
      <c r="AA4" s="1866"/>
      <c r="AB4" s="1866"/>
      <c r="AC4" s="1866"/>
      <c r="AD4" s="1866"/>
      <c r="AE4" s="1866"/>
      <c r="AF4" s="1866"/>
      <c r="AG4" s="1866"/>
      <c r="AH4" s="1866"/>
      <c r="AI4" s="1866"/>
      <c r="AJ4" s="1866"/>
      <c r="AK4" s="1866"/>
      <c r="AL4" s="1866"/>
    </row>
    <row r="5" spans="1:40" ht="22.2">
      <c r="A5" s="391"/>
      <c r="B5" s="392"/>
      <c r="C5" s="392"/>
      <c r="D5" s="392"/>
      <c r="E5" s="392"/>
      <c r="F5" s="392"/>
      <c r="G5" s="392"/>
      <c r="H5" s="392"/>
      <c r="I5" s="392"/>
      <c r="J5" s="392"/>
      <c r="K5" s="392"/>
      <c r="L5" s="392"/>
      <c r="M5" s="392"/>
      <c r="N5" s="392"/>
      <c r="O5" s="392"/>
      <c r="P5" s="392"/>
      <c r="U5" s="391"/>
      <c r="V5" s="392"/>
      <c r="W5" s="392"/>
      <c r="X5" s="392"/>
      <c r="Y5" s="392"/>
      <c r="Z5" s="392"/>
      <c r="AA5" s="392"/>
      <c r="AB5" s="392"/>
      <c r="AC5" s="392"/>
      <c r="AD5" s="392"/>
      <c r="AE5" s="392"/>
      <c r="AF5" s="392"/>
      <c r="AG5" s="392"/>
    </row>
    <row r="6" spans="1:40" ht="16.8" thickBot="1">
      <c r="A6" s="1867" t="s">
        <v>931</v>
      </c>
      <c r="B6" s="1867"/>
      <c r="C6" s="1867"/>
      <c r="D6" s="1867"/>
      <c r="E6" s="1867"/>
      <c r="F6" s="1867"/>
      <c r="G6" s="1867"/>
      <c r="H6" s="1867"/>
      <c r="I6" s="1867"/>
      <c r="J6" s="1867"/>
      <c r="K6" s="1867"/>
      <c r="L6" s="1867"/>
      <c r="M6" s="1867"/>
      <c r="N6" s="1867"/>
      <c r="O6" s="1867"/>
      <c r="P6" s="1867"/>
      <c r="Q6" s="1867"/>
      <c r="R6" s="1867"/>
      <c r="S6" s="1868" t="s">
        <v>932</v>
      </c>
      <c r="T6" s="1868"/>
      <c r="U6" s="1867" t="s">
        <v>933</v>
      </c>
      <c r="V6" s="1867"/>
      <c r="W6" s="1867"/>
      <c r="X6" s="1867"/>
      <c r="Y6" s="1867"/>
      <c r="Z6" s="1867"/>
      <c r="AA6" s="1867"/>
      <c r="AB6" s="1867"/>
      <c r="AC6" s="1867"/>
      <c r="AD6" s="1867"/>
      <c r="AE6" s="1867"/>
      <c r="AF6" s="1867"/>
      <c r="AG6" s="1867"/>
      <c r="AH6" s="1867"/>
      <c r="AI6" s="1867"/>
      <c r="AJ6" s="1867"/>
      <c r="AK6" s="1868" t="s">
        <v>932</v>
      </c>
      <c r="AL6" s="1868"/>
      <c r="AM6" s="393"/>
      <c r="AN6" s="393"/>
    </row>
    <row r="7" spans="1:40" s="393" customFormat="1">
      <c r="A7" s="1852" t="s">
        <v>934</v>
      </c>
      <c r="B7" s="1855" t="s">
        <v>935</v>
      </c>
      <c r="C7" s="1856"/>
      <c r="D7" s="1857"/>
      <c r="E7" s="1861" t="s">
        <v>936</v>
      </c>
      <c r="F7" s="1862"/>
      <c r="G7" s="1862"/>
      <c r="H7" s="1862"/>
      <c r="I7" s="1862"/>
      <c r="J7" s="1862"/>
      <c r="K7" s="1862"/>
      <c r="L7" s="1862"/>
      <c r="M7" s="1862"/>
      <c r="N7" s="1862"/>
      <c r="O7" s="1862"/>
      <c r="P7" s="1862"/>
      <c r="Q7" s="1862"/>
      <c r="R7" s="1862"/>
      <c r="S7" s="1862"/>
      <c r="T7" s="1863"/>
      <c r="U7" s="1852" t="s">
        <v>934</v>
      </c>
      <c r="V7" s="1861" t="s">
        <v>937</v>
      </c>
      <c r="W7" s="1862"/>
      <c r="X7" s="1862"/>
      <c r="Y7" s="1862"/>
      <c r="Z7" s="1862"/>
      <c r="AA7" s="1862"/>
      <c r="AB7" s="1862"/>
      <c r="AC7" s="1862"/>
      <c r="AD7" s="1862"/>
      <c r="AE7" s="1862"/>
      <c r="AF7" s="1862"/>
      <c r="AG7" s="1862"/>
      <c r="AH7" s="1862"/>
      <c r="AI7" s="1862"/>
      <c r="AJ7" s="1862"/>
      <c r="AK7" s="1864"/>
      <c r="AL7" s="1849" t="s">
        <v>938</v>
      </c>
    </row>
    <row r="8" spans="1:40" s="393" customFormat="1">
      <c r="A8" s="1853"/>
      <c r="B8" s="1858"/>
      <c r="C8" s="1859"/>
      <c r="D8" s="1860"/>
      <c r="E8" s="1848" t="s">
        <v>781</v>
      </c>
      <c r="F8" s="1848"/>
      <c r="G8" s="1848" t="s">
        <v>939</v>
      </c>
      <c r="H8" s="1848"/>
      <c r="I8" s="1848" t="s">
        <v>940</v>
      </c>
      <c r="J8" s="1848"/>
      <c r="K8" s="1848" t="s">
        <v>941</v>
      </c>
      <c r="L8" s="1848"/>
      <c r="M8" s="1848" t="s">
        <v>942</v>
      </c>
      <c r="N8" s="1848"/>
      <c r="O8" s="1459" t="s">
        <v>943</v>
      </c>
      <c r="P8" s="1592"/>
      <c r="Q8" s="1848" t="s">
        <v>944</v>
      </c>
      <c r="R8" s="1848"/>
      <c r="S8" s="1848" t="s">
        <v>945</v>
      </c>
      <c r="T8" s="1848"/>
      <c r="U8" s="1853"/>
      <c r="V8" s="1592" t="s">
        <v>781</v>
      </c>
      <c r="W8" s="1848"/>
      <c r="X8" s="1459" t="s">
        <v>946</v>
      </c>
      <c r="Y8" s="1592"/>
      <c r="Z8" s="1459" t="s">
        <v>947</v>
      </c>
      <c r="AA8" s="1592"/>
      <c r="AB8" s="1848" t="s">
        <v>948</v>
      </c>
      <c r="AC8" s="1848"/>
      <c r="AD8" s="1848" t="s">
        <v>949</v>
      </c>
      <c r="AE8" s="1848"/>
      <c r="AF8" s="1848" t="s">
        <v>950</v>
      </c>
      <c r="AG8" s="1848"/>
      <c r="AH8" s="1848" t="s">
        <v>951</v>
      </c>
      <c r="AI8" s="1848"/>
      <c r="AJ8" s="1459" t="s">
        <v>945</v>
      </c>
      <c r="AK8" s="1591"/>
      <c r="AL8" s="1850"/>
    </row>
    <row r="9" spans="1:40" s="393" customFormat="1" ht="39.9" customHeight="1" thickBot="1">
      <c r="A9" s="1854"/>
      <c r="B9" s="394" t="s">
        <v>952</v>
      </c>
      <c r="C9" s="395" t="s">
        <v>953</v>
      </c>
      <c r="D9" s="395" t="s">
        <v>954</v>
      </c>
      <c r="E9" s="395" t="s">
        <v>953</v>
      </c>
      <c r="F9" s="395" t="s">
        <v>954</v>
      </c>
      <c r="G9" s="395" t="s">
        <v>953</v>
      </c>
      <c r="H9" s="395" t="s">
        <v>954</v>
      </c>
      <c r="I9" s="395" t="s">
        <v>953</v>
      </c>
      <c r="J9" s="395" t="s">
        <v>954</v>
      </c>
      <c r="K9" s="395" t="s">
        <v>953</v>
      </c>
      <c r="L9" s="395" t="s">
        <v>954</v>
      </c>
      <c r="M9" s="395" t="s">
        <v>953</v>
      </c>
      <c r="N9" s="395" t="s">
        <v>954</v>
      </c>
      <c r="O9" s="395" t="s">
        <v>953</v>
      </c>
      <c r="P9" s="395" t="s">
        <v>954</v>
      </c>
      <c r="Q9" s="395" t="s">
        <v>953</v>
      </c>
      <c r="R9" s="395" t="s">
        <v>954</v>
      </c>
      <c r="S9" s="395" t="s">
        <v>953</v>
      </c>
      <c r="T9" s="395" t="s">
        <v>954</v>
      </c>
      <c r="U9" s="1854"/>
      <c r="V9" s="396" t="s">
        <v>953</v>
      </c>
      <c r="W9" s="395" t="s">
        <v>954</v>
      </c>
      <c r="X9" s="395" t="s">
        <v>953</v>
      </c>
      <c r="Y9" s="395" t="s">
        <v>954</v>
      </c>
      <c r="Z9" s="395" t="s">
        <v>953</v>
      </c>
      <c r="AA9" s="395" t="s">
        <v>954</v>
      </c>
      <c r="AB9" s="395" t="s">
        <v>953</v>
      </c>
      <c r="AC9" s="395" t="s">
        <v>954</v>
      </c>
      <c r="AD9" s="395" t="s">
        <v>953</v>
      </c>
      <c r="AE9" s="395" t="s">
        <v>954</v>
      </c>
      <c r="AF9" s="395" t="s">
        <v>953</v>
      </c>
      <c r="AG9" s="395" t="s">
        <v>954</v>
      </c>
      <c r="AH9" s="395" t="s">
        <v>953</v>
      </c>
      <c r="AI9" s="395" t="s">
        <v>954</v>
      </c>
      <c r="AJ9" s="395" t="s">
        <v>953</v>
      </c>
      <c r="AK9" s="397" t="s">
        <v>954</v>
      </c>
      <c r="AL9" s="1851"/>
    </row>
    <row r="10" spans="1:40" ht="16.8" thickBot="1">
      <c r="A10" s="398" t="s">
        <v>955</v>
      </c>
      <c r="B10" s="399">
        <v>35</v>
      </c>
      <c r="C10" s="399">
        <v>29</v>
      </c>
      <c r="D10" s="399">
        <v>6</v>
      </c>
      <c r="E10" s="399">
        <v>6</v>
      </c>
      <c r="F10" s="399">
        <v>3</v>
      </c>
      <c r="G10" s="399">
        <v>1</v>
      </c>
      <c r="H10" s="399"/>
      <c r="I10" s="399">
        <v>3</v>
      </c>
      <c r="J10" s="399">
        <v>1</v>
      </c>
      <c r="K10" s="399"/>
      <c r="L10" s="399"/>
      <c r="M10" s="399"/>
      <c r="N10" s="399">
        <v>1</v>
      </c>
      <c r="O10" s="399"/>
      <c r="P10" s="399"/>
      <c r="Q10" s="399"/>
      <c r="R10" s="399">
        <v>1</v>
      </c>
      <c r="S10" s="399">
        <v>2</v>
      </c>
      <c r="T10" s="399"/>
      <c r="U10" s="398" t="s">
        <v>955</v>
      </c>
      <c r="V10" s="400">
        <v>23</v>
      </c>
      <c r="W10" s="400">
        <v>3</v>
      </c>
      <c r="X10" s="400"/>
      <c r="Y10" s="400"/>
      <c r="Z10" s="400"/>
      <c r="AA10" s="400"/>
      <c r="AB10" s="400">
        <v>20</v>
      </c>
      <c r="AC10" s="400">
        <v>2</v>
      </c>
      <c r="AD10" s="400">
        <v>1</v>
      </c>
      <c r="AE10" s="400"/>
      <c r="AF10" s="400">
        <v>1</v>
      </c>
      <c r="AG10" s="400">
        <v>1</v>
      </c>
      <c r="AH10" s="400"/>
      <c r="AI10" s="400"/>
      <c r="AJ10" s="400">
        <v>1</v>
      </c>
      <c r="AK10" s="400"/>
      <c r="AL10" s="401"/>
    </row>
    <row r="11" spans="1:40" ht="16.8" thickBot="1">
      <c r="A11" s="402"/>
      <c r="B11" s="403"/>
      <c r="C11" s="403"/>
      <c r="D11" s="403"/>
      <c r="E11" s="403"/>
      <c r="F11" s="403"/>
      <c r="G11" s="403"/>
      <c r="H11" s="403"/>
      <c r="I11" s="403"/>
      <c r="J11" s="403"/>
      <c r="K11" s="403"/>
      <c r="L11" s="403"/>
      <c r="M11" s="403"/>
      <c r="N11" s="403"/>
      <c r="O11" s="403"/>
      <c r="P11" s="403"/>
      <c r="Q11" s="403"/>
      <c r="R11" s="403"/>
      <c r="S11" s="403"/>
      <c r="T11" s="403"/>
      <c r="U11" s="404" t="s">
        <v>956</v>
      </c>
      <c r="V11" s="405"/>
      <c r="W11" s="405"/>
      <c r="X11" s="406"/>
      <c r="Y11" s="407"/>
      <c r="Z11" s="407"/>
      <c r="AA11" s="406"/>
      <c r="AB11" s="407"/>
      <c r="AC11" s="407"/>
      <c r="AD11" s="406"/>
      <c r="AE11" s="405"/>
      <c r="AF11" s="405"/>
      <c r="AG11" s="408"/>
      <c r="AH11" s="409"/>
      <c r="AI11" s="410"/>
      <c r="AJ11" s="407"/>
      <c r="AK11" s="407"/>
      <c r="AL11" s="407"/>
    </row>
    <row r="12" spans="1:40">
      <c r="U12" s="411" t="s">
        <v>957</v>
      </c>
      <c r="V12" s="384"/>
      <c r="W12" s="384"/>
      <c r="X12" s="384"/>
      <c r="Y12" s="384"/>
      <c r="Z12" s="384"/>
      <c r="AA12" s="384"/>
      <c r="AB12" s="384"/>
      <c r="AC12" s="384"/>
      <c r="AD12" s="384"/>
      <c r="AE12" s="384"/>
      <c r="AF12" s="384"/>
      <c r="AG12" s="384"/>
      <c r="AH12" s="384"/>
      <c r="AL12" s="195" t="s">
        <v>958</v>
      </c>
    </row>
    <row r="13" spans="1:40">
      <c r="U13" s="411" t="s">
        <v>959</v>
      </c>
      <c r="V13" s="384"/>
      <c r="W13" s="384"/>
      <c r="X13" s="384"/>
      <c r="Y13" s="384"/>
      <c r="Z13" s="384"/>
      <c r="AA13" s="384"/>
      <c r="AB13" s="384"/>
      <c r="AC13" s="384"/>
      <c r="AD13" s="384"/>
      <c r="AE13" s="384"/>
      <c r="AF13" s="384"/>
      <c r="AG13" s="384"/>
      <c r="AH13" s="384"/>
    </row>
  </sheetData>
  <mergeCells count="37">
    <mergeCell ref="P1:Q1"/>
    <mergeCell ref="R1:T1"/>
    <mergeCell ref="AH1:AI1"/>
    <mergeCell ref="AJ1:AL1"/>
    <mergeCell ref="P2:Q2"/>
    <mergeCell ref="R2:T2"/>
    <mergeCell ref="AH2:AI2"/>
    <mergeCell ref="AJ2:AL2"/>
    <mergeCell ref="A4:T4"/>
    <mergeCell ref="U4:AL4"/>
    <mergeCell ref="A6:R6"/>
    <mergeCell ref="S6:T6"/>
    <mergeCell ref="U6:AJ6"/>
    <mergeCell ref="AK6:AL6"/>
    <mergeCell ref="X8:Y8"/>
    <mergeCell ref="A7:A9"/>
    <mergeCell ref="B7:D8"/>
    <mergeCell ref="E7:T7"/>
    <mergeCell ref="U7:U9"/>
    <mergeCell ref="V7:AK7"/>
    <mergeCell ref="E8:F8"/>
    <mergeCell ref="G8:H8"/>
    <mergeCell ref="I8:J8"/>
    <mergeCell ref="K8:L8"/>
    <mergeCell ref="M8:N8"/>
    <mergeCell ref="O8:P8"/>
    <mergeCell ref="Q8:R8"/>
    <mergeCell ref="S8:T8"/>
    <mergeCell ref="V8:W8"/>
    <mergeCell ref="AM1:AN1"/>
    <mergeCell ref="Z8:AA8"/>
    <mergeCell ref="AB8:AC8"/>
    <mergeCell ref="AD8:AE8"/>
    <mergeCell ref="AF8:AG8"/>
    <mergeCell ref="AH8:AI8"/>
    <mergeCell ref="AJ8:AK8"/>
    <mergeCell ref="AL7:AL9"/>
  </mergeCells>
  <phoneticPr fontId="18" type="noConversion"/>
  <hyperlinks>
    <hyperlink ref="AM1" location="預告統計資料發布時間表!A1" display="回發布時間表" xr:uid="{00000000-0004-0000-3700-000000000000}"/>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A18"/>
  <sheetViews>
    <sheetView workbookViewId="0">
      <selection activeCell="Z1" sqref="Z1:AA1"/>
    </sheetView>
  </sheetViews>
  <sheetFormatPr defaultColWidth="12.5546875" defaultRowHeight="16.2"/>
  <cols>
    <col min="1" max="1" width="10" style="383" customWidth="1"/>
    <col min="2" max="14" width="6.21875" style="383" customWidth="1"/>
    <col min="15" max="16" width="7.6640625" style="383" customWidth="1"/>
    <col min="17" max="21" width="6.21875" style="383" customWidth="1"/>
    <col min="22" max="24" width="7.21875" style="383" customWidth="1"/>
    <col min="25" max="25" width="6.88671875" style="383" customWidth="1"/>
    <col min="26" max="27" width="8.44140625" style="383" customWidth="1"/>
    <col min="28" max="28" width="8.88671875" style="383" customWidth="1"/>
    <col min="29" max="29" width="11" style="383" customWidth="1"/>
    <col min="30" max="30" width="6.33203125" style="383" customWidth="1"/>
    <col min="31" max="31" width="8.44140625" style="383" customWidth="1"/>
    <col min="32" max="32" width="8.77734375" style="383" customWidth="1"/>
    <col min="33" max="33" width="8.44140625" style="383" customWidth="1"/>
    <col min="34" max="34" width="7.88671875" style="383" customWidth="1"/>
    <col min="35" max="256" width="12.5546875" style="383"/>
    <col min="257" max="257" width="10" style="383" customWidth="1"/>
    <col min="258" max="270" width="6.21875" style="383" customWidth="1"/>
    <col min="271" max="272" width="7.6640625" style="383" customWidth="1"/>
    <col min="273" max="277" width="6.21875" style="383" customWidth="1"/>
    <col min="278" max="280" width="7.21875" style="383" customWidth="1"/>
    <col min="281" max="281" width="6.88671875" style="383" customWidth="1"/>
    <col min="282" max="283" width="8.44140625" style="383" customWidth="1"/>
    <col min="284" max="284" width="8.88671875" style="383" customWidth="1"/>
    <col min="285" max="285" width="11" style="383" customWidth="1"/>
    <col min="286" max="286" width="6.33203125" style="383" customWidth="1"/>
    <col min="287" max="287" width="8.44140625" style="383" customWidth="1"/>
    <col min="288" max="288" width="8.77734375" style="383" customWidth="1"/>
    <col min="289" max="289" width="8.44140625" style="383" customWidth="1"/>
    <col min="290" max="290" width="7.88671875" style="383" customWidth="1"/>
    <col min="291" max="512" width="12.5546875" style="383"/>
    <col min="513" max="513" width="10" style="383" customWidth="1"/>
    <col min="514" max="526" width="6.21875" style="383" customWidth="1"/>
    <col min="527" max="528" width="7.6640625" style="383" customWidth="1"/>
    <col min="529" max="533" width="6.21875" style="383" customWidth="1"/>
    <col min="534" max="536" width="7.21875" style="383" customWidth="1"/>
    <col min="537" max="537" width="6.88671875" style="383" customWidth="1"/>
    <col min="538" max="539" width="8.44140625" style="383" customWidth="1"/>
    <col min="540" max="540" width="8.88671875" style="383" customWidth="1"/>
    <col min="541" max="541" width="11" style="383" customWidth="1"/>
    <col min="542" max="542" width="6.33203125" style="383" customWidth="1"/>
    <col min="543" max="543" width="8.44140625" style="383" customWidth="1"/>
    <col min="544" max="544" width="8.77734375" style="383" customWidth="1"/>
    <col min="545" max="545" width="8.44140625" style="383" customWidth="1"/>
    <col min="546" max="546" width="7.88671875" style="383" customWidth="1"/>
    <col min="547" max="768" width="12.5546875" style="383"/>
    <col min="769" max="769" width="10" style="383" customWidth="1"/>
    <col min="770" max="782" width="6.21875" style="383" customWidth="1"/>
    <col min="783" max="784" width="7.6640625" style="383" customWidth="1"/>
    <col min="785" max="789" width="6.21875" style="383" customWidth="1"/>
    <col min="790" max="792" width="7.21875" style="383" customWidth="1"/>
    <col min="793" max="793" width="6.88671875" style="383" customWidth="1"/>
    <col min="794" max="795" width="8.44140625" style="383" customWidth="1"/>
    <col min="796" max="796" width="8.88671875" style="383" customWidth="1"/>
    <col min="797" max="797" width="11" style="383" customWidth="1"/>
    <col min="798" max="798" width="6.33203125" style="383" customWidth="1"/>
    <col min="799" max="799" width="8.44140625" style="383" customWidth="1"/>
    <col min="800" max="800" width="8.77734375" style="383" customWidth="1"/>
    <col min="801" max="801" width="8.44140625" style="383" customWidth="1"/>
    <col min="802" max="802" width="7.88671875" style="383" customWidth="1"/>
    <col min="803" max="1024" width="12.5546875" style="383"/>
    <col min="1025" max="1025" width="10" style="383" customWidth="1"/>
    <col min="1026" max="1038" width="6.21875" style="383" customWidth="1"/>
    <col min="1039" max="1040" width="7.6640625" style="383" customWidth="1"/>
    <col min="1041" max="1045" width="6.21875" style="383" customWidth="1"/>
    <col min="1046" max="1048" width="7.21875" style="383" customWidth="1"/>
    <col min="1049" max="1049" width="6.88671875" style="383" customWidth="1"/>
    <col min="1050" max="1051" width="8.44140625" style="383" customWidth="1"/>
    <col min="1052" max="1052" width="8.88671875" style="383" customWidth="1"/>
    <col min="1053" max="1053" width="11" style="383" customWidth="1"/>
    <col min="1054" max="1054" width="6.33203125" style="383" customWidth="1"/>
    <col min="1055" max="1055" width="8.44140625" style="383" customWidth="1"/>
    <col min="1056" max="1056" width="8.77734375" style="383" customWidth="1"/>
    <col min="1057" max="1057" width="8.44140625" style="383" customWidth="1"/>
    <col min="1058" max="1058" width="7.88671875" style="383" customWidth="1"/>
    <col min="1059" max="1280" width="12.5546875" style="383"/>
    <col min="1281" max="1281" width="10" style="383" customWidth="1"/>
    <col min="1282" max="1294" width="6.21875" style="383" customWidth="1"/>
    <col min="1295" max="1296" width="7.6640625" style="383" customWidth="1"/>
    <col min="1297" max="1301" width="6.21875" style="383" customWidth="1"/>
    <col min="1302" max="1304" width="7.21875" style="383" customWidth="1"/>
    <col min="1305" max="1305" width="6.88671875" style="383" customWidth="1"/>
    <col min="1306" max="1307" width="8.44140625" style="383" customWidth="1"/>
    <col min="1308" max="1308" width="8.88671875" style="383" customWidth="1"/>
    <col min="1309" max="1309" width="11" style="383" customWidth="1"/>
    <col min="1310" max="1310" width="6.33203125" style="383" customWidth="1"/>
    <col min="1311" max="1311" width="8.44140625" style="383" customWidth="1"/>
    <col min="1312" max="1312" width="8.77734375" style="383" customWidth="1"/>
    <col min="1313" max="1313" width="8.44140625" style="383" customWidth="1"/>
    <col min="1314" max="1314" width="7.88671875" style="383" customWidth="1"/>
    <col min="1315" max="1536" width="12.5546875" style="383"/>
    <col min="1537" max="1537" width="10" style="383" customWidth="1"/>
    <col min="1538" max="1550" width="6.21875" style="383" customWidth="1"/>
    <col min="1551" max="1552" width="7.6640625" style="383" customWidth="1"/>
    <col min="1553" max="1557" width="6.21875" style="383" customWidth="1"/>
    <col min="1558" max="1560" width="7.21875" style="383" customWidth="1"/>
    <col min="1561" max="1561" width="6.88671875" style="383" customWidth="1"/>
    <col min="1562" max="1563" width="8.44140625" style="383" customWidth="1"/>
    <col min="1564" max="1564" width="8.88671875" style="383" customWidth="1"/>
    <col min="1565" max="1565" width="11" style="383" customWidth="1"/>
    <col min="1566" max="1566" width="6.33203125" style="383" customWidth="1"/>
    <col min="1567" max="1567" width="8.44140625" style="383" customWidth="1"/>
    <col min="1568" max="1568" width="8.77734375" style="383" customWidth="1"/>
    <col min="1569" max="1569" width="8.44140625" style="383" customWidth="1"/>
    <col min="1570" max="1570" width="7.88671875" style="383" customWidth="1"/>
    <col min="1571" max="1792" width="12.5546875" style="383"/>
    <col min="1793" max="1793" width="10" style="383" customWidth="1"/>
    <col min="1794" max="1806" width="6.21875" style="383" customWidth="1"/>
    <col min="1807" max="1808" width="7.6640625" style="383" customWidth="1"/>
    <col min="1809" max="1813" width="6.21875" style="383" customWidth="1"/>
    <col min="1814" max="1816" width="7.21875" style="383" customWidth="1"/>
    <col min="1817" max="1817" width="6.88671875" style="383" customWidth="1"/>
    <col min="1818" max="1819" width="8.44140625" style="383" customWidth="1"/>
    <col min="1820" max="1820" width="8.88671875" style="383" customWidth="1"/>
    <col min="1821" max="1821" width="11" style="383" customWidth="1"/>
    <col min="1822" max="1822" width="6.33203125" style="383" customWidth="1"/>
    <col min="1823" max="1823" width="8.44140625" style="383" customWidth="1"/>
    <col min="1824" max="1824" width="8.77734375" style="383" customWidth="1"/>
    <col min="1825" max="1825" width="8.44140625" style="383" customWidth="1"/>
    <col min="1826" max="1826" width="7.88671875" style="383" customWidth="1"/>
    <col min="1827" max="2048" width="12.5546875" style="383"/>
    <col min="2049" max="2049" width="10" style="383" customWidth="1"/>
    <col min="2050" max="2062" width="6.21875" style="383" customWidth="1"/>
    <col min="2063" max="2064" width="7.6640625" style="383" customWidth="1"/>
    <col min="2065" max="2069" width="6.21875" style="383" customWidth="1"/>
    <col min="2070" max="2072" width="7.21875" style="383" customWidth="1"/>
    <col min="2073" max="2073" width="6.88671875" style="383" customWidth="1"/>
    <col min="2074" max="2075" width="8.44140625" style="383" customWidth="1"/>
    <col min="2076" max="2076" width="8.88671875" style="383" customWidth="1"/>
    <col min="2077" max="2077" width="11" style="383" customWidth="1"/>
    <col min="2078" max="2078" width="6.33203125" style="383" customWidth="1"/>
    <col min="2079" max="2079" width="8.44140625" style="383" customWidth="1"/>
    <col min="2080" max="2080" width="8.77734375" style="383" customWidth="1"/>
    <col min="2081" max="2081" width="8.44140625" style="383" customWidth="1"/>
    <col min="2082" max="2082" width="7.88671875" style="383" customWidth="1"/>
    <col min="2083" max="2304" width="12.5546875" style="383"/>
    <col min="2305" max="2305" width="10" style="383" customWidth="1"/>
    <col min="2306" max="2318" width="6.21875" style="383" customWidth="1"/>
    <col min="2319" max="2320" width="7.6640625" style="383" customWidth="1"/>
    <col min="2321" max="2325" width="6.21875" style="383" customWidth="1"/>
    <col min="2326" max="2328" width="7.21875" style="383" customWidth="1"/>
    <col min="2329" max="2329" width="6.88671875" style="383" customWidth="1"/>
    <col min="2330" max="2331" width="8.44140625" style="383" customWidth="1"/>
    <col min="2332" max="2332" width="8.88671875" style="383" customWidth="1"/>
    <col min="2333" max="2333" width="11" style="383" customWidth="1"/>
    <col min="2334" max="2334" width="6.33203125" style="383" customWidth="1"/>
    <col min="2335" max="2335" width="8.44140625" style="383" customWidth="1"/>
    <col min="2336" max="2336" width="8.77734375" style="383" customWidth="1"/>
    <col min="2337" max="2337" width="8.44140625" style="383" customWidth="1"/>
    <col min="2338" max="2338" width="7.88671875" style="383" customWidth="1"/>
    <col min="2339" max="2560" width="12.5546875" style="383"/>
    <col min="2561" max="2561" width="10" style="383" customWidth="1"/>
    <col min="2562" max="2574" width="6.21875" style="383" customWidth="1"/>
    <col min="2575" max="2576" width="7.6640625" style="383" customWidth="1"/>
    <col min="2577" max="2581" width="6.21875" style="383" customWidth="1"/>
    <col min="2582" max="2584" width="7.21875" style="383" customWidth="1"/>
    <col min="2585" max="2585" width="6.88671875" style="383" customWidth="1"/>
    <col min="2586" max="2587" width="8.44140625" style="383" customWidth="1"/>
    <col min="2588" max="2588" width="8.88671875" style="383" customWidth="1"/>
    <col min="2589" max="2589" width="11" style="383" customWidth="1"/>
    <col min="2590" max="2590" width="6.33203125" style="383" customWidth="1"/>
    <col min="2591" max="2591" width="8.44140625" style="383" customWidth="1"/>
    <col min="2592" max="2592" width="8.77734375" style="383" customWidth="1"/>
    <col min="2593" max="2593" width="8.44140625" style="383" customWidth="1"/>
    <col min="2594" max="2594" width="7.88671875" style="383" customWidth="1"/>
    <col min="2595" max="2816" width="12.5546875" style="383"/>
    <col min="2817" max="2817" width="10" style="383" customWidth="1"/>
    <col min="2818" max="2830" width="6.21875" style="383" customWidth="1"/>
    <col min="2831" max="2832" width="7.6640625" style="383" customWidth="1"/>
    <col min="2833" max="2837" width="6.21875" style="383" customWidth="1"/>
    <col min="2838" max="2840" width="7.21875" style="383" customWidth="1"/>
    <col min="2841" max="2841" width="6.88671875" style="383" customWidth="1"/>
    <col min="2842" max="2843" width="8.44140625" style="383" customWidth="1"/>
    <col min="2844" max="2844" width="8.88671875" style="383" customWidth="1"/>
    <col min="2845" max="2845" width="11" style="383" customWidth="1"/>
    <col min="2846" max="2846" width="6.33203125" style="383" customWidth="1"/>
    <col min="2847" max="2847" width="8.44140625" style="383" customWidth="1"/>
    <col min="2848" max="2848" width="8.77734375" style="383" customWidth="1"/>
    <col min="2849" max="2849" width="8.44140625" style="383" customWidth="1"/>
    <col min="2850" max="2850" width="7.88671875" style="383" customWidth="1"/>
    <col min="2851" max="3072" width="12.5546875" style="383"/>
    <col min="3073" max="3073" width="10" style="383" customWidth="1"/>
    <col min="3074" max="3086" width="6.21875" style="383" customWidth="1"/>
    <col min="3087" max="3088" width="7.6640625" style="383" customWidth="1"/>
    <col min="3089" max="3093" width="6.21875" style="383" customWidth="1"/>
    <col min="3094" max="3096" width="7.21875" style="383" customWidth="1"/>
    <col min="3097" max="3097" width="6.88671875" style="383" customWidth="1"/>
    <col min="3098" max="3099" width="8.44140625" style="383" customWidth="1"/>
    <col min="3100" max="3100" width="8.88671875" style="383" customWidth="1"/>
    <col min="3101" max="3101" width="11" style="383" customWidth="1"/>
    <col min="3102" max="3102" width="6.33203125" style="383" customWidth="1"/>
    <col min="3103" max="3103" width="8.44140625" style="383" customWidth="1"/>
    <col min="3104" max="3104" width="8.77734375" style="383" customWidth="1"/>
    <col min="3105" max="3105" width="8.44140625" style="383" customWidth="1"/>
    <col min="3106" max="3106" width="7.88671875" style="383" customWidth="1"/>
    <col min="3107" max="3328" width="12.5546875" style="383"/>
    <col min="3329" max="3329" width="10" style="383" customWidth="1"/>
    <col min="3330" max="3342" width="6.21875" style="383" customWidth="1"/>
    <col min="3343" max="3344" width="7.6640625" style="383" customWidth="1"/>
    <col min="3345" max="3349" width="6.21875" style="383" customWidth="1"/>
    <col min="3350" max="3352" width="7.21875" style="383" customWidth="1"/>
    <col min="3353" max="3353" width="6.88671875" style="383" customWidth="1"/>
    <col min="3354" max="3355" width="8.44140625" style="383" customWidth="1"/>
    <col min="3356" max="3356" width="8.88671875" style="383" customWidth="1"/>
    <col min="3357" max="3357" width="11" style="383" customWidth="1"/>
    <col min="3358" max="3358" width="6.33203125" style="383" customWidth="1"/>
    <col min="3359" max="3359" width="8.44140625" style="383" customWidth="1"/>
    <col min="3360" max="3360" width="8.77734375" style="383" customWidth="1"/>
    <col min="3361" max="3361" width="8.44140625" style="383" customWidth="1"/>
    <col min="3362" max="3362" width="7.88671875" style="383" customWidth="1"/>
    <col min="3363" max="3584" width="12.5546875" style="383"/>
    <col min="3585" max="3585" width="10" style="383" customWidth="1"/>
    <col min="3586" max="3598" width="6.21875" style="383" customWidth="1"/>
    <col min="3599" max="3600" width="7.6640625" style="383" customWidth="1"/>
    <col min="3601" max="3605" width="6.21875" style="383" customWidth="1"/>
    <col min="3606" max="3608" width="7.21875" style="383" customWidth="1"/>
    <col min="3609" max="3609" width="6.88671875" style="383" customWidth="1"/>
    <col min="3610" max="3611" width="8.44140625" style="383" customWidth="1"/>
    <col min="3612" max="3612" width="8.88671875" style="383" customWidth="1"/>
    <col min="3613" max="3613" width="11" style="383" customWidth="1"/>
    <col min="3614" max="3614" width="6.33203125" style="383" customWidth="1"/>
    <col min="3615" max="3615" width="8.44140625" style="383" customWidth="1"/>
    <col min="3616" max="3616" width="8.77734375" style="383" customWidth="1"/>
    <col min="3617" max="3617" width="8.44140625" style="383" customWidth="1"/>
    <col min="3618" max="3618" width="7.88671875" style="383" customWidth="1"/>
    <col min="3619" max="3840" width="12.5546875" style="383"/>
    <col min="3841" max="3841" width="10" style="383" customWidth="1"/>
    <col min="3842" max="3854" width="6.21875" style="383" customWidth="1"/>
    <col min="3855" max="3856" width="7.6640625" style="383" customWidth="1"/>
    <col min="3857" max="3861" width="6.21875" style="383" customWidth="1"/>
    <col min="3862" max="3864" width="7.21875" style="383" customWidth="1"/>
    <col min="3865" max="3865" width="6.88671875" style="383" customWidth="1"/>
    <col min="3866" max="3867" width="8.44140625" style="383" customWidth="1"/>
    <col min="3868" max="3868" width="8.88671875" style="383" customWidth="1"/>
    <col min="3869" max="3869" width="11" style="383" customWidth="1"/>
    <col min="3870" max="3870" width="6.33203125" style="383" customWidth="1"/>
    <col min="3871" max="3871" width="8.44140625" style="383" customWidth="1"/>
    <col min="3872" max="3872" width="8.77734375" style="383" customWidth="1"/>
    <col min="3873" max="3873" width="8.44140625" style="383" customWidth="1"/>
    <col min="3874" max="3874" width="7.88671875" style="383" customWidth="1"/>
    <col min="3875" max="4096" width="12.5546875" style="383"/>
    <col min="4097" max="4097" width="10" style="383" customWidth="1"/>
    <col min="4098" max="4110" width="6.21875" style="383" customWidth="1"/>
    <col min="4111" max="4112" width="7.6640625" style="383" customWidth="1"/>
    <col min="4113" max="4117" width="6.21875" style="383" customWidth="1"/>
    <col min="4118" max="4120" width="7.21875" style="383" customWidth="1"/>
    <col min="4121" max="4121" width="6.88671875" style="383" customWidth="1"/>
    <col min="4122" max="4123" width="8.44140625" style="383" customWidth="1"/>
    <col min="4124" max="4124" width="8.88671875" style="383" customWidth="1"/>
    <col min="4125" max="4125" width="11" style="383" customWidth="1"/>
    <col min="4126" max="4126" width="6.33203125" style="383" customWidth="1"/>
    <col min="4127" max="4127" width="8.44140625" style="383" customWidth="1"/>
    <col min="4128" max="4128" width="8.77734375" style="383" customWidth="1"/>
    <col min="4129" max="4129" width="8.44140625" style="383" customWidth="1"/>
    <col min="4130" max="4130" width="7.88671875" style="383" customWidth="1"/>
    <col min="4131" max="4352" width="12.5546875" style="383"/>
    <col min="4353" max="4353" width="10" style="383" customWidth="1"/>
    <col min="4354" max="4366" width="6.21875" style="383" customWidth="1"/>
    <col min="4367" max="4368" width="7.6640625" style="383" customWidth="1"/>
    <col min="4369" max="4373" width="6.21875" style="383" customWidth="1"/>
    <col min="4374" max="4376" width="7.21875" style="383" customWidth="1"/>
    <col min="4377" max="4377" width="6.88671875" style="383" customWidth="1"/>
    <col min="4378" max="4379" width="8.44140625" style="383" customWidth="1"/>
    <col min="4380" max="4380" width="8.88671875" style="383" customWidth="1"/>
    <col min="4381" max="4381" width="11" style="383" customWidth="1"/>
    <col min="4382" max="4382" width="6.33203125" style="383" customWidth="1"/>
    <col min="4383" max="4383" width="8.44140625" style="383" customWidth="1"/>
    <col min="4384" max="4384" width="8.77734375" style="383" customWidth="1"/>
    <col min="4385" max="4385" width="8.44140625" style="383" customWidth="1"/>
    <col min="4386" max="4386" width="7.88671875" style="383" customWidth="1"/>
    <col min="4387" max="4608" width="12.5546875" style="383"/>
    <col min="4609" max="4609" width="10" style="383" customWidth="1"/>
    <col min="4610" max="4622" width="6.21875" style="383" customWidth="1"/>
    <col min="4623" max="4624" width="7.6640625" style="383" customWidth="1"/>
    <col min="4625" max="4629" width="6.21875" style="383" customWidth="1"/>
    <col min="4630" max="4632" width="7.21875" style="383" customWidth="1"/>
    <col min="4633" max="4633" width="6.88671875" style="383" customWidth="1"/>
    <col min="4634" max="4635" width="8.44140625" style="383" customWidth="1"/>
    <col min="4636" max="4636" width="8.88671875" style="383" customWidth="1"/>
    <col min="4637" max="4637" width="11" style="383" customWidth="1"/>
    <col min="4638" max="4638" width="6.33203125" style="383" customWidth="1"/>
    <col min="4639" max="4639" width="8.44140625" style="383" customWidth="1"/>
    <col min="4640" max="4640" width="8.77734375" style="383" customWidth="1"/>
    <col min="4641" max="4641" width="8.44140625" style="383" customWidth="1"/>
    <col min="4642" max="4642" width="7.88671875" style="383" customWidth="1"/>
    <col min="4643" max="4864" width="12.5546875" style="383"/>
    <col min="4865" max="4865" width="10" style="383" customWidth="1"/>
    <col min="4866" max="4878" width="6.21875" style="383" customWidth="1"/>
    <col min="4879" max="4880" width="7.6640625" style="383" customWidth="1"/>
    <col min="4881" max="4885" width="6.21875" style="383" customWidth="1"/>
    <col min="4886" max="4888" width="7.21875" style="383" customWidth="1"/>
    <col min="4889" max="4889" width="6.88671875" style="383" customWidth="1"/>
    <col min="4890" max="4891" width="8.44140625" style="383" customWidth="1"/>
    <col min="4892" max="4892" width="8.88671875" style="383" customWidth="1"/>
    <col min="4893" max="4893" width="11" style="383" customWidth="1"/>
    <col min="4894" max="4894" width="6.33203125" style="383" customWidth="1"/>
    <col min="4895" max="4895" width="8.44140625" style="383" customWidth="1"/>
    <col min="4896" max="4896" width="8.77734375" style="383" customWidth="1"/>
    <col min="4897" max="4897" width="8.44140625" style="383" customWidth="1"/>
    <col min="4898" max="4898" width="7.88671875" style="383" customWidth="1"/>
    <col min="4899" max="5120" width="12.5546875" style="383"/>
    <col min="5121" max="5121" width="10" style="383" customWidth="1"/>
    <col min="5122" max="5134" width="6.21875" style="383" customWidth="1"/>
    <col min="5135" max="5136" width="7.6640625" style="383" customWidth="1"/>
    <col min="5137" max="5141" width="6.21875" style="383" customWidth="1"/>
    <col min="5142" max="5144" width="7.21875" style="383" customWidth="1"/>
    <col min="5145" max="5145" width="6.88671875" style="383" customWidth="1"/>
    <col min="5146" max="5147" width="8.44140625" style="383" customWidth="1"/>
    <col min="5148" max="5148" width="8.88671875" style="383" customWidth="1"/>
    <col min="5149" max="5149" width="11" style="383" customWidth="1"/>
    <col min="5150" max="5150" width="6.33203125" style="383" customWidth="1"/>
    <col min="5151" max="5151" width="8.44140625" style="383" customWidth="1"/>
    <col min="5152" max="5152" width="8.77734375" style="383" customWidth="1"/>
    <col min="5153" max="5153" width="8.44140625" style="383" customWidth="1"/>
    <col min="5154" max="5154" width="7.88671875" style="383" customWidth="1"/>
    <col min="5155" max="5376" width="12.5546875" style="383"/>
    <col min="5377" max="5377" width="10" style="383" customWidth="1"/>
    <col min="5378" max="5390" width="6.21875" style="383" customWidth="1"/>
    <col min="5391" max="5392" width="7.6640625" style="383" customWidth="1"/>
    <col min="5393" max="5397" width="6.21875" style="383" customWidth="1"/>
    <col min="5398" max="5400" width="7.21875" style="383" customWidth="1"/>
    <col min="5401" max="5401" width="6.88671875" style="383" customWidth="1"/>
    <col min="5402" max="5403" width="8.44140625" style="383" customWidth="1"/>
    <col min="5404" max="5404" width="8.88671875" style="383" customWidth="1"/>
    <col min="5405" max="5405" width="11" style="383" customWidth="1"/>
    <col min="5406" max="5406" width="6.33203125" style="383" customWidth="1"/>
    <col min="5407" max="5407" width="8.44140625" style="383" customWidth="1"/>
    <col min="5408" max="5408" width="8.77734375" style="383" customWidth="1"/>
    <col min="5409" max="5409" width="8.44140625" style="383" customWidth="1"/>
    <col min="5410" max="5410" width="7.88671875" style="383" customWidth="1"/>
    <col min="5411" max="5632" width="12.5546875" style="383"/>
    <col min="5633" max="5633" width="10" style="383" customWidth="1"/>
    <col min="5634" max="5646" width="6.21875" style="383" customWidth="1"/>
    <col min="5647" max="5648" width="7.6640625" style="383" customWidth="1"/>
    <col min="5649" max="5653" width="6.21875" style="383" customWidth="1"/>
    <col min="5654" max="5656" width="7.21875" style="383" customWidth="1"/>
    <col min="5657" max="5657" width="6.88671875" style="383" customWidth="1"/>
    <col min="5658" max="5659" width="8.44140625" style="383" customWidth="1"/>
    <col min="5660" max="5660" width="8.88671875" style="383" customWidth="1"/>
    <col min="5661" max="5661" width="11" style="383" customWidth="1"/>
    <col min="5662" max="5662" width="6.33203125" style="383" customWidth="1"/>
    <col min="5663" max="5663" width="8.44140625" style="383" customWidth="1"/>
    <col min="5664" max="5664" width="8.77734375" style="383" customWidth="1"/>
    <col min="5665" max="5665" width="8.44140625" style="383" customWidth="1"/>
    <col min="5666" max="5666" width="7.88671875" style="383" customWidth="1"/>
    <col min="5667" max="5888" width="12.5546875" style="383"/>
    <col min="5889" max="5889" width="10" style="383" customWidth="1"/>
    <col min="5890" max="5902" width="6.21875" style="383" customWidth="1"/>
    <col min="5903" max="5904" width="7.6640625" style="383" customWidth="1"/>
    <col min="5905" max="5909" width="6.21875" style="383" customWidth="1"/>
    <col min="5910" max="5912" width="7.21875" style="383" customWidth="1"/>
    <col min="5913" max="5913" width="6.88671875" style="383" customWidth="1"/>
    <col min="5914" max="5915" width="8.44140625" style="383" customWidth="1"/>
    <col min="5916" max="5916" width="8.88671875" style="383" customWidth="1"/>
    <col min="5917" max="5917" width="11" style="383" customWidth="1"/>
    <col min="5918" max="5918" width="6.33203125" style="383" customWidth="1"/>
    <col min="5919" max="5919" width="8.44140625" style="383" customWidth="1"/>
    <col min="5920" max="5920" width="8.77734375" style="383" customWidth="1"/>
    <col min="5921" max="5921" width="8.44140625" style="383" customWidth="1"/>
    <col min="5922" max="5922" width="7.88671875" style="383" customWidth="1"/>
    <col min="5923" max="6144" width="12.5546875" style="383"/>
    <col min="6145" max="6145" width="10" style="383" customWidth="1"/>
    <col min="6146" max="6158" width="6.21875" style="383" customWidth="1"/>
    <col min="6159" max="6160" width="7.6640625" style="383" customWidth="1"/>
    <col min="6161" max="6165" width="6.21875" style="383" customWidth="1"/>
    <col min="6166" max="6168" width="7.21875" style="383" customWidth="1"/>
    <col min="6169" max="6169" width="6.88671875" style="383" customWidth="1"/>
    <col min="6170" max="6171" width="8.44140625" style="383" customWidth="1"/>
    <col min="6172" max="6172" width="8.88671875" style="383" customWidth="1"/>
    <col min="6173" max="6173" width="11" style="383" customWidth="1"/>
    <col min="6174" max="6174" width="6.33203125" style="383" customWidth="1"/>
    <col min="6175" max="6175" width="8.44140625" style="383" customWidth="1"/>
    <col min="6176" max="6176" width="8.77734375" style="383" customWidth="1"/>
    <col min="6177" max="6177" width="8.44140625" style="383" customWidth="1"/>
    <col min="6178" max="6178" width="7.88671875" style="383" customWidth="1"/>
    <col min="6179" max="6400" width="12.5546875" style="383"/>
    <col min="6401" max="6401" width="10" style="383" customWidth="1"/>
    <col min="6402" max="6414" width="6.21875" style="383" customWidth="1"/>
    <col min="6415" max="6416" width="7.6640625" style="383" customWidth="1"/>
    <col min="6417" max="6421" width="6.21875" style="383" customWidth="1"/>
    <col min="6422" max="6424" width="7.21875" style="383" customWidth="1"/>
    <col min="6425" max="6425" width="6.88671875" style="383" customWidth="1"/>
    <col min="6426" max="6427" width="8.44140625" style="383" customWidth="1"/>
    <col min="6428" max="6428" width="8.88671875" style="383" customWidth="1"/>
    <col min="6429" max="6429" width="11" style="383" customWidth="1"/>
    <col min="6430" max="6430" width="6.33203125" style="383" customWidth="1"/>
    <col min="6431" max="6431" width="8.44140625" style="383" customWidth="1"/>
    <col min="6432" max="6432" width="8.77734375" style="383" customWidth="1"/>
    <col min="6433" max="6433" width="8.44140625" style="383" customWidth="1"/>
    <col min="6434" max="6434" width="7.88671875" style="383" customWidth="1"/>
    <col min="6435" max="6656" width="12.5546875" style="383"/>
    <col min="6657" max="6657" width="10" style="383" customWidth="1"/>
    <col min="6658" max="6670" width="6.21875" style="383" customWidth="1"/>
    <col min="6671" max="6672" width="7.6640625" style="383" customWidth="1"/>
    <col min="6673" max="6677" width="6.21875" style="383" customWidth="1"/>
    <col min="6678" max="6680" width="7.21875" style="383" customWidth="1"/>
    <col min="6681" max="6681" width="6.88671875" style="383" customWidth="1"/>
    <col min="6682" max="6683" width="8.44140625" style="383" customWidth="1"/>
    <col min="6684" max="6684" width="8.88671875" style="383" customWidth="1"/>
    <col min="6685" max="6685" width="11" style="383" customWidth="1"/>
    <col min="6686" max="6686" width="6.33203125" style="383" customWidth="1"/>
    <col min="6687" max="6687" width="8.44140625" style="383" customWidth="1"/>
    <col min="6688" max="6688" width="8.77734375" style="383" customWidth="1"/>
    <col min="6689" max="6689" width="8.44140625" style="383" customWidth="1"/>
    <col min="6690" max="6690" width="7.88671875" style="383" customWidth="1"/>
    <col min="6691" max="6912" width="12.5546875" style="383"/>
    <col min="6913" max="6913" width="10" style="383" customWidth="1"/>
    <col min="6914" max="6926" width="6.21875" style="383" customWidth="1"/>
    <col min="6927" max="6928" width="7.6640625" style="383" customWidth="1"/>
    <col min="6929" max="6933" width="6.21875" style="383" customWidth="1"/>
    <col min="6934" max="6936" width="7.21875" style="383" customWidth="1"/>
    <col min="6937" max="6937" width="6.88671875" style="383" customWidth="1"/>
    <col min="6938" max="6939" width="8.44140625" style="383" customWidth="1"/>
    <col min="6940" max="6940" width="8.88671875" style="383" customWidth="1"/>
    <col min="6941" max="6941" width="11" style="383" customWidth="1"/>
    <col min="6942" max="6942" width="6.33203125" style="383" customWidth="1"/>
    <col min="6943" max="6943" width="8.44140625" style="383" customWidth="1"/>
    <col min="6944" max="6944" width="8.77734375" style="383" customWidth="1"/>
    <col min="6945" max="6945" width="8.44140625" style="383" customWidth="1"/>
    <col min="6946" max="6946" width="7.88671875" style="383" customWidth="1"/>
    <col min="6947" max="7168" width="12.5546875" style="383"/>
    <col min="7169" max="7169" width="10" style="383" customWidth="1"/>
    <col min="7170" max="7182" width="6.21875" style="383" customWidth="1"/>
    <col min="7183" max="7184" width="7.6640625" style="383" customWidth="1"/>
    <col min="7185" max="7189" width="6.21875" style="383" customWidth="1"/>
    <col min="7190" max="7192" width="7.21875" style="383" customWidth="1"/>
    <col min="7193" max="7193" width="6.88671875" style="383" customWidth="1"/>
    <col min="7194" max="7195" width="8.44140625" style="383" customWidth="1"/>
    <col min="7196" max="7196" width="8.88671875" style="383" customWidth="1"/>
    <col min="7197" max="7197" width="11" style="383" customWidth="1"/>
    <col min="7198" max="7198" width="6.33203125" style="383" customWidth="1"/>
    <col min="7199" max="7199" width="8.44140625" style="383" customWidth="1"/>
    <col min="7200" max="7200" width="8.77734375" style="383" customWidth="1"/>
    <col min="7201" max="7201" width="8.44140625" style="383" customWidth="1"/>
    <col min="7202" max="7202" width="7.88671875" style="383" customWidth="1"/>
    <col min="7203" max="7424" width="12.5546875" style="383"/>
    <col min="7425" max="7425" width="10" style="383" customWidth="1"/>
    <col min="7426" max="7438" width="6.21875" style="383" customWidth="1"/>
    <col min="7439" max="7440" width="7.6640625" style="383" customWidth="1"/>
    <col min="7441" max="7445" width="6.21875" style="383" customWidth="1"/>
    <col min="7446" max="7448" width="7.21875" style="383" customWidth="1"/>
    <col min="7449" max="7449" width="6.88671875" style="383" customWidth="1"/>
    <col min="7450" max="7451" width="8.44140625" style="383" customWidth="1"/>
    <col min="7452" max="7452" width="8.88671875" style="383" customWidth="1"/>
    <col min="7453" max="7453" width="11" style="383" customWidth="1"/>
    <col min="7454" max="7454" width="6.33203125" style="383" customWidth="1"/>
    <col min="7455" max="7455" width="8.44140625" style="383" customWidth="1"/>
    <col min="7456" max="7456" width="8.77734375" style="383" customWidth="1"/>
    <col min="7457" max="7457" width="8.44140625" style="383" customWidth="1"/>
    <col min="7458" max="7458" width="7.88671875" style="383" customWidth="1"/>
    <col min="7459" max="7680" width="12.5546875" style="383"/>
    <col min="7681" max="7681" width="10" style="383" customWidth="1"/>
    <col min="7682" max="7694" width="6.21875" style="383" customWidth="1"/>
    <col min="7695" max="7696" width="7.6640625" style="383" customWidth="1"/>
    <col min="7697" max="7701" width="6.21875" style="383" customWidth="1"/>
    <col min="7702" max="7704" width="7.21875" style="383" customWidth="1"/>
    <col min="7705" max="7705" width="6.88671875" style="383" customWidth="1"/>
    <col min="7706" max="7707" width="8.44140625" style="383" customWidth="1"/>
    <col min="7708" max="7708" width="8.88671875" style="383" customWidth="1"/>
    <col min="7709" max="7709" width="11" style="383" customWidth="1"/>
    <col min="7710" max="7710" width="6.33203125" style="383" customWidth="1"/>
    <col min="7711" max="7711" width="8.44140625" style="383" customWidth="1"/>
    <col min="7712" max="7712" width="8.77734375" style="383" customWidth="1"/>
    <col min="7713" max="7713" width="8.44140625" style="383" customWidth="1"/>
    <col min="7714" max="7714" width="7.88671875" style="383" customWidth="1"/>
    <col min="7715" max="7936" width="12.5546875" style="383"/>
    <col min="7937" max="7937" width="10" style="383" customWidth="1"/>
    <col min="7938" max="7950" width="6.21875" style="383" customWidth="1"/>
    <col min="7951" max="7952" width="7.6640625" style="383" customWidth="1"/>
    <col min="7953" max="7957" width="6.21875" style="383" customWidth="1"/>
    <col min="7958" max="7960" width="7.21875" style="383" customWidth="1"/>
    <col min="7961" max="7961" width="6.88671875" style="383" customWidth="1"/>
    <col min="7962" max="7963" width="8.44140625" style="383" customWidth="1"/>
    <col min="7964" max="7964" width="8.88671875" style="383" customWidth="1"/>
    <col min="7965" max="7965" width="11" style="383" customWidth="1"/>
    <col min="7966" max="7966" width="6.33203125" style="383" customWidth="1"/>
    <col min="7967" max="7967" width="8.44140625" style="383" customWidth="1"/>
    <col min="7968" max="7968" width="8.77734375" style="383" customWidth="1"/>
    <col min="7969" max="7969" width="8.44140625" style="383" customWidth="1"/>
    <col min="7970" max="7970" width="7.88671875" style="383" customWidth="1"/>
    <col min="7971" max="8192" width="12.5546875" style="383"/>
    <col min="8193" max="8193" width="10" style="383" customWidth="1"/>
    <col min="8194" max="8206" width="6.21875" style="383" customWidth="1"/>
    <col min="8207" max="8208" width="7.6640625" style="383" customWidth="1"/>
    <col min="8209" max="8213" width="6.21875" style="383" customWidth="1"/>
    <col min="8214" max="8216" width="7.21875" style="383" customWidth="1"/>
    <col min="8217" max="8217" width="6.88671875" style="383" customWidth="1"/>
    <col min="8218" max="8219" width="8.44140625" style="383" customWidth="1"/>
    <col min="8220" max="8220" width="8.88671875" style="383" customWidth="1"/>
    <col min="8221" max="8221" width="11" style="383" customWidth="1"/>
    <col min="8222" max="8222" width="6.33203125" style="383" customWidth="1"/>
    <col min="8223" max="8223" width="8.44140625" style="383" customWidth="1"/>
    <col min="8224" max="8224" width="8.77734375" style="383" customWidth="1"/>
    <col min="8225" max="8225" width="8.44140625" style="383" customWidth="1"/>
    <col min="8226" max="8226" width="7.88671875" style="383" customWidth="1"/>
    <col min="8227" max="8448" width="12.5546875" style="383"/>
    <col min="8449" max="8449" width="10" style="383" customWidth="1"/>
    <col min="8450" max="8462" width="6.21875" style="383" customWidth="1"/>
    <col min="8463" max="8464" width="7.6640625" style="383" customWidth="1"/>
    <col min="8465" max="8469" width="6.21875" style="383" customWidth="1"/>
    <col min="8470" max="8472" width="7.21875" style="383" customWidth="1"/>
    <col min="8473" max="8473" width="6.88671875" style="383" customWidth="1"/>
    <col min="8474" max="8475" width="8.44140625" style="383" customWidth="1"/>
    <col min="8476" max="8476" width="8.88671875" style="383" customWidth="1"/>
    <col min="8477" max="8477" width="11" style="383" customWidth="1"/>
    <col min="8478" max="8478" width="6.33203125" style="383" customWidth="1"/>
    <col min="8479" max="8479" width="8.44140625" style="383" customWidth="1"/>
    <col min="8480" max="8480" width="8.77734375" style="383" customWidth="1"/>
    <col min="8481" max="8481" width="8.44140625" style="383" customWidth="1"/>
    <col min="8482" max="8482" width="7.88671875" style="383" customWidth="1"/>
    <col min="8483" max="8704" width="12.5546875" style="383"/>
    <col min="8705" max="8705" width="10" style="383" customWidth="1"/>
    <col min="8706" max="8718" width="6.21875" style="383" customWidth="1"/>
    <col min="8719" max="8720" width="7.6640625" style="383" customWidth="1"/>
    <col min="8721" max="8725" width="6.21875" style="383" customWidth="1"/>
    <col min="8726" max="8728" width="7.21875" style="383" customWidth="1"/>
    <col min="8729" max="8729" width="6.88671875" style="383" customWidth="1"/>
    <col min="8730" max="8731" width="8.44140625" style="383" customWidth="1"/>
    <col min="8732" max="8732" width="8.88671875" style="383" customWidth="1"/>
    <col min="8733" max="8733" width="11" style="383" customWidth="1"/>
    <col min="8734" max="8734" width="6.33203125" style="383" customWidth="1"/>
    <col min="8735" max="8735" width="8.44140625" style="383" customWidth="1"/>
    <col min="8736" max="8736" width="8.77734375" style="383" customWidth="1"/>
    <col min="8737" max="8737" width="8.44140625" style="383" customWidth="1"/>
    <col min="8738" max="8738" width="7.88671875" style="383" customWidth="1"/>
    <col min="8739" max="8960" width="12.5546875" style="383"/>
    <col min="8961" max="8961" width="10" style="383" customWidth="1"/>
    <col min="8962" max="8974" width="6.21875" style="383" customWidth="1"/>
    <col min="8975" max="8976" width="7.6640625" style="383" customWidth="1"/>
    <col min="8977" max="8981" width="6.21875" style="383" customWidth="1"/>
    <col min="8982" max="8984" width="7.21875" style="383" customWidth="1"/>
    <col min="8985" max="8985" width="6.88671875" style="383" customWidth="1"/>
    <col min="8986" max="8987" width="8.44140625" style="383" customWidth="1"/>
    <col min="8988" max="8988" width="8.88671875" style="383" customWidth="1"/>
    <col min="8989" max="8989" width="11" style="383" customWidth="1"/>
    <col min="8990" max="8990" width="6.33203125" style="383" customWidth="1"/>
    <col min="8991" max="8991" width="8.44140625" style="383" customWidth="1"/>
    <col min="8992" max="8992" width="8.77734375" style="383" customWidth="1"/>
    <col min="8993" max="8993" width="8.44140625" style="383" customWidth="1"/>
    <col min="8994" max="8994" width="7.88671875" style="383" customWidth="1"/>
    <col min="8995" max="9216" width="12.5546875" style="383"/>
    <col min="9217" max="9217" width="10" style="383" customWidth="1"/>
    <col min="9218" max="9230" width="6.21875" style="383" customWidth="1"/>
    <col min="9231" max="9232" width="7.6640625" style="383" customWidth="1"/>
    <col min="9233" max="9237" width="6.21875" style="383" customWidth="1"/>
    <col min="9238" max="9240" width="7.21875" style="383" customWidth="1"/>
    <col min="9241" max="9241" width="6.88671875" style="383" customWidth="1"/>
    <col min="9242" max="9243" width="8.44140625" style="383" customWidth="1"/>
    <col min="9244" max="9244" width="8.88671875" style="383" customWidth="1"/>
    <col min="9245" max="9245" width="11" style="383" customWidth="1"/>
    <col min="9246" max="9246" width="6.33203125" style="383" customWidth="1"/>
    <col min="9247" max="9247" width="8.44140625" style="383" customWidth="1"/>
    <col min="9248" max="9248" width="8.77734375" style="383" customWidth="1"/>
    <col min="9249" max="9249" width="8.44140625" style="383" customWidth="1"/>
    <col min="9250" max="9250" width="7.88671875" style="383" customWidth="1"/>
    <col min="9251" max="9472" width="12.5546875" style="383"/>
    <col min="9473" max="9473" width="10" style="383" customWidth="1"/>
    <col min="9474" max="9486" width="6.21875" style="383" customWidth="1"/>
    <col min="9487" max="9488" width="7.6640625" style="383" customWidth="1"/>
    <col min="9489" max="9493" width="6.21875" style="383" customWidth="1"/>
    <col min="9494" max="9496" width="7.21875" style="383" customWidth="1"/>
    <col min="9497" max="9497" width="6.88671875" style="383" customWidth="1"/>
    <col min="9498" max="9499" width="8.44140625" style="383" customWidth="1"/>
    <col min="9500" max="9500" width="8.88671875" style="383" customWidth="1"/>
    <col min="9501" max="9501" width="11" style="383" customWidth="1"/>
    <col min="9502" max="9502" width="6.33203125" style="383" customWidth="1"/>
    <col min="9503" max="9503" width="8.44140625" style="383" customWidth="1"/>
    <col min="9504" max="9504" width="8.77734375" style="383" customWidth="1"/>
    <col min="9505" max="9505" width="8.44140625" style="383" customWidth="1"/>
    <col min="9506" max="9506" width="7.88671875" style="383" customWidth="1"/>
    <col min="9507" max="9728" width="12.5546875" style="383"/>
    <col min="9729" max="9729" width="10" style="383" customWidth="1"/>
    <col min="9730" max="9742" width="6.21875" style="383" customWidth="1"/>
    <col min="9743" max="9744" width="7.6640625" style="383" customWidth="1"/>
    <col min="9745" max="9749" width="6.21875" style="383" customWidth="1"/>
    <col min="9750" max="9752" width="7.21875" style="383" customWidth="1"/>
    <col min="9753" max="9753" width="6.88671875" style="383" customWidth="1"/>
    <col min="9754" max="9755" width="8.44140625" style="383" customWidth="1"/>
    <col min="9756" max="9756" width="8.88671875" style="383" customWidth="1"/>
    <col min="9757" max="9757" width="11" style="383" customWidth="1"/>
    <col min="9758" max="9758" width="6.33203125" style="383" customWidth="1"/>
    <col min="9759" max="9759" width="8.44140625" style="383" customWidth="1"/>
    <col min="9760" max="9760" width="8.77734375" style="383" customWidth="1"/>
    <col min="9761" max="9761" width="8.44140625" style="383" customWidth="1"/>
    <col min="9762" max="9762" width="7.88671875" style="383" customWidth="1"/>
    <col min="9763" max="9984" width="12.5546875" style="383"/>
    <col min="9985" max="9985" width="10" style="383" customWidth="1"/>
    <col min="9986" max="9998" width="6.21875" style="383" customWidth="1"/>
    <col min="9999" max="10000" width="7.6640625" style="383" customWidth="1"/>
    <col min="10001" max="10005" width="6.21875" style="383" customWidth="1"/>
    <col min="10006" max="10008" width="7.21875" style="383" customWidth="1"/>
    <col min="10009" max="10009" width="6.88671875" style="383" customWidth="1"/>
    <col min="10010" max="10011" width="8.44140625" style="383" customWidth="1"/>
    <col min="10012" max="10012" width="8.88671875" style="383" customWidth="1"/>
    <col min="10013" max="10013" width="11" style="383" customWidth="1"/>
    <col min="10014" max="10014" width="6.33203125" style="383" customWidth="1"/>
    <col min="10015" max="10015" width="8.44140625" style="383" customWidth="1"/>
    <col min="10016" max="10016" width="8.77734375" style="383" customWidth="1"/>
    <col min="10017" max="10017" width="8.44140625" style="383" customWidth="1"/>
    <col min="10018" max="10018" width="7.88671875" style="383" customWidth="1"/>
    <col min="10019" max="10240" width="12.5546875" style="383"/>
    <col min="10241" max="10241" width="10" style="383" customWidth="1"/>
    <col min="10242" max="10254" width="6.21875" style="383" customWidth="1"/>
    <col min="10255" max="10256" width="7.6640625" style="383" customWidth="1"/>
    <col min="10257" max="10261" width="6.21875" style="383" customWidth="1"/>
    <col min="10262" max="10264" width="7.21875" style="383" customWidth="1"/>
    <col min="10265" max="10265" width="6.88671875" style="383" customWidth="1"/>
    <col min="10266" max="10267" width="8.44140625" style="383" customWidth="1"/>
    <col min="10268" max="10268" width="8.88671875" style="383" customWidth="1"/>
    <col min="10269" max="10269" width="11" style="383" customWidth="1"/>
    <col min="10270" max="10270" width="6.33203125" style="383" customWidth="1"/>
    <col min="10271" max="10271" width="8.44140625" style="383" customWidth="1"/>
    <col min="10272" max="10272" width="8.77734375" style="383" customWidth="1"/>
    <col min="10273" max="10273" width="8.44140625" style="383" customWidth="1"/>
    <col min="10274" max="10274" width="7.88671875" style="383" customWidth="1"/>
    <col min="10275" max="10496" width="12.5546875" style="383"/>
    <col min="10497" max="10497" width="10" style="383" customWidth="1"/>
    <col min="10498" max="10510" width="6.21875" style="383" customWidth="1"/>
    <col min="10511" max="10512" width="7.6640625" style="383" customWidth="1"/>
    <col min="10513" max="10517" width="6.21875" style="383" customWidth="1"/>
    <col min="10518" max="10520" width="7.21875" style="383" customWidth="1"/>
    <col min="10521" max="10521" width="6.88671875" style="383" customWidth="1"/>
    <col min="10522" max="10523" width="8.44140625" style="383" customWidth="1"/>
    <col min="10524" max="10524" width="8.88671875" style="383" customWidth="1"/>
    <col min="10525" max="10525" width="11" style="383" customWidth="1"/>
    <col min="10526" max="10526" width="6.33203125" style="383" customWidth="1"/>
    <col min="10527" max="10527" width="8.44140625" style="383" customWidth="1"/>
    <col min="10528" max="10528" width="8.77734375" style="383" customWidth="1"/>
    <col min="10529" max="10529" width="8.44140625" style="383" customWidth="1"/>
    <col min="10530" max="10530" width="7.88671875" style="383" customWidth="1"/>
    <col min="10531" max="10752" width="12.5546875" style="383"/>
    <col min="10753" max="10753" width="10" style="383" customWidth="1"/>
    <col min="10754" max="10766" width="6.21875" style="383" customWidth="1"/>
    <col min="10767" max="10768" width="7.6640625" style="383" customWidth="1"/>
    <col min="10769" max="10773" width="6.21875" style="383" customWidth="1"/>
    <col min="10774" max="10776" width="7.21875" style="383" customWidth="1"/>
    <col min="10777" max="10777" width="6.88671875" style="383" customWidth="1"/>
    <col min="10778" max="10779" width="8.44140625" style="383" customWidth="1"/>
    <col min="10780" max="10780" width="8.88671875" style="383" customWidth="1"/>
    <col min="10781" max="10781" width="11" style="383" customWidth="1"/>
    <col min="10782" max="10782" width="6.33203125" style="383" customWidth="1"/>
    <col min="10783" max="10783" width="8.44140625" style="383" customWidth="1"/>
    <col min="10784" max="10784" width="8.77734375" style="383" customWidth="1"/>
    <col min="10785" max="10785" width="8.44140625" style="383" customWidth="1"/>
    <col min="10786" max="10786" width="7.88671875" style="383" customWidth="1"/>
    <col min="10787" max="11008" width="12.5546875" style="383"/>
    <col min="11009" max="11009" width="10" style="383" customWidth="1"/>
    <col min="11010" max="11022" width="6.21875" style="383" customWidth="1"/>
    <col min="11023" max="11024" width="7.6640625" style="383" customWidth="1"/>
    <col min="11025" max="11029" width="6.21875" style="383" customWidth="1"/>
    <col min="11030" max="11032" width="7.21875" style="383" customWidth="1"/>
    <col min="11033" max="11033" width="6.88671875" style="383" customWidth="1"/>
    <col min="11034" max="11035" width="8.44140625" style="383" customWidth="1"/>
    <col min="11036" max="11036" width="8.88671875" style="383" customWidth="1"/>
    <col min="11037" max="11037" width="11" style="383" customWidth="1"/>
    <col min="11038" max="11038" width="6.33203125" style="383" customWidth="1"/>
    <col min="11039" max="11039" width="8.44140625" style="383" customWidth="1"/>
    <col min="11040" max="11040" width="8.77734375" style="383" customWidth="1"/>
    <col min="11041" max="11041" width="8.44140625" style="383" customWidth="1"/>
    <col min="11042" max="11042" width="7.88671875" style="383" customWidth="1"/>
    <col min="11043" max="11264" width="12.5546875" style="383"/>
    <col min="11265" max="11265" width="10" style="383" customWidth="1"/>
    <col min="11266" max="11278" width="6.21875" style="383" customWidth="1"/>
    <col min="11279" max="11280" width="7.6640625" style="383" customWidth="1"/>
    <col min="11281" max="11285" width="6.21875" style="383" customWidth="1"/>
    <col min="11286" max="11288" width="7.21875" style="383" customWidth="1"/>
    <col min="11289" max="11289" width="6.88671875" style="383" customWidth="1"/>
    <col min="11290" max="11291" width="8.44140625" style="383" customWidth="1"/>
    <col min="11292" max="11292" width="8.88671875" style="383" customWidth="1"/>
    <col min="11293" max="11293" width="11" style="383" customWidth="1"/>
    <col min="11294" max="11294" width="6.33203125" style="383" customWidth="1"/>
    <col min="11295" max="11295" width="8.44140625" style="383" customWidth="1"/>
    <col min="11296" max="11296" width="8.77734375" style="383" customWidth="1"/>
    <col min="11297" max="11297" width="8.44140625" style="383" customWidth="1"/>
    <col min="11298" max="11298" width="7.88671875" style="383" customWidth="1"/>
    <col min="11299" max="11520" width="12.5546875" style="383"/>
    <col min="11521" max="11521" width="10" style="383" customWidth="1"/>
    <col min="11522" max="11534" width="6.21875" style="383" customWidth="1"/>
    <col min="11535" max="11536" width="7.6640625" style="383" customWidth="1"/>
    <col min="11537" max="11541" width="6.21875" style="383" customWidth="1"/>
    <col min="11542" max="11544" width="7.21875" style="383" customWidth="1"/>
    <col min="11545" max="11545" width="6.88671875" style="383" customWidth="1"/>
    <col min="11546" max="11547" width="8.44140625" style="383" customWidth="1"/>
    <col min="11548" max="11548" width="8.88671875" style="383" customWidth="1"/>
    <col min="11549" max="11549" width="11" style="383" customWidth="1"/>
    <col min="11550" max="11550" width="6.33203125" style="383" customWidth="1"/>
    <col min="11551" max="11551" width="8.44140625" style="383" customWidth="1"/>
    <col min="11552" max="11552" width="8.77734375" style="383" customWidth="1"/>
    <col min="11553" max="11553" width="8.44140625" style="383" customWidth="1"/>
    <col min="11554" max="11554" width="7.88671875" style="383" customWidth="1"/>
    <col min="11555" max="11776" width="12.5546875" style="383"/>
    <col min="11777" max="11777" width="10" style="383" customWidth="1"/>
    <col min="11778" max="11790" width="6.21875" style="383" customWidth="1"/>
    <col min="11791" max="11792" width="7.6640625" style="383" customWidth="1"/>
    <col min="11793" max="11797" width="6.21875" style="383" customWidth="1"/>
    <col min="11798" max="11800" width="7.21875" style="383" customWidth="1"/>
    <col min="11801" max="11801" width="6.88671875" style="383" customWidth="1"/>
    <col min="11802" max="11803" width="8.44140625" style="383" customWidth="1"/>
    <col min="11804" max="11804" width="8.88671875" style="383" customWidth="1"/>
    <col min="11805" max="11805" width="11" style="383" customWidth="1"/>
    <col min="11806" max="11806" width="6.33203125" style="383" customWidth="1"/>
    <col min="11807" max="11807" width="8.44140625" style="383" customWidth="1"/>
    <col min="11808" max="11808" width="8.77734375" style="383" customWidth="1"/>
    <col min="11809" max="11809" width="8.44140625" style="383" customWidth="1"/>
    <col min="11810" max="11810" width="7.88671875" style="383" customWidth="1"/>
    <col min="11811" max="12032" width="12.5546875" style="383"/>
    <col min="12033" max="12033" width="10" style="383" customWidth="1"/>
    <col min="12034" max="12046" width="6.21875" style="383" customWidth="1"/>
    <col min="12047" max="12048" width="7.6640625" style="383" customWidth="1"/>
    <col min="12049" max="12053" width="6.21875" style="383" customWidth="1"/>
    <col min="12054" max="12056" width="7.21875" style="383" customWidth="1"/>
    <col min="12057" max="12057" width="6.88671875" style="383" customWidth="1"/>
    <col min="12058" max="12059" width="8.44140625" style="383" customWidth="1"/>
    <col min="12060" max="12060" width="8.88671875" style="383" customWidth="1"/>
    <col min="12061" max="12061" width="11" style="383" customWidth="1"/>
    <col min="12062" max="12062" width="6.33203125" style="383" customWidth="1"/>
    <col min="12063" max="12063" width="8.44140625" style="383" customWidth="1"/>
    <col min="12064" max="12064" width="8.77734375" style="383" customWidth="1"/>
    <col min="12065" max="12065" width="8.44140625" style="383" customWidth="1"/>
    <col min="12066" max="12066" width="7.88671875" style="383" customWidth="1"/>
    <col min="12067" max="12288" width="12.5546875" style="383"/>
    <col min="12289" max="12289" width="10" style="383" customWidth="1"/>
    <col min="12290" max="12302" width="6.21875" style="383" customWidth="1"/>
    <col min="12303" max="12304" width="7.6640625" style="383" customWidth="1"/>
    <col min="12305" max="12309" width="6.21875" style="383" customWidth="1"/>
    <col min="12310" max="12312" width="7.21875" style="383" customWidth="1"/>
    <col min="12313" max="12313" width="6.88671875" style="383" customWidth="1"/>
    <col min="12314" max="12315" width="8.44140625" style="383" customWidth="1"/>
    <col min="12316" max="12316" width="8.88671875" style="383" customWidth="1"/>
    <col min="12317" max="12317" width="11" style="383" customWidth="1"/>
    <col min="12318" max="12318" width="6.33203125" style="383" customWidth="1"/>
    <col min="12319" max="12319" width="8.44140625" style="383" customWidth="1"/>
    <col min="12320" max="12320" width="8.77734375" style="383" customWidth="1"/>
    <col min="12321" max="12321" width="8.44140625" style="383" customWidth="1"/>
    <col min="12322" max="12322" width="7.88671875" style="383" customWidth="1"/>
    <col min="12323" max="12544" width="12.5546875" style="383"/>
    <col min="12545" max="12545" width="10" style="383" customWidth="1"/>
    <col min="12546" max="12558" width="6.21875" style="383" customWidth="1"/>
    <col min="12559" max="12560" width="7.6640625" style="383" customWidth="1"/>
    <col min="12561" max="12565" width="6.21875" style="383" customWidth="1"/>
    <col min="12566" max="12568" width="7.21875" style="383" customWidth="1"/>
    <col min="12569" max="12569" width="6.88671875" style="383" customWidth="1"/>
    <col min="12570" max="12571" width="8.44140625" style="383" customWidth="1"/>
    <col min="12572" max="12572" width="8.88671875" style="383" customWidth="1"/>
    <col min="12573" max="12573" width="11" style="383" customWidth="1"/>
    <col min="12574" max="12574" width="6.33203125" style="383" customWidth="1"/>
    <col min="12575" max="12575" width="8.44140625" style="383" customWidth="1"/>
    <col min="12576" max="12576" width="8.77734375" style="383" customWidth="1"/>
    <col min="12577" max="12577" width="8.44140625" style="383" customWidth="1"/>
    <col min="12578" max="12578" width="7.88671875" style="383" customWidth="1"/>
    <col min="12579" max="12800" width="12.5546875" style="383"/>
    <col min="12801" max="12801" width="10" style="383" customWidth="1"/>
    <col min="12802" max="12814" width="6.21875" style="383" customWidth="1"/>
    <col min="12815" max="12816" width="7.6640625" style="383" customWidth="1"/>
    <col min="12817" max="12821" width="6.21875" style="383" customWidth="1"/>
    <col min="12822" max="12824" width="7.21875" style="383" customWidth="1"/>
    <col min="12825" max="12825" width="6.88671875" style="383" customWidth="1"/>
    <col min="12826" max="12827" width="8.44140625" style="383" customWidth="1"/>
    <col min="12828" max="12828" width="8.88671875" style="383" customWidth="1"/>
    <col min="12829" max="12829" width="11" style="383" customWidth="1"/>
    <col min="12830" max="12830" width="6.33203125" style="383" customWidth="1"/>
    <col min="12831" max="12831" width="8.44140625" style="383" customWidth="1"/>
    <col min="12832" max="12832" width="8.77734375" style="383" customWidth="1"/>
    <col min="12833" max="12833" width="8.44140625" style="383" customWidth="1"/>
    <col min="12834" max="12834" width="7.88671875" style="383" customWidth="1"/>
    <col min="12835" max="13056" width="12.5546875" style="383"/>
    <col min="13057" max="13057" width="10" style="383" customWidth="1"/>
    <col min="13058" max="13070" width="6.21875" style="383" customWidth="1"/>
    <col min="13071" max="13072" width="7.6640625" style="383" customWidth="1"/>
    <col min="13073" max="13077" width="6.21875" style="383" customWidth="1"/>
    <col min="13078" max="13080" width="7.21875" style="383" customWidth="1"/>
    <col min="13081" max="13081" width="6.88671875" style="383" customWidth="1"/>
    <col min="13082" max="13083" width="8.44140625" style="383" customWidth="1"/>
    <col min="13084" max="13084" width="8.88671875" style="383" customWidth="1"/>
    <col min="13085" max="13085" width="11" style="383" customWidth="1"/>
    <col min="13086" max="13086" width="6.33203125" style="383" customWidth="1"/>
    <col min="13087" max="13087" width="8.44140625" style="383" customWidth="1"/>
    <col min="13088" max="13088" width="8.77734375" style="383" customWidth="1"/>
    <col min="13089" max="13089" width="8.44140625" style="383" customWidth="1"/>
    <col min="13090" max="13090" width="7.88671875" style="383" customWidth="1"/>
    <col min="13091" max="13312" width="12.5546875" style="383"/>
    <col min="13313" max="13313" width="10" style="383" customWidth="1"/>
    <col min="13314" max="13326" width="6.21875" style="383" customWidth="1"/>
    <col min="13327" max="13328" width="7.6640625" style="383" customWidth="1"/>
    <col min="13329" max="13333" width="6.21875" style="383" customWidth="1"/>
    <col min="13334" max="13336" width="7.21875" style="383" customWidth="1"/>
    <col min="13337" max="13337" width="6.88671875" style="383" customWidth="1"/>
    <col min="13338" max="13339" width="8.44140625" style="383" customWidth="1"/>
    <col min="13340" max="13340" width="8.88671875" style="383" customWidth="1"/>
    <col min="13341" max="13341" width="11" style="383" customWidth="1"/>
    <col min="13342" max="13342" width="6.33203125" style="383" customWidth="1"/>
    <col min="13343" max="13343" width="8.44140625" style="383" customWidth="1"/>
    <col min="13344" max="13344" width="8.77734375" style="383" customWidth="1"/>
    <col min="13345" max="13345" width="8.44140625" style="383" customWidth="1"/>
    <col min="13346" max="13346" width="7.88671875" style="383" customWidth="1"/>
    <col min="13347" max="13568" width="12.5546875" style="383"/>
    <col min="13569" max="13569" width="10" style="383" customWidth="1"/>
    <col min="13570" max="13582" width="6.21875" style="383" customWidth="1"/>
    <col min="13583" max="13584" width="7.6640625" style="383" customWidth="1"/>
    <col min="13585" max="13589" width="6.21875" style="383" customWidth="1"/>
    <col min="13590" max="13592" width="7.21875" style="383" customWidth="1"/>
    <col min="13593" max="13593" width="6.88671875" style="383" customWidth="1"/>
    <col min="13594" max="13595" width="8.44140625" style="383" customWidth="1"/>
    <col min="13596" max="13596" width="8.88671875" style="383" customWidth="1"/>
    <col min="13597" max="13597" width="11" style="383" customWidth="1"/>
    <col min="13598" max="13598" width="6.33203125" style="383" customWidth="1"/>
    <col min="13599" max="13599" width="8.44140625" style="383" customWidth="1"/>
    <col min="13600" max="13600" width="8.77734375" style="383" customWidth="1"/>
    <col min="13601" max="13601" width="8.44140625" style="383" customWidth="1"/>
    <col min="13602" max="13602" width="7.88671875" style="383" customWidth="1"/>
    <col min="13603" max="13824" width="12.5546875" style="383"/>
    <col min="13825" max="13825" width="10" style="383" customWidth="1"/>
    <col min="13826" max="13838" width="6.21875" style="383" customWidth="1"/>
    <col min="13839" max="13840" width="7.6640625" style="383" customWidth="1"/>
    <col min="13841" max="13845" width="6.21875" style="383" customWidth="1"/>
    <col min="13846" max="13848" width="7.21875" style="383" customWidth="1"/>
    <col min="13849" max="13849" width="6.88671875" style="383" customWidth="1"/>
    <col min="13850" max="13851" width="8.44140625" style="383" customWidth="1"/>
    <col min="13852" max="13852" width="8.88671875" style="383" customWidth="1"/>
    <col min="13853" max="13853" width="11" style="383" customWidth="1"/>
    <col min="13854" max="13854" width="6.33203125" style="383" customWidth="1"/>
    <col min="13855" max="13855" width="8.44140625" style="383" customWidth="1"/>
    <col min="13856" max="13856" width="8.77734375" style="383" customWidth="1"/>
    <col min="13857" max="13857" width="8.44140625" style="383" customWidth="1"/>
    <col min="13858" max="13858" width="7.88671875" style="383" customWidth="1"/>
    <col min="13859" max="14080" width="12.5546875" style="383"/>
    <col min="14081" max="14081" width="10" style="383" customWidth="1"/>
    <col min="14082" max="14094" width="6.21875" style="383" customWidth="1"/>
    <col min="14095" max="14096" width="7.6640625" style="383" customWidth="1"/>
    <col min="14097" max="14101" width="6.21875" style="383" customWidth="1"/>
    <col min="14102" max="14104" width="7.21875" style="383" customWidth="1"/>
    <col min="14105" max="14105" width="6.88671875" style="383" customWidth="1"/>
    <col min="14106" max="14107" width="8.44140625" style="383" customWidth="1"/>
    <col min="14108" max="14108" width="8.88671875" style="383" customWidth="1"/>
    <col min="14109" max="14109" width="11" style="383" customWidth="1"/>
    <col min="14110" max="14110" width="6.33203125" style="383" customWidth="1"/>
    <col min="14111" max="14111" width="8.44140625" style="383" customWidth="1"/>
    <col min="14112" max="14112" width="8.77734375" style="383" customWidth="1"/>
    <col min="14113" max="14113" width="8.44140625" style="383" customWidth="1"/>
    <col min="14114" max="14114" width="7.88671875" style="383" customWidth="1"/>
    <col min="14115" max="14336" width="12.5546875" style="383"/>
    <col min="14337" max="14337" width="10" style="383" customWidth="1"/>
    <col min="14338" max="14350" width="6.21875" style="383" customWidth="1"/>
    <col min="14351" max="14352" width="7.6640625" style="383" customWidth="1"/>
    <col min="14353" max="14357" width="6.21875" style="383" customWidth="1"/>
    <col min="14358" max="14360" width="7.21875" style="383" customWidth="1"/>
    <col min="14361" max="14361" width="6.88671875" style="383" customWidth="1"/>
    <col min="14362" max="14363" width="8.44140625" style="383" customWidth="1"/>
    <col min="14364" max="14364" width="8.88671875" style="383" customWidth="1"/>
    <col min="14365" max="14365" width="11" style="383" customWidth="1"/>
    <col min="14366" max="14366" width="6.33203125" style="383" customWidth="1"/>
    <col min="14367" max="14367" width="8.44140625" style="383" customWidth="1"/>
    <col min="14368" max="14368" width="8.77734375" style="383" customWidth="1"/>
    <col min="14369" max="14369" width="8.44140625" style="383" customWidth="1"/>
    <col min="14370" max="14370" width="7.88671875" style="383" customWidth="1"/>
    <col min="14371" max="14592" width="12.5546875" style="383"/>
    <col min="14593" max="14593" width="10" style="383" customWidth="1"/>
    <col min="14594" max="14606" width="6.21875" style="383" customWidth="1"/>
    <col min="14607" max="14608" width="7.6640625" style="383" customWidth="1"/>
    <col min="14609" max="14613" width="6.21875" style="383" customWidth="1"/>
    <col min="14614" max="14616" width="7.21875" style="383" customWidth="1"/>
    <col min="14617" max="14617" width="6.88671875" style="383" customWidth="1"/>
    <col min="14618" max="14619" width="8.44140625" style="383" customWidth="1"/>
    <col min="14620" max="14620" width="8.88671875" style="383" customWidth="1"/>
    <col min="14621" max="14621" width="11" style="383" customWidth="1"/>
    <col min="14622" max="14622" width="6.33203125" style="383" customWidth="1"/>
    <col min="14623" max="14623" width="8.44140625" style="383" customWidth="1"/>
    <col min="14624" max="14624" width="8.77734375" style="383" customWidth="1"/>
    <col min="14625" max="14625" width="8.44140625" style="383" customWidth="1"/>
    <col min="14626" max="14626" width="7.88671875" style="383" customWidth="1"/>
    <col min="14627" max="14848" width="12.5546875" style="383"/>
    <col min="14849" max="14849" width="10" style="383" customWidth="1"/>
    <col min="14850" max="14862" width="6.21875" style="383" customWidth="1"/>
    <col min="14863" max="14864" width="7.6640625" style="383" customWidth="1"/>
    <col min="14865" max="14869" width="6.21875" style="383" customWidth="1"/>
    <col min="14870" max="14872" width="7.21875" style="383" customWidth="1"/>
    <col min="14873" max="14873" width="6.88671875" style="383" customWidth="1"/>
    <col min="14874" max="14875" width="8.44140625" style="383" customWidth="1"/>
    <col min="14876" max="14876" width="8.88671875" style="383" customWidth="1"/>
    <col min="14877" max="14877" width="11" style="383" customWidth="1"/>
    <col min="14878" max="14878" width="6.33203125" style="383" customWidth="1"/>
    <col min="14879" max="14879" width="8.44140625" style="383" customWidth="1"/>
    <col min="14880" max="14880" width="8.77734375" style="383" customWidth="1"/>
    <col min="14881" max="14881" width="8.44140625" style="383" customWidth="1"/>
    <col min="14882" max="14882" width="7.88671875" style="383" customWidth="1"/>
    <col min="14883" max="15104" width="12.5546875" style="383"/>
    <col min="15105" max="15105" width="10" style="383" customWidth="1"/>
    <col min="15106" max="15118" width="6.21875" style="383" customWidth="1"/>
    <col min="15119" max="15120" width="7.6640625" style="383" customWidth="1"/>
    <col min="15121" max="15125" width="6.21875" style="383" customWidth="1"/>
    <col min="15126" max="15128" width="7.21875" style="383" customWidth="1"/>
    <col min="15129" max="15129" width="6.88671875" style="383" customWidth="1"/>
    <col min="15130" max="15131" width="8.44140625" style="383" customWidth="1"/>
    <col min="15132" max="15132" width="8.88671875" style="383" customWidth="1"/>
    <col min="15133" max="15133" width="11" style="383" customWidth="1"/>
    <col min="15134" max="15134" width="6.33203125" style="383" customWidth="1"/>
    <col min="15135" max="15135" width="8.44140625" style="383" customWidth="1"/>
    <col min="15136" max="15136" width="8.77734375" style="383" customWidth="1"/>
    <col min="15137" max="15137" width="8.44140625" style="383" customWidth="1"/>
    <col min="15138" max="15138" width="7.88671875" style="383" customWidth="1"/>
    <col min="15139" max="15360" width="12.5546875" style="383"/>
    <col min="15361" max="15361" width="10" style="383" customWidth="1"/>
    <col min="15362" max="15374" width="6.21875" style="383" customWidth="1"/>
    <col min="15375" max="15376" width="7.6640625" style="383" customWidth="1"/>
    <col min="15377" max="15381" width="6.21875" style="383" customWidth="1"/>
    <col min="15382" max="15384" width="7.21875" style="383" customWidth="1"/>
    <col min="15385" max="15385" width="6.88671875" style="383" customWidth="1"/>
    <col min="15386" max="15387" width="8.44140625" style="383" customWidth="1"/>
    <col min="15388" max="15388" width="8.88671875" style="383" customWidth="1"/>
    <col min="15389" max="15389" width="11" style="383" customWidth="1"/>
    <col min="15390" max="15390" width="6.33203125" style="383" customWidth="1"/>
    <col min="15391" max="15391" width="8.44140625" style="383" customWidth="1"/>
    <col min="15392" max="15392" width="8.77734375" style="383" customWidth="1"/>
    <col min="15393" max="15393" width="8.44140625" style="383" customWidth="1"/>
    <col min="15394" max="15394" width="7.88671875" style="383" customWidth="1"/>
    <col min="15395" max="15616" width="12.5546875" style="383"/>
    <col min="15617" max="15617" width="10" style="383" customWidth="1"/>
    <col min="15618" max="15630" width="6.21875" style="383" customWidth="1"/>
    <col min="15631" max="15632" width="7.6640625" style="383" customWidth="1"/>
    <col min="15633" max="15637" width="6.21875" style="383" customWidth="1"/>
    <col min="15638" max="15640" width="7.21875" style="383" customWidth="1"/>
    <col min="15641" max="15641" width="6.88671875" style="383" customWidth="1"/>
    <col min="15642" max="15643" width="8.44140625" style="383" customWidth="1"/>
    <col min="15644" max="15644" width="8.88671875" style="383" customWidth="1"/>
    <col min="15645" max="15645" width="11" style="383" customWidth="1"/>
    <col min="15646" max="15646" width="6.33203125" style="383" customWidth="1"/>
    <col min="15647" max="15647" width="8.44140625" style="383" customWidth="1"/>
    <col min="15648" max="15648" width="8.77734375" style="383" customWidth="1"/>
    <col min="15649" max="15649" width="8.44140625" style="383" customWidth="1"/>
    <col min="15650" max="15650" width="7.88671875" style="383" customWidth="1"/>
    <col min="15651" max="15872" width="12.5546875" style="383"/>
    <col min="15873" max="15873" width="10" style="383" customWidth="1"/>
    <col min="15874" max="15886" width="6.21875" style="383" customWidth="1"/>
    <col min="15887" max="15888" width="7.6640625" style="383" customWidth="1"/>
    <col min="15889" max="15893" width="6.21875" style="383" customWidth="1"/>
    <col min="15894" max="15896" width="7.21875" style="383" customWidth="1"/>
    <col min="15897" max="15897" width="6.88671875" style="383" customWidth="1"/>
    <col min="15898" max="15899" width="8.44140625" style="383" customWidth="1"/>
    <col min="15900" max="15900" width="8.88671875" style="383" customWidth="1"/>
    <col min="15901" max="15901" width="11" style="383" customWidth="1"/>
    <col min="15902" max="15902" width="6.33203125" style="383" customWidth="1"/>
    <col min="15903" max="15903" width="8.44140625" style="383" customWidth="1"/>
    <col min="15904" max="15904" width="8.77734375" style="383" customWidth="1"/>
    <col min="15905" max="15905" width="8.44140625" style="383" customWidth="1"/>
    <col min="15906" max="15906" width="7.88671875" style="383" customWidth="1"/>
    <col min="15907" max="16128" width="12.5546875" style="383"/>
    <col min="16129" max="16129" width="10" style="383" customWidth="1"/>
    <col min="16130" max="16142" width="6.21875" style="383" customWidth="1"/>
    <col min="16143" max="16144" width="7.6640625" style="383" customWidth="1"/>
    <col min="16145" max="16149" width="6.21875" style="383" customWidth="1"/>
    <col min="16150" max="16152" width="7.21875" style="383" customWidth="1"/>
    <col min="16153" max="16153" width="6.88671875" style="383" customWidth="1"/>
    <col min="16154" max="16155" width="8.44140625" style="383" customWidth="1"/>
    <col min="16156" max="16156" width="8.88671875" style="383" customWidth="1"/>
    <col min="16157" max="16157" width="11" style="383" customWidth="1"/>
    <col min="16158" max="16158" width="6.33203125" style="383" customWidth="1"/>
    <col min="16159" max="16159" width="8.44140625" style="383" customWidth="1"/>
    <col min="16160" max="16160" width="8.77734375" style="383" customWidth="1"/>
    <col min="16161" max="16161" width="8.44140625" style="383" customWidth="1"/>
    <col min="16162" max="16162" width="7.88671875" style="383" customWidth="1"/>
    <col min="16163" max="16384" width="12.5546875" style="383"/>
  </cols>
  <sheetData>
    <row r="1" spans="1:27" ht="16.5" customHeight="1">
      <c r="A1" s="412"/>
      <c r="Z1" s="1372" t="s">
        <v>86</v>
      </c>
      <c r="AA1" s="1372"/>
    </row>
    <row r="2" spans="1:27">
      <c r="A2" s="1885" t="s">
        <v>960</v>
      </c>
      <c r="B2" s="1885"/>
      <c r="C2" s="1885"/>
      <c r="D2" s="384"/>
      <c r="E2" s="384"/>
      <c r="F2" s="384"/>
      <c r="G2" s="384"/>
      <c r="H2" s="384"/>
      <c r="I2" s="384"/>
      <c r="J2" s="384"/>
      <c r="K2" s="384"/>
      <c r="L2" s="384"/>
      <c r="M2" s="384"/>
      <c r="N2" s="384"/>
      <c r="O2" s="384"/>
      <c r="P2" s="384"/>
      <c r="Q2" s="384"/>
      <c r="R2" s="384"/>
      <c r="S2" s="384"/>
      <c r="T2" s="384"/>
      <c r="U2" s="1869" t="s">
        <v>770</v>
      </c>
      <c r="V2" s="1870"/>
      <c r="W2" s="1886" t="s">
        <v>961</v>
      </c>
      <c r="X2" s="1886"/>
      <c r="Y2" s="1886"/>
    </row>
    <row r="3" spans="1:27">
      <c r="A3" s="413" t="s">
        <v>962</v>
      </c>
      <c r="B3" s="413"/>
      <c r="C3" s="413"/>
      <c r="D3" s="414" t="s">
        <v>926</v>
      </c>
      <c r="E3" s="415"/>
      <c r="F3" s="415"/>
      <c r="G3" s="415"/>
      <c r="H3" s="415"/>
      <c r="I3" s="415"/>
      <c r="J3" s="415"/>
      <c r="K3" s="415"/>
      <c r="L3" s="415"/>
      <c r="M3" s="415"/>
      <c r="N3" s="415"/>
      <c r="O3" s="415"/>
      <c r="P3" s="415"/>
      <c r="Q3" s="415"/>
      <c r="R3" s="415"/>
      <c r="S3" s="415"/>
      <c r="T3" s="415"/>
      <c r="U3" s="1869" t="s">
        <v>927</v>
      </c>
      <c r="V3" s="1870"/>
      <c r="W3" s="1873" t="s">
        <v>963</v>
      </c>
      <c r="X3" s="1873"/>
      <c r="Y3" s="1873"/>
    </row>
    <row r="4" spans="1:27" ht="30.6">
      <c r="A4" s="1887" t="s">
        <v>964</v>
      </c>
      <c r="B4" s="1887"/>
      <c r="C4" s="1887"/>
      <c r="D4" s="1887"/>
      <c r="E4" s="1887"/>
      <c r="F4" s="1887"/>
      <c r="G4" s="1887"/>
      <c r="H4" s="1887"/>
      <c r="I4" s="1887"/>
      <c r="J4" s="1887"/>
      <c r="K4" s="1887"/>
      <c r="L4" s="1887"/>
      <c r="M4" s="1887"/>
      <c r="N4" s="1887"/>
      <c r="O4" s="1887"/>
      <c r="P4" s="1887"/>
      <c r="Q4" s="1887"/>
      <c r="R4" s="1887"/>
      <c r="S4" s="1887"/>
      <c r="T4" s="1887"/>
      <c r="U4" s="1887"/>
      <c r="V4" s="1887"/>
      <c r="W4" s="1887"/>
      <c r="X4" s="1887"/>
      <c r="Y4" s="1887"/>
    </row>
    <row r="5" spans="1:27">
      <c r="A5" s="1859" t="s">
        <v>965</v>
      </c>
      <c r="B5" s="1859"/>
      <c r="C5" s="1859"/>
      <c r="D5" s="1859"/>
      <c r="E5" s="1859"/>
      <c r="F5" s="1859"/>
      <c r="G5" s="1859"/>
      <c r="H5" s="1859"/>
      <c r="I5" s="1859"/>
      <c r="J5" s="1859"/>
      <c r="K5" s="1859"/>
      <c r="L5" s="1859"/>
      <c r="M5" s="1859"/>
      <c r="N5" s="1859"/>
      <c r="O5" s="1859"/>
      <c r="P5" s="1859"/>
      <c r="Q5" s="1859"/>
      <c r="R5" s="1859"/>
      <c r="S5" s="1859"/>
      <c r="T5" s="1859"/>
      <c r="U5" s="1859"/>
      <c r="V5" s="1859"/>
      <c r="W5" s="1859"/>
      <c r="X5" s="1859"/>
      <c r="Y5" s="1859"/>
    </row>
    <row r="6" spans="1:27">
      <c r="A6" s="1876" t="s">
        <v>966</v>
      </c>
      <c r="B6" s="1877" t="s">
        <v>967</v>
      </c>
      <c r="C6" s="1879" t="s">
        <v>968</v>
      </c>
      <c r="D6" s="1880"/>
      <c r="E6" s="1869" t="s">
        <v>969</v>
      </c>
      <c r="F6" s="1869"/>
      <c r="G6" s="1883" t="s">
        <v>970</v>
      </c>
      <c r="H6" s="1883"/>
      <c r="I6" s="1883"/>
      <c r="J6" s="1883"/>
      <c r="K6" s="1883" t="s">
        <v>971</v>
      </c>
      <c r="L6" s="1883"/>
      <c r="M6" s="1883"/>
      <c r="N6" s="1883"/>
      <c r="O6" s="1883" t="s">
        <v>972</v>
      </c>
      <c r="P6" s="1883"/>
      <c r="Q6" s="1883"/>
      <c r="R6" s="1883"/>
      <c r="S6" s="1883" t="s">
        <v>973</v>
      </c>
      <c r="T6" s="1883"/>
      <c r="U6" s="1883"/>
      <c r="V6" s="1883" t="s">
        <v>974</v>
      </c>
      <c r="W6" s="1883"/>
      <c r="X6" s="1883"/>
      <c r="Y6" s="1884"/>
    </row>
    <row r="7" spans="1:27" ht="69">
      <c r="A7" s="1876"/>
      <c r="B7" s="1878"/>
      <c r="C7" s="1881"/>
      <c r="D7" s="1882"/>
      <c r="E7" s="416" t="s">
        <v>975</v>
      </c>
      <c r="F7" s="416" t="s">
        <v>976</v>
      </c>
      <c r="G7" s="416" t="s">
        <v>977</v>
      </c>
      <c r="H7" s="416" t="s">
        <v>978</v>
      </c>
      <c r="I7" s="416" t="s">
        <v>979</v>
      </c>
      <c r="J7" s="416" t="s">
        <v>980</v>
      </c>
      <c r="K7" s="416" t="s">
        <v>981</v>
      </c>
      <c r="L7" s="416" t="s">
        <v>982</v>
      </c>
      <c r="M7" s="416" t="s">
        <v>983</v>
      </c>
      <c r="N7" s="416" t="s">
        <v>984</v>
      </c>
      <c r="O7" s="417" t="s">
        <v>985</v>
      </c>
      <c r="P7" s="417" t="s">
        <v>986</v>
      </c>
      <c r="Q7" s="417" t="s">
        <v>987</v>
      </c>
      <c r="R7" s="417" t="s">
        <v>988</v>
      </c>
      <c r="S7" s="416" t="s">
        <v>989</v>
      </c>
      <c r="T7" s="416" t="s">
        <v>990</v>
      </c>
      <c r="U7" s="416" t="s">
        <v>991</v>
      </c>
      <c r="V7" s="416" t="s">
        <v>992</v>
      </c>
      <c r="W7" s="416" t="s">
        <v>993</v>
      </c>
      <c r="X7" s="416" t="s">
        <v>994</v>
      </c>
      <c r="Y7" s="418" t="s">
        <v>995</v>
      </c>
    </row>
    <row r="8" spans="1:27">
      <c r="A8" s="419" t="s">
        <v>996</v>
      </c>
      <c r="B8" s="420"/>
      <c r="C8" s="1874"/>
      <c r="D8" s="1875"/>
      <c r="E8" s="421"/>
      <c r="F8" s="421"/>
      <c r="G8" s="421"/>
      <c r="H8" s="421"/>
      <c r="I8" s="421"/>
      <c r="J8" s="421"/>
      <c r="K8" s="421"/>
      <c r="L8" s="421"/>
      <c r="M8" s="421"/>
      <c r="N8" s="421"/>
      <c r="O8" s="421"/>
      <c r="P8" s="421"/>
      <c r="Q8" s="421"/>
      <c r="R8" s="421"/>
      <c r="S8" s="421"/>
      <c r="T8" s="421"/>
      <c r="U8" s="421"/>
      <c r="V8" s="421"/>
      <c r="W8" s="421"/>
      <c r="X8" s="421"/>
      <c r="Y8" s="400"/>
    </row>
    <row r="9" spans="1:27">
      <c r="A9" s="419" t="s">
        <v>955</v>
      </c>
      <c r="B9" s="420"/>
      <c r="C9" s="1874">
        <v>9</v>
      </c>
      <c r="D9" s="1875"/>
      <c r="E9" s="421">
        <v>6</v>
      </c>
      <c r="F9" s="421">
        <v>3</v>
      </c>
      <c r="G9" s="421"/>
      <c r="H9" s="421">
        <v>1</v>
      </c>
      <c r="I9" s="421">
        <v>2</v>
      </c>
      <c r="J9" s="421">
        <v>6</v>
      </c>
      <c r="K9" s="421">
        <v>1</v>
      </c>
      <c r="L9" s="421">
        <v>6</v>
      </c>
      <c r="M9" s="421"/>
      <c r="N9" s="421">
        <v>2</v>
      </c>
      <c r="O9" s="421">
        <v>3</v>
      </c>
      <c r="P9" s="421"/>
      <c r="Q9" s="421">
        <v>1</v>
      </c>
      <c r="R9" s="421">
        <v>4</v>
      </c>
      <c r="S9" s="421"/>
      <c r="T9" s="421">
        <v>4</v>
      </c>
      <c r="U9" s="421">
        <v>5</v>
      </c>
      <c r="V9" s="421">
        <v>2</v>
      </c>
      <c r="W9" s="421">
        <v>1</v>
      </c>
      <c r="X9" s="421">
        <v>4</v>
      </c>
      <c r="Y9" s="400">
        <v>2</v>
      </c>
    </row>
    <row r="10" spans="1:27">
      <c r="A10" s="419"/>
      <c r="B10" s="420"/>
      <c r="C10" s="1874"/>
      <c r="D10" s="1875"/>
      <c r="E10" s="421"/>
      <c r="F10" s="421"/>
      <c r="G10" s="421"/>
      <c r="H10" s="421"/>
      <c r="I10" s="421"/>
      <c r="J10" s="421"/>
      <c r="K10" s="421"/>
      <c r="L10" s="421"/>
      <c r="M10" s="421"/>
      <c r="N10" s="421"/>
      <c r="O10" s="421"/>
      <c r="P10" s="421"/>
      <c r="Q10" s="421"/>
      <c r="R10" s="421"/>
      <c r="S10" s="421"/>
      <c r="T10" s="421"/>
      <c r="U10" s="421"/>
      <c r="V10" s="421"/>
      <c r="W10" s="421"/>
      <c r="X10" s="421"/>
      <c r="Y10" s="400"/>
    </row>
    <row r="11" spans="1:27">
      <c r="A11" s="419"/>
      <c r="B11" s="420"/>
      <c r="C11" s="1874"/>
      <c r="D11" s="1875"/>
      <c r="E11" s="421"/>
      <c r="F11" s="421"/>
      <c r="G11" s="421"/>
      <c r="H11" s="421"/>
      <c r="I11" s="421"/>
      <c r="J11" s="421"/>
      <c r="K11" s="421"/>
      <c r="L11" s="421"/>
      <c r="M11" s="421"/>
      <c r="N11" s="421"/>
      <c r="O11" s="421"/>
      <c r="P11" s="421"/>
      <c r="Q11" s="421"/>
      <c r="R11" s="421"/>
      <c r="S11" s="421"/>
      <c r="T11" s="421"/>
      <c r="U11" s="421"/>
      <c r="V11" s="421"/>
      <c r="W11" s="421"/>
      <c r="X11" s="421"/>
      <c r="Y11" s="400"/>
    </row>
    <row r="12" spans="1:27">
      <c r="A12" s="419"/>
      <c r="B12" s="420"/>
      <c r="C12" s="1874"/>
      <c r="D12" s="1875"/>
      <c r="E12" s="421"/>
      <c r="F12" s="421"/>
      <c r="G12" s="421"/>
      <c r="H12" s="421"/>
      <c r="I12" s="421"/>
      <c r="J12" s="421"/>
      <c r="K12" s="421"/>
      <c r="L12" s="421"/>
      <c r="M12" s="421"/>
      <c r="N12" s="421"/>
      <c r="O12" s="421"/>
      <c r="P12" s="421"/>
      <c r="Q12" s="421"/>
      <c r="R12" s="421"/>
      <c r="S12" s="421"/>
      <c r="T12" s="421"/>
      <c r="U12" s="421"/>
      <c r="V12" s="421"/>
      <c r="W12" s="421"/>
      <c r="X12" s="421"/>
      <c r="Y12" s="400"/>
    </row>
    <row r="13" spans="1:27">
      <c r="A13" s="419"/>
      <c r="B13" s="420"/>
      <c r="C13" s="1874"/>
      <c r="D13" s="1875"/>
      <c r="E13" s="421"/>
      <c r="F13" s="421"/>
      <c r="G13" s="421"/>
      <c r="H13" s="421"/>
      <c r="I13" s="421"/>
      <c r="J13" s="421"/>
      <c r="K13" s="421"/>
      <c r="L13" s="421"/>
      <c r="M13" s="421"/>
      <c r="N13" s="421"/>
      <c r="O13" s="421"/>
      <c r="P13" s="421"/>
      <c r="Q13" s="421"/>
      <c r="R13" s="421"/>
      <c r="S13" s="421"/>
      <c r="T13" s="421"/>
      <c r="U13" s="421"/>
      <c r="V13" s="421"/>
      <c r="W13" s="421"/>
      <c r="X13" s="421"/>
      <c r="Y13" s="400"/>
    </row>
    <row r="14" spans="1:27">
      <c r="A14" s="419"/>
      <c r="B14" s="420"/>
      <c r="C14" s="1874"/>
      <c r="D14" s="1875"/>
      <c r="E14" s="421"/>
      <c r="F14" s="421"/>
      <c r="G14" s="421"/>
      <c r="H14" s="421"/>
      <c r="I14" s="421"/>
      <c r="J14" s="421"/>
      <c r="K14" s="421"/>
      <c r="L14" s="421"/>
      <c r="M14" s="421"/>
      <c r="N14" s="421"/>
      <c r="O14" s="421"/>
      <c r="P14" s="421"/>
      <c r="Q14" s="421"/>
      <c r="R14" s="421"/>
      <c r="S14" s="421"/>
      <c r="T14" s="421"/>
      <c r="U14" s="421"/>
      <c r="V14" s="421"/>
      <c r="W14" s="421"/>
      <c r="X14" s="421"/>
      <c r="Y14" s="400"/>
    </row>
    <row r="15" spans="1:27">
      <c r="A15" s="419"/>
      <c r="B15" s="420"/>
      <c r="C15" s="1874"/>
      <c r="D15" s="1875"/>
      <c r="E15" s="421"/>
      <c r="F15" s="421"/>
      <c r="G15" s="421"/>
      <c r="H15" s="421"/>
      <c r="I15" s="421"/>
      <c r="J15" s="421"/>
      <c r="K15" s="421"/>
      <c r="L15" s="421"/>
      <c r="M15" s="421"/>
      <c r="N15" s="421"/>
      <c r="O15" s="421"/>
      <c r="P15" s="421"/>
      <c r="Q15" s="421"/>
      <c r="R15" s="421"/>
      <c r="S15" s="421"/>
      <c r="T15" s="421"/>
      <c r="U15" s="421"/>
      <c r="V15" s="421"/>
      <c r="W15" s="421"/>
      <c r="X15" s="421"/>
      <c r="Y15" s="400"/>
    </row>
    <row r="16" spans="1:27">
      <c r="A16" s="419"/>
      <c r="B16" s="420"/>
      <c r="C16" s="1874"/>
      <c r="D16" s="1875"/>
      <c r="E16" s="421"/>
      <c r="F16" s="421"/>
      <c r="G16" s="421"/>
      <c r="H16" s="421"/>
      <c r="I16" s="421"/>
      <c r="J16" s="421"/>
      <c r="K16" s="421"/>
      <c r="L16" s="421"/>
      <c r="M16" s="421"/>
      <c r="N16" s="421"/>
      <c r="O16" s="421"/>
      <c r="P16" s="421"/>
      <c r="Q16" s="421"/>
      <c r="R16" s="421"/>
      <c r="S16" s="421"/>
      <c r="T16" s="421"/>
      <c r="U16" s="421"/>
      <c r="V16" s="421"/>
      <c r="W16" s="421"/>
      <c r="X16" s="421"/>
      <c r="Y16" s="400"/>
    </row>
    <row r="17" spans="1:24" ht="20.100000000000001" customHeight="1">
      <c r="A17" s="411" t="s">
        <v>957</v>
      </c>
      <c r="B17" s="384"/>
      <c r="C17" s="384"/>
      <c r="D17" s="384"/>
      <c r="E17" s="384"/>
      <c r="F17" s="384"/>
      <c r="G17" s="384"/>
      <c r="H17" s="384"/>
      <c r="I17" s="384"/>
      <c r="J17" s="384"/>
      <c r="K17" s="384"/>
      <c r="L17" s="384"/>
      <c r="M17" s="384"/>
      <c r="N17" s="384"/>
      <c r="O17" s="384"/>
      <c r="X17" s="422" t="s">
        <v>958</v>
      </c>
    </row>
    <row r="18" spans="1:24" ht="20.100000000000001" customHeight="1">
      <c r="A18" s="411" t="s">
        <v>997</v>
      </c>
      <c r="B18" s="384"/>
      <c r="C18" s="384"/>
      <c r="D18" s="384"/>
      <c r="E18" s="384"/>
      <c r="F18" s="384"/>
      <c r="G18" s="384"/>
      <c r="H18" s="384"/>
      <c r="I18" s="384"/>
      <c r="J18" s="384"/>
      <c r="K18" s="384"/>
      <c r="L18" s="384"/>
      <c r="M18" s="384"/>
      <c r="N18" s="384"/>
      <c r="O18" s="384"/>
    </row>
  </sheetData>
  <mergeCells count="26">
    <mergeCell ref="K6:N6"/>
    <mergeCell ref="O6:R6"/>
    <mergeCell ref="S6:U6"/>
    <mergeCell ref="V6:Y6"/>
    <mergeCell ref="A2:C2"/>
    <mergeCell ref="U2:V2"/>
    <mergeCell ref="W2:Y2"/>
    <mergeCell ref="U3:V3"/>
    <mergeCell ref="W3:Y3"/>
    <mergeCell ref="A4:Y4"/>
    <mergeCell ref="C14:D14"/>
    <mergeCell ref="C15:D15"/>
    <mergeCell ref="C16:D16"/>
    <mergeCell ref="Z1:AA1"/>
    <mergeCell ref="C8:D8"/>
    <mergeCell ref="C9:D9"/>
    <mergeCell ref="C10:D10"/>
    <mergeCell ref="C11:D11"/>
    <mergeCell ref="C12:D12"/>
    <mergeCell ref="C13:D13"/>
    <mergeCell ref="A5:Y5"/>
    <mergeCell ref="A6:A7"/>
    <mergeCell ref="B6:B7"/>
    <mergeCell ref="C6:D7"/>
    <mergeCell ref="E6:F6"/>
    <mergeCell ref="G6:J6"/>
  </mergeCells>
  <phoneticPr fontId="18" type="noConversion"/>
  <hyperlinks>
    <hyperlink ref="Z1" location="預告統計資料發布時間表!A1" display="回發布時間表" xr:uid="{00000000-0004-0000-3800-000000000000}"/>
  </hyperlinks>
  <pageMargins left="0.7" right="0.7" top="0.75" bottom="0.75" header="0.3" footer="0.3"/>
  <drawing r:id="rId1"/>
  <legacy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S13"/>
  <sheetViews>
    <sheetView workbookViewId="0">
      <selection activeCell="R1" sqref="R1:S1"/>
    </sheetView>
  </sheetViews>
  <sheetFormatPr defaultColWidth="16" defaultRowHeight="16.2"/>
  <cols>
    <col min="1" max="1" width="12.6640625" style="383" customWidth="1"/>
    <col min="2" max="15" width="9.6640625" style="383" customWidth="1"/>
    <col min="16" max="17" width="11.6640625" style="383" customWidth="1"/>
    <col min="18" max="256" width="16" style="383"/>
    <col min="257" max="257" width="12.6640625" style="383" customWidth="1"/>
    <col min="258" max="271" width="9.6640625" style="383" customWidth="1"/>
    <col min="272" max="273" width="11.6640625" style="383" customWidth="1"/>
    <col min="274" max="512" width="16" style="383"/>
    <col min="513" max="513" width="12.6640625" style="383" customWidth="1"/>
    <col min="514" max="527" width="9.6640625" style="383" customWidth="1"/>
    <col min="528" max="529" width="11.6640625" style="383" customWidth="1"/>
    <col min="530" max="768" width="16" style="383"/>
    <col min="769" max="769" width="12.6640625" style="383" customWidth="1"/>
    <col min="770" max="783" width="9.6640625" style="383" customWidth="1"/>
    <col min="784" max="785" width="11.6640625" style="383" customWidth="1"/>
    <col min="786" max="1024" width="16" style="383"/>
    <col min="1025" max="1025" width="12.6640625" style="383" customWidth="1"/>
    <col min="1026" max="1039" width="9.6640625" style="383" customWidth="1"/>
    <col min="1040" max="1041" width="11.6640625" style="383" customWidth="1"/>
    <col min="1042" max="1280" width="16" style="383"/>
    <col min="1281" max="1281" width="12.6640625" style="383" customWidth="1"/>
    <col min="1282" max="1295" width="9.6640625" style="383" customWidth="1"/>
    <col min="1296" max="1297" width="11.6640625" style="383" customWidth="1"/>
    <col min="1298" max="1536" width="16" style="383"/>
    <col min="1537" max="1537" width="12.6640625" style="383" customWidth="1"/>
    <col min="1538" max="1551" width="9.6640625" style="383" customWidth="1"/>
    <col min="1552" max="1553" width="11.6640625" style="383" customWidth="1"/>
    <col min="1554" max="1792" width="16" style="383"/>
    <col min="1793" max="1793" width="12.6640625" style="383" customWidth="1"/>
    <col min="1794" max="1807" width="9.6640625" style="383" customWidth="1"/>
    <col min="1808" max="1809" width="11.6640625" style="383" customWidth="1"/>
    <col min="1810" max="2048" width="16" style="383"/>
    <col min="2049" max="2049" width="12.6640625" style="383" customWidth="1"/>
    <col min="2050" max="2063" width="9.6640625" style="383" customWidth="1"/>
    <col min="2064" max="2065" width="11.6640625" style="383" customWidth="1"/>
    <col min="2066" max="2304" width="16" style="383"/>
    <col min="2305" max="2305" width="12.6640625" style="383" customWidth="1"/>
    <col min="2306" max="2319" width="9.6640625" style="383" customWidth="1"/>
    <col min="2320" max="2321" width="11.6640625" style="383" customWidth="1"/>
    <col min="2322" max="2560" width="16" style="383"/>
    <col min="2561" max="2561" width="12.6640625" style="383" customWidth="1"/>
    <col min="2562" max="2575" width="9.6640625" style="383" customWidth="1"/>
    <col min="2576" max="2577" width="11.6640625" style="383" customWidth="1"/>
    <col min="2578" max="2816" width="16" style="383"/>
    <col min="2817" max="2817" width="12.6640625" style="383" customWidth="1"/>
    <col min="2818" max="2831" width="9.6640625" style="383" customWidth="1"/>
    <col min="2832" max="2833" width="11.6640625" style="383" customWidth="1"/>
    <col min="2834" max="3072" width="16" style="383"/>
    <col min="3073" max="3073" width="12.6640625" style="383" customWidth="1"/>
    <col min="3074" max="3087" width="9.6640625" style="383" customWidth="1"/>
    <col min="3088" max="3089" width="11.6640625" style="383" customWidth="1"/>
    <col min="3090" max="3328" width="16" style="383"/>
    <col min="3329" max="3329" width="12.6640625" style="383" customWidth="1"/>
    <col min="3330" max="3343" width="9.6640625" style="383" customWidth="1"/>
    <col min="3344" max="3345" width="11.6640625" style="383" customWidth="1"/>
    <col min="3346" max="3584" width="16" style="383"/>
    <col min="3585" max="3585" width="12.6640625" style="383" customWidth="1"/>
    <col min="3586" max="3599" width="9.6640625" style="383" customWidth="1"/>
    <col min="3600" max="3601" width="11.6640625" style="383" customWidth="1"/>
    <col min="3602" max="3840" width="16" style="383"/>
    <col min="3841" max="3841" width="12.6640625" style="383" customWidth="1"/>
    <col min="3842" max="3855" width="9.6640625" style="383" customWidth="1"/>
    <col min="3856" max="3857" width="11.6640625" style="383" customWidth="1"/>
    <col min="3858" max="4096" width="16" style="383"/>
    <col min="4097" max="4097" width="12.6640625" style="383" customWidth="1"/>
    <col min="4098" max="4111" width="9.6640625" style="383" customWidth="1"/>
    <col min="4112" max="4113" width="11.6640625" style="383" customWidth="1"/>
    <col min="4114" max="4352" width="16" style="383"/>
    <col min="4353" max="4353" width="12.6640625" style="383" customWidth="1"/>
    <col min="4354" max="4367" width="9.6640625" style="383" customWidth="1"/>
    <col min="4368" max="4369" width="11.6640625" style="383" customWidth="1"/>
    <col min="4370" max="4608" width="16" style="383"/>
    <col min="4609" max="4609" width="12.6640625" style="383" customWidth="1"/>
    <col min="4610" max="4623" width="9.6640625" style="383" customWidth="1"/>
    <col min="4624" max="4625" width="11.6640625" style="383" customWidth="1"/>
    <col min="4626" max="4864" width="16" style="383"/>
    <col min="4865" max="4865" width="12.6640625" style="383" customWidth="1"/>
    <col min="4866" max="4879" width="9.6640625" style="383" customWidth="1"/>
    <col min="4880" max="4881" width="11.6640625" style="383" customWidth="1"/>
    <col min="4882" max="5120" width="16" style="383"/>
    <col min="5121" max="5121" width="12.6640625" style="383" customWidth="1"/>
    <col min="5122" max="5135" width="9.6640625" style="383" customWidth="1"/>
    <col min="5136" max="5137" width="11.6640625" style="383" customWidth="1"/>
    <col min="5138" max="5376" width="16" style="383"/>
    <col min="5377" max="5377" width="12.6640625" style="383" customWidth="1"/>
    <col min="5378" max="5391" width="9.6640625" style="383" customWidth="1"/>
    <col min="5392" max="5393" width="11.6640625" style="383" customWidth="1"/>
    <col min="5394" max="5632" width="16" style="383"/>
    <col min="5633" max="5633" width="12.6640625" style="383" customWidth="1"/>
    <col min="5634" max="5647" width="9.6640625" style="383" customWidth="1"/>
    <col min="5648" max="5649" width="11.6640625" style="383" customWidth="1"/>
    <col min="5650" max="5888" width="16" style="383"/>
    <col min="5889" max="5889" width="12.6640625" style="383" customWidth="1"/>
    <col min="5890" max="5903" width="9.6640625" style="383" customWidth="1"/>
    <col min="5904" max="5905" width="11.6640625" style="383" customWidth="1"/>
    <col min="5906" max="6144" width="16" style="383"/>
    <col min="6145" max="6145" width="12.6640625" style="383" customWidth="1"/>
    <col min="6146" max="6159" width="9.6640625" style="383" customWidth="1"/>
    <col min="6160" max="6161" width="11.6640625" style="383" customWidth="1"/>
    <col min="6162" max="6400" width="16" style="383"/>
    <col min="6401" max="6401" width="12.6640625" style="383" customWidth="1"/>
    <col min="6402" max="6415" width="9.6640625" style="383" customWidth="1"/>
    <col min="6416" max="6417" width="11.6640625" style="383" customWidth="1"/>
    <col min="6418" max="6656" width="16" style="383"/>
    <col min="6657" max="6657" width="12.6640625" style="383" customWidth="1"/>
    <col min="6658" max="6671" width="9.6640625" style="383" customWidth="1"/>
    <col min="6672" max="6673" width="11.6640625" style="383" customWidth="1"/>
    <col min="6674" max="6912" width="16" style="383"/>
    <col min="6913" max="6913" width="12.6640625" style="383" customWidth="1"/>
    <col min="6914" max="6927" width="9.6640625" style="383" customWidth="1"/>
    <col min="6928" max="6929" width="11.6640625" style="383" customWidth="1"/>
    <col min="6930" max="7168" width="16" style="383"/>
    <col min="7169" max="7169" width="12.6640625" style="383" customWidth="1"/>
    <col min="7170" max="7183" width="9.6640625" style="383" customWidth="1"/>
    <col min="7184" max="7185" width="11.6640625" style="383" customWidth="1"/>
    <col min="7186" max="7424" width="16" style="383"/>
    <col min="7425" max="7425" width="12.6640625" style="383" customWidth="1"/>
    <col min="7426" max="7439" width="9.6640625" style="383" customWidth="1"/>
    <col min="7440" max="7441" width="11.6640625" style="383" customWidth="1"/>
    <col min="7442" max="7680" width="16" style="383"/>
    <col min="7681" max="7681" width="12.6640625" style="383" customWidth="1"/>
    <col min="7682" max="7695" width="9.6640625" style="383" customWidth="1"/>
    <col min="7696" max="7697" width="11.6640625" style="383" customWidth="1"/>
    <col min="7698" max="7936" width="16" style="383"/>
    <col min="7937" max="7937" width="12.6640625" style="383" customWidth="1"/>
    <col min="7938" max="7951" width="9.6640625" style="383" customWidth="1"/>
    <col min="7952" max="7953" width="11.6640625" style="383" customWidth="1"/>
    <col min="7954" max="8192" width="16" style="383"/>
    <col min="8193" max="8193" width="12.6640625" style="383" customWidth="1"/>
    <col min="8194" max="8207" width="9.6640625" style="383" customWidth="1"/>
    <col min="8208" max="8209" width="11.6640625" style="383" customWidth="1"/>
    <col min="8210" max="8448" width="16" style="383"/>
    <col min="8449" max="8449" width="12.6640625" style="383" customWidth="1"/>
    <col min="8450" max="8463" width="9.6640625" style="383" customWidth="1"/>
    <col min="8464" max="8465" width="11.6640625" style="383" customWidth="1"/>
    <col min="8466" max="8704" width="16" style="383"/>
    <col min="8705" max="8705" width="12.6640625" style="383" customWidth="1"/>
    <col min="8706" max="8719" width="9.6640625" style="383" customWidth="1"/>
    <col min="8720" max="8721" width="11.6640625" style="383" customWidth="1"/>
    <col min="8722" max="8960" width="16" style="383"/>
    <col min="8961" max="8961" width="12.6640625" style="383" customWidth="1"/>
    <col min="8962" max="8975" width="9.6640625" style="383" customWidth="1"/>
    <col min="8976" max="8977" width="11.6640625" style="383" customWidth="1"/>
    <col min="8978" max="9216" width="16" style="383"/>
    <col min="9217" max="9217" width="12.6640625" style="383" customWidth="1"/>
    <col min="9218" max="9231" width="9.6640625" style="383" customWidth="1"/>
    <col min="9232" max="9233" width="11.6640625" style="383" customWidth="1"/>
    <col min="9234" max="9472" width="16" style="383"/>
    <col min="9473" max="9473" width="12.6640625" style="383" customWidth="1"/>
    <col min="9474" max="9487" width="9.6640625" style="383" customWidth="1"/>
    <col min="9488" max="9489" width="11.6640625" style="383" customWidth="1"/>
    <col min="9490" max="9728" width="16" style="383"/>
    <col min="9729" max="9729" width="12.6640625" style="383" customWidth="1"/>
    <col min="9730" max="9743" width="9.6640625" style="383" customWidth="1"/>
    <col min="9744" max="9745" width="11.6640625" style="383" customWidth="1"/>
    <col min="9746" max="9984" width="16" style="383"/>
    <col min="9985" max="9985" width="12.6640625" style="383" customWidth="1"/>
    <col min="9986" max="9999" width="9.6640625" style="383" customWidth="1"/>
    <col min="10000" max="10001" width="11.6640625" style="383" customWidth="1"/>
    <col min="10002" max="10240" width="16" style="383"/>
    <col min="10241" max="10241" width="12.6640625" style="383" customWidth="1"/>
    <col min="10242" max="10255" width="9.6640625" style="383" customWidth="1"/>
    <col min="10256" max="10257" width="11.6640625" style="383" customWidth="1"/>
    <col min="10258" max="10496" width="16" style="383"/>
    <col min="10497" max="10497" width="12.6640625" style="383" customWidth="1"/>
    <col min="10498" max="10511" width="9.6640625" style="383" customWidth="1"/>
    <col min="10512" max="10513" width="11.6640625" style="383" customWidth="1"/>
    <col min="10514" max="10752" width="16" style="383"/>
    <col min="10753" max="10753" width="12.6640625" style="383" customWidth="1"/>
    <col min="10754" max="10767" width="9.6640625" style="383" customWidth="1"/>
    <col min="10768" max="10769" width="11.6640625" style="383" customWidth="1"/>
    <col min="10770" max="11008" width="16" style="383"/>
    <col min="11009" max="11009" width="12.6640625" style="383" customWidth="1"/>
    <col min="11010" max="11023" width="9.6640625" style="383" customWidth="1"/>
    <col min="11024" max="11025" width="11.6640625" style="383" customWidth="1"/>
    <col min="11026" max="11264" width="16" style="383"/>
    <col min="11265" max="11265" width="12.6640625" style="383" customWidth="1"/>
    <col min="11266" max="11279" width="9.6640625" style="383" customWidth="1"/>
    <col min="11280" max="11281" width="11.6640625" style="383" customWidth="1"/>
    <col min="11282" max="11520" width="16" style="383"/>
    <col min="11521" max="11521" width="12.6640625" style="383" customWidth="1"/>
    <col min="11522" max="11535" width="9.6640625" style="383" customWidth="1"/>
    <col min="11536" max="11537" width="11.6640625" style="383" customWidth="1"/>
    <col min="11538" max="11776" width="16" style="383"/>
    <col min="11777" max="11777" width="12.6640625" style="383" customWidth="1"/>
    <col min="11778" max="11791" width="9.6640625" style="383" customWidth="1"/>
    <col min="11792" max="11793" width="11.6640625" style="383" customWidth="1"/>
    <col min="11794" max="12032" width="16" style="383"/>
    <col min="12033" max="12033" width="12.6640625" style="383" customWidth="1"/>
    <col min="12034" max="12047" width="9.6640625" style="383" customWidth="1"/>
    <col min="12048" max="12049" width="11.6640625" style="383" customWidth="1"/>
    <col min="12050" max="12288" width="16" style="383"/>
    <col min="12289" max="12289" width="12.6640625" style="383" customWidth="1"/>
    <col min="12290" max="12303" width="9.6640625" style="383" customWidth="1"/>
    <col min="12304" max="12305" width="11.6640625" style="383" customWidth="1"/>
    <col min="12306" max="12544" width="16" style="383"/>
    <col min="12545" max="12545" width="12.6640625" style="383" customWidth="1"/>
    <col min="12546" max="12559" width="9.6640625" style="383" customWidth="1"/>
    <col min="12560" max="12561" width="11.6640625" style="383" customWidth="1"/>
    <col min="12562" max="12800" width="16" style="383"/>
    <col min="12801" max="12801" width="12.6640625" style="383" customWidth="1"/>
    <col min="12802" max="12815" width="9.6640625" style="383" customWidth="1"/>
    <col min="12816" max="12817" width="11.6640625" style="383" customWidth="1"/>
    <col min="12818" max="13056" width="16" style="383"/>
    <col min="13057" max="13057" width="12.6640625" style="383" customWidth="1"/>
    <col min="13058" max="13071" width="9.6640625" style="383" customWidth="1"/>
    <col min="13072" max="13073" width="11.6640625" style="383" customWidth="1"/>
    <col min="13074" max="13312" width="16" style="383"/>
    <col min="13313" max="13313" width="12.6640625" style="383" customWidth="1"/>
    <col min="13314" max="13327" width="9.6640625" style="383" customWidth="1"/>
    <col min="13328" max="13329" width="11.6640625" style="383" customWidth="1"/>
    <col min="13330" max="13568" width="16" style="383"/>
    <col min="13569" max="13569" width="12.6640625" style="383" customWidth="1"/>
    <col min="13570" max="13583" width="9.6640625" style="383" customWidth="1"/>
    <col min="13584" max="13585" width="11.6640625" style="383" customWidth="1"/>
    <col min="13586" max="13824" width="16" style="383"/>
    <col min="13825" max="13825" width="12.6640625" style="383" customWidth="1"/>
    <col min="13826" max="13839" width="9.6640625" style="383" customWidth="1"/>
    <col min="13840" max="13841" width="11.6640625" style="383" customWidth="1"/>
    <col min="13842" max="14080" width="16" style="383"/>
    <col min="14081" max="14081" width="12.6640625" style="383" customWidth="1"/>
    <col min="14082" max="14095" width="9.6640625" style="383" customWidth="1"/>
    <col min="14096" max="14097" width="11.6640625" style="383" customWidth="1"/>
    <col min="14098" max="14336" width="16" style="383"/>
    <col min="14337" max="14337" width="12.6640625" style="383" customWidth="1"/>
    <col min="14338" max="14351" width="9.6640625" style="383" customWidth="1"/>
    <col min="14352" max="14353" width="11.6640625" style="383" customWidth="1"/>
    <col min="14354" max="14592" width="16" style="383"/>
    <col min="14593" max="14593" width="12.6640625" style="383" customWidth="1"/>
    <col min="14594" max="14607" width="9.6640625" style="383" customWidth="1"/>
    <col min="14608" max="14609" width="11.6640625" style="383" customWidth="1"/>
    <col min="14610" max="14848" width="16" style="383"/>
    <col min="14849" max="14849" width="12.6640625" style="383" customWidth="1"/>
    <col min="14850" max="14863" width="9.6640625" style="383" customWidth="1"/>
    <col min="14864" max="14865" width="11.6640625" style="383" customWidth="1"/>
    <col min="14866" max="15104" width="16" style="383"/>
    <col min="15105" max="15105" width="12.6640625" style="383" customWidth="1"/>
    <col min="15106" max="15119" width="9.6640625" style="383" customWidth="1"/>
    <col min="15120" max="15121" width="11.6640625" style="383" customWidth="1"/>
    <col min="15122" max="15360" width="16" style="383"/>
    <col min="15361" max="15361" width="12.6640625" style="383" customWidth="1"/>
    <col min="15362" max="15375" width="9.6640625" style="383" customWidth="1"/>
    <col min="15376" max="15377" width="11.6640625" style="383" customWidth="1"/>
    <col min="15378" max="15616" width="16" style="383"/>
    <col min="15617" max="15617" width="12.6640625" style="383" customWidth="1"/>
    <col min="15618" max="15631" width="9.6640625" style="383" customWidth="1"/>
    <col min="15632" max="15633" width="11.6640625" style="383" customWidth="1"/>
    <col min="15634" max="15872" width="16" style="383"/>
    <col min="15873" max="15873" width="12.6640625" style="383" customWidth="1"/>
    <col min="15874" max="15887" width="9.6640625" style="383" customWidth="1"/>
    <col min="15888" max="15889" width="11.6640625" style="383" customWidth="1"/>
    <col min="15890" max="16128" width="16" style="383"/>
    <col min="16129" max="16129" width="12.6640625" style="383" customWidth="1"/>
    <col min="16130" max="16143" width="9.6640625" style="383" customWidth="1"/>
    <col min="16144" max="16145" width="11.6640625" style="383" customWidth="1"/>
    <col min="16146" max="16384" width="16" style="383"/>
  </cols>
  <sheetData>
    <row r="1" spans="1:19" ht="16.5" customHeight="1">
      <c r="A1" s="381" t="s">
        <v>923</v>
      </c>
      <c r="B1" s="382"/>
      <c r="C1" s="384"/>
      <c r="N1" s="423"/>
      <c r="O1" s="424" t="s">
        <v>998</v>
      </c>
      <c r="P1" s="1893" t="s">
        <v>999</v>
      </c>
      <c r="Q1" s="1894"/>
      <c r="R1" s="1372" t="s">
        <v>86</v>
      </c>
      <c r="S1" s="1372"/>
    </row>
    <row r="2" spans="1:19" ht="16.5" customHeight="1">
      <c r="A2" s="381" t="s">
        <v>925</v>
      </c>
      <c r="B2" s="385" t="s">
        <v>926</v>
      </c>
      <c r="C2" s="384"/>
      <c r="N2" s="425"/>
      <c r="O2" s="424" t="s">
        <v>1000</v>
      </c>
      <c r="P2" s="1893" t="s">
        <v>1001</v>
      </c>
      <c r="Q2" s="1895"/>
    </row>
    <row r="3" spans="1:19" ht="22.2">
      <c r="A3" s="1896" t="s">
        <v>1002</v>
      </c>
      <c r="B3" s="1897"/>
      <c r="C3" s="1897"/>
      <c r="D3" s="1897"/>
      <c r="E3" s="1897"/>
      <c r="F3" s="1897"/>
      <c r="G3" s="1897"/>
      <c r="H3" s="1897"/>
      <c r="I3" s="1897"/>
      <c r="J3" s="1897"/>
      <c r="K3" s="1897"/>
      <c r="L3" s="1897"/>
      <c r="M3" s="1897"/>
      <c r="N3" s="1898"/>
      <c r="O3" s="1898"/>
      <c r="P3" s="1898"/>
      <c r="Q3" s="1898"/>
    </row>
    <row r="4" spans="1:19" ht="16.8" thickBot="1">
      <c r="B4" s="393"/>
      <c r="C4" s="393"/>
      <c r="D4" s="393"/>
      <c r="F4" s="393"/>
      <c r="G4" s="1867" t="s">
        <v>1003</v>
      </c>
      <c r="H4" s="1867"/>
      <c r="I4" s="1867"/>
      <c r="J4" s="1867"/>
      <c r="K4" s="393"/>
      <c r="L4" s="393"/>
      <c r="M4" s="393"/>
      <c r="N4" s="393"/>
      <c r="O4" s="393"/>
      <c r="P4" s="1899" t="s">
        <v>1004</v>
      </c>
      <c r="Q4" s="1899"/>
    </row>
    <row r="5" spans="1:19" s="393" customFormat="1" ht="24.9" customHeight="1">
      <c r="A5" s="1852" t="s">
        <v>1005</v>
      </c>
      <c r="B5" s="1900" t="s">
        <v>1006</v>
      </c>
      <c r="C5" s="1901"/>
      <c r="D5" s="1901"/>
      <c r="E5" s="1901"/>
      <c r="F5" s="1901"/>
      <c r="G5" s="1901"/>
      <c r="H5" s="1901"/>
      <c r="I5" s="1901"/>
      <c r="J5" s="1901"/>
      <c r="K5" s="1901"/>
      <c r="L5" s="1901"/>
      <c r="M5" s="1902"/>
      <c r="N5" s="1903" t="s">
        <v>1007</v>
      </c>
      <c r="O5" s="1469"/>
      <c r="P5" s="1469"/>
      <c r="Q5" s="1469"/>
    </row>
    <row r="6" spans="1:19" s="393" customFormat="1" ht="24.9" customHeight="1">
      <c r="A6" s="1853"/>
      <c r="B6" s="1459" t="s">
        <v>1008</v>
      </c>
      <c r="C6" s="1591"/>
      <c r="D6" s="1591"/>
      <c r="E6" s="1592"/>
      <c r="F6" s="1459" t="s">
        <v>1009</v>
      </c>
      <c r="G6" s="1591"/>
      <c r="H6" s="1591"/>
      <c r="I6" s="1592"/>
      <c r="J6" s="1459" t="s">
        <v>1010</v>
      </c>
      <c r="K6" s="1591"/>
      <c r="L6" s="1591"/>
      <c r="M6" s="1888"/>
      <c r="N6" s="1904"/>
      <c r="O6" s="1479"/>
      <c r="P6" s="1479"/>
      <c r="Q6" s="1479"/>
    </row>
    <row r="7" spans="1:19" s="393" customFormat="1" ht="24.9" customHeight="1">
      <c r="A7" s="1853"/>
      <c r="B7" s="1877" t="s">
        <v>1011</v>
      </c>
      <c r="C7" s="1879" t="s">
        <v>1012</v>
      </c>
      <c r="D7" s="426"/>
      <c r="E7" s="1879" t="s">
        <v>1013</v>
      </c>
      <c r="F7" s="1877" t="s">
        <v>1011</v>
      </c>
      <c r="G7" s="1879" t="s">
        <v>1012</v>
      </c>
      <c r="H7" s="426"/>
      <c r="I7" s="1879" t="s">
        <v>1013</v>
      </c>
      <c r="J7" s="1877" t="s">
        <v>1011</v>
      </c>
      <c r="K7" s="1879" t="s">
        <v>1012</v>
      </c>
      <c r="L7" s="426"/>
      <c r="M7" s="1879" t="s">
        <v>1013</v>
      </c>
      <c r="N7" s="1891" t="s">
        <v>1011</v>
      </c>
      <c r="O7" s="1879" t="s">
        <v>1012</v>
      </c>
      <c r="P7" s="426"/>
      <c r="Q7" s="1879" t="s">
        <v>1013</v>
      </c>
    </row>
    <row r="8" spans="1:19" s="393" customFormat="1" ht="32.4" thickBot="1">
      <c r="A8" s="1854"/>
      <c r="B8" s="1890"/>
      <c r="C8" s="1889"/>
      <c r="D8" s="427" t="s">
        <v>1014</v>
      </c>
      <c r="E8" s="1889"/>
      <c r="F8" s="1890"/>
      <c r="G8" s="1889"/>
      <c r="H8" s="427" t="s">
        <v>1014</v>
      </c>
      <c r="I8" s="1889"/>
      <c r="J8" s="1890"/>
      <c r="K8" s="1889"/>
      <c r="L8" s="427" t="s">
        <v>1014</v>
      </c>
      <c r="M8" s="1889"/>
      <c r="N8" s="1892"/>
      <c r="O8" s="1889"/>
      <c r="P8" s="427" t="s">
        <v>1014</v>
      </c>
      <c r="Q8" s="1889"/>
    </row>
    <row r="9" spans="1:19" s="384" customFormat="1" ht="50.1" customHeight="1">
      <c r="A9" s="428" t="s">
        <v>1015</v>
      </c>
      <c r="B9" s="429">
        <v>35</v>
      </c>
      <c r="C9" s="429">
        <v>29</v>
      </c>
      <c r="D9" s="429">
        <v>83</v>
      </c>
      <c r="E9" s="429">
        <v>6</v>
      </c>
      <c r="F9" s="429">
        <v>33</v>
      </c>
      <c r="G9" s="429">
        <v>27</v>
      </c>
      <c r="H9" s="429">
        <v>82</v>
      </c>
      <c r="I9" s="429">
        <v>6</v>
      </c>
      <c r="J9" s="429">
        <v>2</v>
      </c>
      <c r="K9" s="429">
        <v>2</v>
      </c>
      <c r="L9" s="429">
        <v>100</v>
      </c>
      <c r="M9" s="430"/>
      <c r="N9" s="431"/>
      <c r="O9" s="429"/>
      <c r="P9" s="429"/>
      <c r="Q9" s="430"/>
    </row>
    <row r="10" spans="1:19" ht="16.8" thickBot="1">
      <c r="A10" s="404" t="s">
        <v>956</v>
      </c>
      <c r="B10" s="405"/>
      <c r="C10" s="405"/>
      <c r="D10" s="406"/>
      <c r="E10" s="407"/>
      <c r="F10" s="407"/>
      <c r="G10" s="406"/>
      <c r="H10" s="407"/>
      <c r="I10" s="407"/>
      <c r="J10" s="406"/>
      <c r="K10" s="405"/>
      <c r="L10" s="405"/>
      <c r="M10" s="408"/>
      <c r="N10" s="409"/>
      <c r="O10" s="406"/>
      <c r="P10" s="406"/>
      <c r="Q10" s="406"/>
    </row>
    <row r="11" spans="1:19" ht="16.5" customHeight="1">
      <c r="A11" s="411" t="s">
        <v>957</v>
      </c>
      <c r="B11" s="432"/>
      <c r="C11" s="432"/>
      <c r="D11" s="432"/>
      <c r="E11" s="432"/>
      <c r="F11" s="432"/>
      <c r="G11" s="432"/>
      <c r="H11" s="432"/>
      <c r="I11" s="432"/>
      <c r="J11" s="432"/>
      <c r="K11" s="432"/>
      <c r="L11" s="432"/>
      <c r="M11" s="432"/>
      <c r="N11" s="433"/>
      <c r="O11" s="433"/>
      <c r="P11" s="433"/>
      <c r="Q11" s="195" t="s">
        <v>958</v>
      </c>
    </row>
    <row r="12" spans="1:19" ht="16.5" customHeight="1">
      <c r="A12" s="411" t="s">
        <v>1016</v>
      </c>
    </row>
    <row r="13" spans="1:19" ht="16.5" customHeight="1">
      <c r="A13" s="434" t="s">
        <v>1017</v>
      </c>
    </row>
  </sheetData>
  <mergeCells count="24">
    <mergeCell ref="A5:A8"/>
    <mergeCell ref="B5:M5"/>
    <mergeCell ref="N5:Q6"/>
    <mergeCell ref="B6:E6"/>
    <mergeCell ref="F6:I6"/>
    <mergeCell ref="B7:B8"/>
    <mergeCell ref="C7:C8"/>
    <mergeCell ref="Q7:Q8"/>
    <mergeCell ref="R1:S1"/>
    <mergeCell ref="J6:M6"/>
    <mergeCell ref="E7:E8"/>
    <mergeCell ref="F7:F8"/>
    <mergeCell ref="G7:G8"/>
    <mergeCell ref="N7:N8"/>
    <mergeCell ref="O7:O8"/>
    <mergeCell ref="I7:I8"/>
    <mergeCell ref="J7:J8"/>
    <mergeCell ref="K7:K8"/>
    <mergeCell ref="M7:M8"/>
    <mergeCell ref="P1:Q1"/>
    <mergeCell ref="P2:Q2"/>
    <mergeCell ref="A3:Q3"/>
    <mergeCell ref="G4:J4"/>
    <mergeCell ref="P4:Q4"/>
  </mergeCells>
  <phoneticPr fontId="18" type="noConversion"/>
  <hyperlinks>
    <hyperlink ref="R1" location="預告統計資料發布時間表!A1" display="回發布時間表" xr:uid="{00000000-0004-0000-3900-000000000000}"/>
  </hyperlinks>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B87C6-B261-4571-8ECF-6EC07D31A321}">
  <dimension ref="A1:Z52"/>
  <sheetViews>
    <sheetView workbookViewId="0">
      <selection activeCell="Y1" sqref="Y1:Z1"/>
    </sheetView>
  </sheetViews>
  <sheetFormatPr defaultColWidth="7.77734375" defaultRowHeight="16.2"/>
  <cols>
    <col min="1" max="1" width="10.6640625" customWidth="1"/>
    <col min="2" max="2" width="6.77734375" customWidth="1"/>
    <col min="6" max="6" width="10.6640625" customWidth="1"/>
    <col min="7" max="12" width="9.88671875" customWidth="1"/>
    <col min="13" max="13" width="11.5546875" customWidth="1"/>
    <col min="14" max="14" width="9.88671875" customWidth="1"/>
    <col min="15" max="18" width="8.21875" customWidth="1"/>
    <col min="19" max="20" width="9.88671875" customWidth="1"/>
    <col min="21" max="21" width="5" customWidth="1"/>
    <col min="22" max="23" width="8.21875" customWidth="1"/>
    <col min="24" max="24" width="16.5546875" customWidth="1"/>
  </cols>
  <sheetData>
    <row r="1" spans="1:26" ht="16.5" customHeight="1">
      <c r="A1" s="922" t="s">
        <v>1051</v>
      </c>
      <c r="B1" s="923"/>
      <c r="F1" s="924"/>
      <c r="G1" s="924"/>
      <c r="H1" s="924"/>
      <c r="I1" s="924"/>
      <c r="J1" s="924"/>
      <c r="K1" s="924"/>
      <c r="L1" s="924"/>
      <c r="M1" s="924"/>
      <c r="N1" s="924"/>
      <c r="O1" s="924"/>
      <c r="P1" s="924"/>
      <c r="Q1" s="924"/>
      <c r="R1" s="924"/>
      <c r="S1" s="924"/>
      <c r="T1" s="1906" t="s">
        <v>1065</v>
      </c>
      <c r="U1" s="1906"/>
      <c r="V1" s="1907" t="s">
        <v>1516</v>
      </c>
      <c r="W1" s="1907"/>
      <c r="X1" s="1907"/>
      <c r="Y1" s="1372" t="s">
        <v>86</v>
      </c>
      <c r="Z1" s="1372"/>
    </row>
    <row r="2" spans="1:26" ht="16.5" customHeight="1">
      <c r="A2" s="926" t="s">
        <v>1517</v>
      </c>
      <c r="B2" s="927" t="s">
        <v>1518</v>
      </c>
      <c r="C2" s="928"/>
      <c r="D2" s="924"/>
      <c r="E2" s="924"/>
      <c r="F2" s="924"/>
      <c r="G2" s="924"/>
      <c r="H2" s="924"/>
      <c r="I2" s="924"/>
      <c r="J2" s="924"/>
      <c r="K2" s="924"/>
      <c r="L2" s="924"/>
      <c r="M2" s="924"/>
      <c r="N2" s="924"/>
      <c r="O2" s="924"/>
      <c r="P2" s="924"/>
      <c r="Q2" s="924"/>
      <c r="R2" s="924"/>
      <c r="S2" s="924"/>
      <c r="T2" s="1908" t="s">
        <v>1251</v>
      </c>
      <c r="U2" s="1908"/>
      <c r="V2" s="1908" t="s">
        <v>1519</v>
      </c>
      <c r="W2" s="1908"/>
      <c r="X2" s="1908"/>
    </row>
    <row r="3" spans="1:26" ht="21" customHeight="1">
      <c r="A3" s="1909"/>
      <c r="B3" s="1909"/>
      <c r="C3" s="1909"/>
      <c r="D3" s="1909"/>
      <c r="E3" s="1909"/>
      <c r="F3" s="1909"/>
      <c r="G3" s="1909"/>
      <c r="H3" s="1909"/>
      <c r="I3" s="1909"/>
      <c r="J3" s="1909"/>
      <c r="K3" s="1909"/>
      <c r="L3" s="1909"/>
      <c r="M3" s="1909"/>
      <c r="N3" s="1909"/>
      <c r="O3" s="1909"/>
      <c r="P3" s="1909"/>
      <c r="Q3" s="1909"/>
      <c r="R3" s="1909"/>
      <c r="S3" s="1909"/>
      <c r="T3" s="1909"/>
      <c r="U3" s="1909"/>
      <c r="V3" s="1909"/>
      <c r="W3" s="1909"/>
      <c r="X3" s="1909"/>
    </row>
    <row r="4" spans="1:26" ht="24.9" customHeight="1">
      <c r="A4" s="1905" t="s">
        <v>1520</v>
      </c>
      <c r="B4" s="1905"/>
      <c r="C4" s="1905"/>
      <c r="D4" s="1905"/>
      <c r="E4" s="1905"/>
      <c r="F4" s="1905"/>
      <c r="G4" s="1905"/>
      <c r="H4" s="1905"/>
      <c r="I4" s="1905"/>
      <c r="J4" s="1905"/>
      <c r="K4" s="1905"/>
      <c r="L4" s="1905"/>
      <c r="M4" s="1905"/>
      <c r="N4" s="1905"/>
      <c r="O4" s="1905"/>
      <c r="P4" s="1905"/>
      <c r="Q4" s="1905"/>
      <c r="R4" s="1905"/>
      <c r="S4" s="1905"/>
      <c r="T4" s="1905"/>
      <c r="U4" s="1905"/>
      <c r="V4" s="1905"/>
      <c r="W4" s="1905"/>
      <c r="X4" s="1905"/>
    </row>
    <row r="5" spans="1:26" ht="21" customHeight="1">
      <c r="A5" s="1911" t="s">
        <v>1521</v>
      </c>
      <c r="B5" s="1911"/>
      <c r="C5" s="1911"/>
      <c r="D5" s="1911"/>
      <c r="E5" s="1911"/>
      <c r="F5" s="1911"/>
      <c r="G5" s="1911"/>
      <c r="H5" s="1911"/>
      <c r="I5" s="1911"/>
      <c r="J5" s="1911"/>
      <c r="K5" s="1911"/>
      <c r="L5" s="1911"/>
      <c r="M5" s="1911"/>
      <c r="N5" s="1911"/>
      <c r="O5" s="1911"/>
      <c r="P5" s="1911"/>
      <c r="Q5" s="1911"/>
      <c r="R5" s="1911"/>
      <c r="S5" s="1911"/>
      <c r="T5" s="1911"/>
      <c r="U5" s="1911"/>
      <c r="V5" s="1911"/>
      <c r="W5" s="1911"/>
      <c r="X5" s="1911"/>
    </row>
    <row r="6" spans="1:26" s="933" customFormat="1" ht="28.5" customHeight="1">
      <c r="A6" s="1912" t="s">
        <v>1522</v>
      </c>
      <c r="B6" s="1910" t="s">
        <v>1523</v>
      </c>
      <c r="C6" s="1910" t="s">
        <v>1438</v>
      </c>
      <c r="D6" s="1910"/>
      <c r="E6" s="1910"/>
      <c r="F6" s="1910"/>
      <c r="G6" s="1910" t="s">
        <v>1524</v>
      </c>
      <c r="H6" s="1910"/>
      <c r="I6" s="1910"/>
      <c r="J6" s="1910"/>
      <c r="K6" s="1910"/>
      <c r="L6" s="1910"/>
      <c r="M6" s="1910"/>
      <c r="N6" s="1910"/>
      <c r="O6" s="1910"/>
      <c r="P6" s="1910"/>
      <c r="Q6" s="1910"/>
      <c r="R6" s="1910"/>
      <c r="S6" s="1913" t="s">
        <v>1525</v>
      </c>
      <c r="T6" s="1913"/>
      <c r="U6" s="1913"/>
      <c r="V6" s="1913"/>
      <c r="W6" s="1913"/>
      <c r="X6" s="1913"/>
    </row>
    <row r="7" spans="1:26" s="933" customFormat="1" ht="22.5" customHeight="1">
      <c r="A7" s="1912"/>
      <c r="B7" s="1910"/>
      <c r="C7" s="1910" t="s">
        <v>1526</v>
      </c>
      <c r="D7" s="1910"/>
      <c r="E7" s="1910"/>
      <c r="F7" s="1910" t="s">
        <v>1527</v>
      </c>
      <c r="G7" s="1910" t="s">
        <v>1526</v>
      </c>
      <c r="H7" s="1910" t="s">
        <v>1528</v>
      </c>
      <c r="I7" s="1915" t="s">
        <v>1529</v>
      </c>
      <c r="J7" s="1910" t="s">
        <v>1530</v>
      </c>
      <c r="K7" s="1910" t="s">
        <v>1531</v>
      </c>
      <c r="L7" s="1913" t="s">
        <v>1532</v>
      </c>
      <c r="M7" s="934"/>
      <c r="N7" s="1910" t="s">
        <v>1533</v>
      </c>
      <c r="O7" s="1910" t="s">
        <v>1534</v>
      </c>
      <c r="P7" s="1910"/>
      <c r="Q7" s="1910" t="s">
        <v>1535</v>
      </c>
      <c r="R7" s="1910"/>
      <c r="S7" s="1910" t="s">
        <v>1526</v>
      </c>
      <c r="T7" s="1910" t="s">
        <v>1528</v>
      </c>
      <c r="U7" s="1910" t="s">
        <v>1534</v>
      </c>
      <c r="V7" s="1910"/>
      <c r="W7" s="1913" t="s">
        <v>1535</v>
      </c>
      <c r="X7" s="1913"/>
    </row>
    <row r="8" spans="1:26" s="933" customFormat="1" ht="41.25" customHeight="1">
      <c r="A8" s="1912"/>
      <c r="B8" s="1910"/>
      <c r="C8" s="935" t="s">
        <v>1052</v>
      </c>
      <c r="D8" s="935" t="s">
        <v>1536</v>
      </c>
      <c r="E8" s="935" t="s">
        <v>1537</v>
      </c>
      <c r="F8" s="1910"/>
      <c r="G8" s="1910"/>
      <c r="H8" s="1910"/>
      <c r="I8" s="1915"/>
      <c r="J8" s="1910"/>
      <c r="K8" s="1910"/>
      <c r="L8" s="1913"/>
      <c r="M8" s="936" t="s">
        <v>1538</v>
      </c>
      <c r="N8" s="1910"/>
      <c r="O8" s="931" t="s">
        <v>1539</v>
      </c>
      <c r="P8" s="931" t="s">
        <v>1540</v>
      </c>
      <c r="Q8" s="931" t="s">
        <v>1541</v>
      </c>
      <c r="R8" s="931" t="s">
        <v>1540</v>
      </c>
      <c r="S8" s="1910"/>
      <c r="T8" s="1910"/>
      <c r="U8" s="931" t="s">
        <v>1539</v>
      </c>
      <c r="V8" s="932" t="s">
        <v>1540</v>
      </c>
      <c r="W8" s="931" t="s">
        <v>1541</v>
      </c>
      <c r="X8" s="932" t="s">
        <v>1540</v>
      </c>
    </row>
    <row r="9" spans="1:26" s="102" customFormat="1" ht="23.25" customHeight="1">
      <c r="A9" s="1912" t="s">
        <v>1090</v>
      </c>
      <c r="B9" s="937" t="s">
        <v>1052</v>
      </c>
      <c r="C9" s="938">
        <f>SUM(C10:C11)</f>
        <v>5</v>
      </c>
      <c r="D9" s="938">
        <f>SUM(D10:D11)</f>
        <v>1</v>
      </c>
      <c r="E9" s="938">
        <f>SUM(E10:E11)</f>
        <v>4</v>
      </c>
      <c r="F9" s="939">
        <f>SUM(F10:F11)</f>
        <v>145886.29999999999</v>
      </c>
      <c r="G9" s="938">
        <f t="shared" ref="G9:X9" si="0">G10</f>
        <v>1</v>
      </c>
      <c r="H9" s="939">
        <f t="shared" si="0"/>
        <v>89437.5</v>
      </c>
      <c r="I9" s="938">
        <f t="shared" si="0"/>
        <v>4876</v>
      </c>
      <c r="J9" s="939">
        <f t="shared" si="0"/>
        <v>84561.5</v>
      </c>
      <c r="K9" s="938">
        <f t="shared" si="0"/>
        <v>1679</v>
      </c>
      <c r="L9" s="938">
        <f t="shared" si="0"/>
        <v>373</v>
      </c>
      <c r="M9" s="938">
        <f t="shared" si="0"/>
        <v>1</v>
      </c>
      <c r="N9" s="938">
        <f t="shared" si="0"/>
        <v>1306</v>
      </c>
      <c r="O9" s="938">
        <f t="shared" si="0"/>
        <v>1</v>
      </c>
      <c r="P9" s="938">
        <f t="shared" si="0"/>
        <v>0</v>
      </c>
      <c r="Q9" s="938">
        <f t="shared" si="0"/>
        <v>9</v>
      </c>
      <c r="R9" s="938">
        <f t="shared" si="0"/>
        <v>0</v>
      </c>
      <c r="S9" s="938">
        <f t="shared" si="0"/>
        <v>4</v>
      </c>
      <c r="T9" s="939">
        <f t="shared" si="0"/>
        <v>56448.800000000003</v>
      </c>
      <c r="U9" s="938">
        <f t="shared" si="0"/>
        <v>0</v>
      </c>
      <c r="V9" s="938">
        <f t="shared" si="0"/>
        <v>0</v>
      </c>
      <c r="W9" s="938">
        <f t="shared" si="0"/>
        <v>28</v>
      </c>
      <c r="X9" s="938">
        <f t="shared" si="0"/>
        <v>0</v>
      </c>
    </row>
    <row r="10" spans="1:26" ht="23.25" customHeight="1">
      <c r="A10" s="1912"/>
      <c r="B10" s="930" t="s">
        <v>1542</v>
      </c>
      <c r="C10" s="940">
        <f>SUM(D10:E10)</f>
        <v>5</v>
      </c>
      <c r="D10" s="940">
        <v>1</v>
      </c>
      <c r="E10" s="940">
        <v>4</v>
      </c>
      <c r="F10" s="939">
        <v>145886.29999999999</v>
      </c>
      <c r="G10" s="940">
        <v>1</v>
      </c>
      <c r="H10" s="939">
        <v>89437.5</v>
      </c>
      <c r="I10" s="940">
        <v>4876</v>
      </c>
      <c r="J10" s="939">
        <v>84561.5</v>
      </c>
      <c r="K10" s="940">
        <v>1679</v>
      </c>
      <c r="L10" s="938">
        <v>373</v>
      </c>
      <c r="M10" s="938">
        <v>1</v>
      </c>
      <c r="N10" s="940">
        <v>1306</v>
      </c>
      <c r="O10" s="938">
        <v>1</v>
      </c>
      <c r="P10" s="940">
        <v>0</v>
      </c>
      <c r="Q10" s="940">
        <v>9</v>
      </c>
      <c r="R10" s="940">
        <v>0</v>
      </c>
      <c r="S10" s="940">
        <v>4</v>
      </c>
      <c r="T10" s="939">
        <v>56448.800000000003</v>
      </c>
      <c r="U10" s="941">
        <v>0</v>
      </c>
      <c r="V10" s="941">
        <v>0</v>
      </c>
      <c r="W10" s="941">
        <v>28</v>
      </c>
      <c r="X10" s="941">
        <v>0</v>
      </c>
    </row>
    <row r="11" spans="1:26" ht="23.25" customHeight="1">
      <c r="A11" s="1912"/>
      <c r="B11" s="930" t="s">
        <v>1543</v>
      </c>
      <c r="C11" s="940">
        <v>0</v>
      </c>
      <c r="D11" s="940">
        <v>0</v>
      </c>
      <c r="E11" s="940">
        <v>0</v>
      </c>
      <c r="F11" s="940">
        <v>0</v>
      </c>
      <c r="G11" s="940">
        <v>0</v>
      </c>
      <c r="H11" s="940">
        <v>0</v>
      </c>
      <c r="I11" s="940">
        <v>0</v>
      </c>
      <c r="J11" s="940">
        <v>0</v>
      </c>
      <c r="K11" s="940">
        <v>0</v>
      </c>
      <c r="L11" s="940">
        <v>0</v>
      </c>
      <c r="M11" s="940">
        <v>0</v>
      </c>
      <c r="N11" s="940">
        <v>0</v>
      </c>
      <c r="O11" s="940">
        <v>0</v>
      </c>
      <c r="P11" s="940">
        <v>0</v>
      </c>
      <c r="Q11" s="940">
        <v>0</v>
      </c>
      <c r="R11" s="940">
        <v>0</v>
      </c>
      <c r="S11" s="940">
        <v>0</v>
      </c>
      <c r="T11" s="940">
        <v>0</v>
      </c>
      <c r="U11" s="941">
        <v>0</v>
      </c>
      <c r="V11" s="941">
        <v>0</v>
      </c>
      <c r="W11" s="941">
        <v>0</v>
      </c>
      <c r="X11" s="941">
        <v>0</v>
      </c>
    </row>
    <row r="12" spans="1:26" s="102" customFormat="1" ht="23.25" customHeight="1">
      <c r="A12" s="1914"/>
      <c r="B12" s="930" t="s">
        <v>1052</v>
      </c>
      <c r="C12" s="942"/>
      <c r="D12" s="942"/>
      <c r="E12" s="942"/>
      <c r="F12" s="942"/>
      <c r="G12" s="942"/>
      <c r="H12" s="942"/>
      <c r="I12" s="942"/>
      <c r="J12" s="942"/>
      <c r="K12" s="942"/>
      <c r="L12" s="942"/>
      <c r="M12" s="942"/>
      <c r="N12" s="942"/>
      <c r="O12" s="942"/>
      <c r="P12" s="942"/>
      <c r="Q12" s="942"/>
      <c r="R12" s="942"/>
      <c r="S12" s="942"/>
      <c r="T12" s="942"/>
      <c r="U12" s="943"/>
      <c r="V12" s="943"/>
      <c r="W12" s="943"/>
      <c r="X12" s="943"/>
    </row>
    <row r="13" spans="1:26" ht="23.25" customHeight="1">
      <c r="A13" s="1914"/>
      <c r="B13" s="930" t="s">
        <v>1542</v>
      </c>
      <c r="C13" s="944"/>
      <c r="D13" s="944"/>
      <c r="E13" s="944"/>
      <c r="F13" s="945"/>
      <c r="G13" s="945"/>
      <c r="H13" s="945"/>
      <c r="I13" s="945"/>
      <c r="J13" s="945"/>
      <c r="K13" s="945"/>
      <c r="L13" s="945"/>
      <c r="M13" s="945"/>
      <c r="N13" s="945"/>
      <c r="O13" s="945"/>
      <c r="P13" s="945"/>
      <c r="Q13" s="945"/>
      <c r="R13" s="945"/>
      <c r="S13" s="945"/>
      <c r="T13" s="945"/>
      <c r="U13" s="946"/>
      <c r="V13" s="946"/>
      <c r="W13" s="946"/>
      <c r="X13" s="946"/>
    </row>
    <row r="14" spans="1:26" ht="23.25" customHeight="1">
      <c r="A14" s="1914"/>
      <c r="B14" s="930" t="s">
        <v>1543</v>
      </c>
      <c r="C14" s="944"/>
      <c r="D14" s="944"/>
      <c r="E14" s="944"/>
      <c r="F14" s="945"/>
      <c r="G14" s="945"/>
      <c r="H14" s="945"/>
      <c r="I14" s="945"/>
      <c r="J14" s="945"/>
      <c r="K14" s="945"/>
      <c r="L14" s="945"/>
      <c r="M14" s="945"/>
      <c r="N14" s="945"/>
      <c r="O14" s="945"/>
      <c r="P14" s="945"/>
      <c r="Q14" s="945"/>
      <c r="R14" s="945"/>
      <c r="S14" s="945"/>
      <c r="T14" s="945"/>
      <c r="U14" s="946"/>
      <c r="V14" s="946"/>
      <c r="W14" s="946"/>
      <c r="X14" s="946"/>
    </row>
    <row r="15" spans="1:26" s="102" customFormat="1" ht="23.25" customHeight="1">
      <c r="A15" s="1914"/>
      <c r="B15" s="930" t="s">
        <v>1052</v>
      </c>
      <c r="C15" s="942"/>
      <c r="D15" s="942"/>
      <c r="E15" s="942"/>
      <c r="F15" s="942"/>
      <c r="G15" s="942"/>
      <c r="H15" s="942"/>
      <c r="I15" s="942"/>
      <c r="J15" s="942"/>
      <c r="K15" s="942"/>
      <c r="L15" s="942"/>
      <c r="M15" s="942"/>
      <c r="N15" s="942"/>
      <c r="O15" s="942"/>
      <c r="P15" s="942"/>
      <c r="Q15" s="942"/>
      <c r="R15" s="942"/>
      <c r="S15" s="942"/>
      <c r="T15" s="942"/>
      <c r="U15" s="943"/>
      <c r="V15" s="943"/>
      <c r="W15" s="943"/>
      <c r="X15" s="943"/>
    </row>
    <row r="16" spans="1:26" ht="23.25" customHeight="1">
      <c r="A16" s="1914"/>
      <c r="B16" s="930" t="s">
        <v>1542</v>
      </c>
      <c r="C16" s="944"/>
      <c r="D16" s="944"/>
      <c r="E16" s="944"/>
      <c r="F16" s="945"/>
      <c r="G16" s="945"/>
      <c r="H16" s="945"/>
      <c r="I16" s="945"/>
      <c r="J16" s="945"/>
      <c r="K16" s="945"/>
      <c r="L16" s="945"/>
      <c r="M16" s="945"/>
      <c r="N16" s="945"/>
      <c r="O16" s="945"/>
      <c r="P16" s="945"/>
      <c r="Q16" s="945"/>
      <c r="R16" s="945"/>
      <c r="S16" s="945"/>
      <c r="T16" s="945"/>
      <c r="U16" s="946"/>
      <c r="V16" s="946"/>
      <c r="W16" s="946"/>
      <c r="X16" s="946"/>
    </row>
    <row r="17" spans="1:24" ht="23.25" customHeight="1">
      <c r="A17" s="1914"/>
      <c r="B17" s="930" t="s">
        <v>1543</v>
      </c>
      <c r="C17" s="944"/>
      <c r="D17" s="944"/>
      <c r="E17" s="944"/>
      <c r="F17" s="945"/>
      <c r="G17" s="945"/>
      <c r="H17" s="945"/>
      <c r="I17" s="945"/>
      <c r="J17" s="945"/>
      <c r="K17" s="945"/>
      <c r="L17" s="945"/>
      <c r="M17" s="945"/>
      <c r="N17" s="945"/>
      <c r="O17" s="945"/>
      <c r="P17" s="945"/>
      <c r="Q17" s="945"/>
      <c r="R17" s="945"/>
      <c r="S17" s="945"/>
      <c r="T17" s="945"/>
      <c r="U17" s="946"/>
      <c r="V17" s="946"/>
      <c r="W17" s="946"/>
      <c r="X17" s="946"/>
    </row>
    <row r="18" spans="1:24" s="102" customFormat="1" ht="23.25" customHeight="1">
      <c r="A18" s="1914"/>
      <c r="B18" s="930" t="s">
        <v>1052</v>
      </c>
      <c r="C18" s="942"/>
      <c r="D18" s="942"/>
      <c r="E18" s="942"/>
      <c r="F18" s="942"/>
      <c r="G18" s="942"/>
      <c r="H18" s="942"/>
      <c r="I18" s="942"/>
      <c r="J18" s="942"/>
      <c r="K18" s="942"/>
      <c r="L18" s="942"/>
      <c r="M18" s="942"/>
      <c r="N18" s="942"/>
      <c r="O18" s="942"/>
      <c r="P18" s="942"/>
      <c r="Q18" s="942"/>
      <c r="R18" s="942"/>
      <c r="S18" s="942"/>
      <c r="T18" s="942"/>
      <c r="U18" s="943"/>
      <c r="V18" s="943"/>
      <c r="W18" s="943"/>
      <c r="X18" s="943"/>
    </row>
    <row r="19" spans="1:24" ht="23.25" customHeight="1">
      <c r="A19" s="1914"/>
      <c r="B19" s="930" t="s">
        <v>1542</v>
      </c>
      <c r="C19" s="944"/>
      <c r="D19" s="944"/>
      <c r="E19" s="944"/>
      <c r="F19" s="945"/>
      <c r="G19" s="945"/>
      <c r="H19" s="945"/>
      <c r="I19" s="945"/>
      <c r="J19" s="945"/>
      <c r="K19" s="945"/>
      <c r="L19" s="945"/>
      <c r="M19" s="945"/>
      <c r="N19" s="945"/>
      <c r="O19" s="945"/>
      <c r="P19" s="945"/>
      <c r="Q19" s="945"/>
      <c r="R19" s="945"/>
      <c r="S19" s="945"/>
      <c r="T19" s="945"/>
      <c r="U19" s="946"/>
      <c r="V19" s="946"/>
      <c r="W19" s="946"/>
      <c r="X19" s="946"/>
    </row>
    <row r="20" spans="1:24" ht="23.25" customHeight="1">
      <c r="A20" s="1914"/>
      <c r="B20" s="930" t="s">
        <v>1543</v>
      </c>
      <c r="C20" s="944"/>
      <c r="D20" s="944"/>
      <c r="E20" s="944"/>
      <c r="F20" s="945"/>
      <c r="G20" s="945"/>
      <c r="H20" s="945"/>
      <c r="I20" s="945"/>
      <c r="J20" s="945"/>
      <c r="K20" s="945"/>
      <c r="L20" s="945"/>
      <c r="M20" s="945"/>
      <c r="N20" s="945"/>
      <c r="O20" s="945"/>
      <c r="P20" s="945"/>
      <c r="Q20" s="945"/>
      <c r="R20" s="945"/>
      <c r="S20" s="945"/>
      <c r="T20" s="945"/>
      <c r="U20" s="946"/>
      <c r="V20" s="946"/>
      <c r="W20" s="946"/>
      <c r="X20" s="946"/>
    </row>
    <row r="21" spans="1:24" s="102" customFormat="1" ht="23.25" customHeight="1">
      <c r="A21" s="1914"/>
      <c r="B21" s="930" t="s">
        <v>1052</v>
      </c>
      <c r="C21" s="942"/>
      <c r="D21" s="942"/>
      <c r="E21" s="942"/>
      <c r="F21" s="942"/>
      <c r="G21" s="942"/>
      <c r="H21" s="942"/>
      <c r="I21" s="942"/>
      <c r="J21" s="942"/>
      <c r="K21" s="942"/>
      <c r="L21" s="942"/>
      <c r="M21" s="942"/>
      <c r="N21" s="942"/>
      <c r="O21" s="942"/>
      <c r="P21" s="942"/>
      <c r="Q21" s="942"/>
      <c r="R21" s="942"/>
      <c r="S21" s="942"/>
      <c r="T21" s="942"/>
      <c r="U21" s="943"/>
      <c r="V21" s="943"/>
      <c r="W21" s="943"/>
      <c r="X21" s="943"/>
    </row>
    <row r="22" spans="1:24" ht="23.25" customHeight="1">
      <c r="A22" s="1914"/>
      <c r="B22" s="930" t="s">
        <v>1542</v>
      </c>
      <c r="C22" s="944"/>
      <c r="D22" s="944"/>
      <c r="E22" s="944"/>
      <c r="F22" s="945"/>
      <c r="G22" s="945"/>
      <c r="H22" s="945"/>
      <c r="I22" s="945"/>
      <c r="J22" s="945"/>
      <c r="K22" s="945"/>
      <c r="L22" s="945"/>
      <c r="M22" s="945"/>
      <c r="N22" s="945"/>
      <c r="O22" s="945"/>
      <c r="P22" s="945"/>
      <c r="Q22" s="945"/>
      <c r="R22" s="945"/>
      <c r="S22" s="945"/>
      <c r="T22" s="945"/>
      <c r="U22" s="946"/>
      <c r="V22" s="946"/>
      <c r="W22" s="946"/>
      <c r="X22" s="946"/>
    </row>
    <row r="23" spans="1:24" ht="23.25" customHeight="1">
      <c r="A23" s="1914"/>
      <c r="B23" s="931" t="s">
        <v>1543</v>
      </c>
      <c r="C23" s="944"/>
      <c r="D23" s="944"/>
      <c r="E23" s="944"/>
      <c r="F23" s="945"/>
      <c r="G23" s="945"/>
      <c r="H23" s="945"/>
      <c r="I23" s="945"/>
      <c r="J23" s="945"/>
      <c r="K23" s="945"/>
      <c r="L23" s="945"/>
      <c r="M23" s="945"/>
      <c r="N23" s="945"/>
      <c r="O23" s="945"/>
      <c r="P23" s="945"/>
      <c r="Q23" s="945"/>
      <c r="R23" s="945"/>
      <c r="S23" s="945"/>
      <c r="T23" s="945"/>
      <c r="U23" s="946"/>
      <c r="V23" s="946"/>
      <c r="W23" s="946"/>
      <c r="X23" s="946"/>
    </row>
    <row r="24" spans="1:24" s="952" customFormat="1" ht="24" customHeight="1">
      <c r="A24" s="947" t="s">
        <v>1544</v>
      </c>
      <c r="B24" s="948"/>
      <c r="C24" s="948"/>
      <c r="D24" s="948"/>
      <c r="E24" s="948"/>
      <c r="F24" s="949"/>
      <c r="G24" s="950"/>
      <c r="H24" s="950"/>
      <c r="I24" s="949"/>
      <c r="J24" s="950"/>
      <c r="K24" s="950"/>
      <c r="L24" s="949"/>
      <c r="M24" s="948"/>
      <c r="N24" s="948"/>
      <c r="O24" s="950"/>
      <c r="P24" s="951"/>
      <c r="Q24" s="950"/>
      <c r="R24" s="951"/>
      <c r="S24" s="949"/>
      <c r="T24" s="949"/>
      <c r="U24" s="949"/>
      <c r="V24" s="949"/>
      <c r="W24" s="949"/>
      <c r="X24" s="949"/>
    </row>
    <row r="25" spans="1:24" s="952" customFormat="1" ht="16.95" customHeight="1">
      <c r="A25" s="953"/>
      <c r="B25" s="954"/>
      <c r="C25" s="954"/>
      <c r="D25" s="954"/>
      <c r="E25" s="954"/>
      <c r="G25" s="955"/>
      <c r="H25" s="955"/>
      <c r="J25" s="955"/>
      <c r="K25" s="955"/>
      <c r="M25" s="954"/>
      <c r="N25" s="954"/>
      <c r="O25" s="955"/>
      <c r="P25" s="956"/>
      <c r="Q25" s="955"/>
      <c r="R25" s="956"/>
      <c r="X25" s="956" t="s">
        <v>1545</v>
      </c>
    </row>
    <row r="26" spans="1:24" s="952" customFormat="1" ht="13.5" customHeight="1">
      <c r="H26" s="954"/>
      <c r="K26" s="954" t="s">
        <v>1546</v>
      </c>
      <c r="M26" s="954"/>
      <c r="N26" s="957"/>
      <c r="O26" s="954"/>
      <c r="Q26" s="954"/>
      <c r="S26" s="954"/>
    </row>
    <row r="27" spans="1:24" ht="16.5" customHeight="1">
      <c r="A27" s="539" t="s">
        <v>1547</v>
      </c>
      <c r="B27" s="539"/>
      <c r="C27" s="924"/>
      <c r="D27" s="924"/>
      <c r="E27" s="924"/>
      <c r="F27" s="924"/>
      <c r="G27" s="924"/>
      <c r="H27" s="924"/>
      <c r="I27" s="924"/>
      <c r="J27" s="924"/>
      <c r="K27" s="924"/>
      <c r="L27" s="924"/>
      <c r="M27" s="924"/>
      <c r="N27" s="924"/>
      <c r="O27" s="924"/>
      <c r="P27" s="924"/>
      <c r="Q27" s="924"/>
      <c r="R27" s="924"/>
      <c r="S27" s="924"/>
      <c r="T27" s="924"/>
    </row>
    <row r="28" spans="1:24" ht="16.5" customHeight="1">
      <c r="A28" s="958" t="s">
        <v>1548</v>
      </c>
      <c r="B28" s="539"/>
      <c r="C28" s="924"/>
      <c r="D28" s="924"/>
      <c r="E28" s="924"/>
      <c r="F28" s="924"/>
      <c r="G28" s="924"/>
      <c r="H28" s="924"/>
      <c r="I28" s="924"/>
      <c r="J28" s="924"/>
      <c r="K28" s="924"/>
      <c r="L28" s="924"/>
      <c r="M28" s="924"/>
      <c r="N28" s="924"/>
      <c r="O28" s="924"/>
      <c r="P28" s="924"/>
      <c r="Q28" s="924"/>
      <c r="R28" s="924"/>
      <c r="S28" s="924"/>
      <c r="T28" s="924"/>
    </row>
    <row r="29" spans="1:24" ht="16.5" customHeight="1">
      <c r="B29" s="524" t="s">
        <v>1549</v>
      </c>
    </row>
    <row r="30" spans="1:24" ht="15.6" customHeight="1"/>
    <row r="31" spans="1:24" ht="16.5" customHeight="1"/>
    <row r="32" spans="1:24" ht="16.5" customHeight="1"/>
    <row r="33" s="933" customFormat="1" ht="28.5" customHeight="1"/>
    <row r="34" s="933" customFormat="1" ht="28.5" customHeight="1"/>
    <row r="35" s="933" customFormat="1" ht="53.25" customHeight="1"/>
    <row r="36" s="102" customFormat="1" ht="23.25" customHeight="1"/>
    <row r="37" ht="23.25" customHeight="1"/>
    <row r="38" ht="23.25" customHeight="1"/>
    <row r="39" s="102" customFormat="1" ht="23.25" customHeight="1"/>
    <row r="40" ht="23.25" customHeight="1"/>
    <row r="41" ht="23.25" customHeight="1"/>
    <row r="42" s="102" customFormat="1" ht="23.25" customHeight="1"/>
    <row r="43" ht="23.25" customHeight="1"/>
    <row r="44" ht="23.25" customHeight="1"/>
    <row r="45" s="102" customFormat="1" ht="23.25" customHeight="1"/>
    <row r="46" ht="23.25" customHeight="1"/>
    <row r="47" ht="23.25" customHeight="1"/>
    <row r="48" ht="14.25" customHeight="1"/>
    <row r="49" spans="1:24" ht="14.25" customHeight="1"/>
    <row r="50" spans="1:24" ht="16.5" customHeight="1">
      <c r="U50" s="924"/>
      <c r="V50" s="924"/>
      <c r="W50" s="924"/>
      <c r="X50" s="924"/>
    </row>
    <row r="51" spans="1:24" ht="16.5" customHeight="1">
      <c r="U51" s="924"/>
      <c r="V51" s="924"/>
      <c r="W51" s="924"/>
      <c r="X51" s="924"/>
    </row>
    <row r="52" spans="1:24" ht="12" customHeight="1">
      <c r="A52" s="959"/>
      <c r="B52" s="959"/>
      <c r="C52" s="959"/>
      <c r="D52" s="959"/>
      <c r="E52" s="959"/>
      <c r="F52" s="959"/>
      <c r="G52" s="959"/>
      <c r="H52" s="959"/>
      <c r="I52" s="959"/>
      <c r="J52" s="959"/>
      <c r="K52" s="959"/>
      <c r="L52" s="959"/>
      <c r="M52" s="959"/>
      <c r="N52" s="959"/>
      <c r="O52" s="959"/>
      <c r="P52" s="959"/>
      <c r="Q52" s="959"/>
      <c r="R52" s="959"/>
      <c r="S52" s="959"/>
      <c r="T52" s="959"/>
      <c r="U52" s="959"/>
      <c r="V52" s="959"/>
      <c r="W52" s="959"/>
      <c r="X52" s="959"/>
    </row>
  </sheetData>
  <mergeCells count="33">
    <mergeCell ref="A12:A14"/>
    <mergeCell ref="A15:A17"/>
    <mergeCell ref="A18:A20"/>
    <mergeCell ref="A21:A23"/>
    <mergeCell ref="Y1:Z1"/>
    <mergeCell ref="Q7:R7"/>
    <mergeCell ref="S7:S8"/>
    <mergeCell ref="T7:T8"/>
    <mergeCell ref="U7:V7"/>
    <mergeCell ref="W7:X7"/>
    <mergeCell ref="A9:A11"/>
    <mergeCell ref="I7:I8"/>
    <mergeCell ref="J7:J8"/>
    <mergeCell ref="K7:K8"/>
    <mergeCell ref="L7:L8"/>
    <mergeCell ref="N7:N8"/>
    <mergeCell ref="O7:P7"/>
    <mergeCell ref="A5:X5"/>
    <mergeCell ref="A6:A8"/>
    <mergeCell ref="B6:B8"/>
    <mergeCell ref="C6:F6"/>
    <mergeCell ref="G6:R6"/>
    <mergeCell ref="S6:X6"/>
    <mergeCell ref="C7:E7"/>
    <mergeCell ref="F7:F8"/>
    <mergeCell ref="G7:G8"/>
    <mergeCell ref="H7:H8"/>
    <mergeCell ref="A4:X4"/>
    <mergeCell ref="T1:U1"/>
    <mergeCell ref="V1:X1"/>
    <mergeCell ref="T2:U2"/>
    <mergeCell ref="V2:X2"/>
    <mergeCell ref="A3:X3"/>
  </mergeCells>
  <phoneticPr fontId="18" type="noConversion"/>
  <hyperlinks>
    <hyperlink ref="Y1" location="預告統計資料發布時間表!A1" display="回發布時間表" xr:uid="{7DD55DC0-93D2-484D-A33E-5825656E6B0E}"/>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E2B9B-48EE-4DA6-97F4-AA716C486713}">
  <dimension ref="A1:V76"/>
  <sheetViews>
    <sheetView workbookViewId="0">
      <selection activeCell="U1" sqref="U1:V1"/>
    </sheetView>
  </sheetViews>
  <sheetFormatPr defaultColWidth="7.77734375" defaultRowHeight="16.2"/>
  <cols>
    <col min="1" max="1" width="10.21875" customWidth="1"/>
    <col min="2" max="2" width="7.109375" customWidth="1"/>
    <col min="3" max="3" width="9" customWidth="1"/>
    <col min="4" max="5" width="8.21875" customWidth="1"/>
    <col min="6" max="16" width="9" customWidth="1"/>
    <col min="17" max="19" width="9.88671875" customWidth="1"/>
    <col min="20" max="20" width="13.21875" customWidth="1"/>
  </cols>
  <sheetData>
    <row r="1" spans="1:22" ht="16.5" customHeight="1">
      <c r="A1" s="922" t="s">
        <v>1051</v>
      </c>
      <c r="B1" s="923"/>
      <c r="C1" s="960"/>
      <c r="D1" s="960"/>
      <c r="E1" s="960"/>
      <c r="F1" s="924"/>
      <c r="G1" s="924"/>
      <c r="H1" s="924"/>
      <c r="I1" s="924"/>
      <c r="J1" s="924"/>
      <c r="K1" s="924"/>
      <c r="P1" s="1906" t="s">
        <v>1065</v>
      </c>
      <c r="Q1" s="1906"/>
      <c r="R1" s="1916" t="s">
        <v>1516</v>
      </c>
      <c r="S1" s="1916"/>
      <c r="T1" s="1916"/>
      <c r="U1" s="1372" t="s">
        <v>86</v>
      </c>
      <c r="V1" s="1372"/>
    </row>
    <row r="2" spans="1:22" ht="16.5" customHeight="1">
      <c r="A2" s="926" t="s">
        <v>1517</v>
      </c>
      <c r="B2" s="927" t="s">
        <v>1518</v>
      </c>
      <c r="C2" s="960"/>
      <c r="D2" s="960"/>
      <c r="E2" s="960"/>
      <c r="F2" s="924"/>
      <c r="G2" s="924"/>
      <c r="H2" s="924"/>
      <c r="I2" s="924"/>
      <c r="J2" s="924"/>
      <c r="K2" s="924"/>
      <c r="P2" s="1908" t="s">
        <v>1251</v>
      </c>
      <c r="Q2" s="1908"/>
      <c r="R2" s="1908" t="s">
        <v>1550</v>
      </c>
      <c r="S2" s="1908"/>
      <c r="T2" s="1908"/>
    </row>
    <row r="3" spans="1:22" ht="24.9" customHeight="1">
      <c r="A3" s="1917" t="s">
        <v>1551</v>
      </c>
      <c r="B3" s="1917"/>
      <c r="C3" s="1917"/>
      <c r="D3" s="1917"/>
      <c r="E3" s="1917"/>
      <c r="F3" s="1917"/>
      <c r="G3" s="1917"/>
      <c r="H3" s="1917"/>
      <c r="I3" s="1917"/>
      <c r="J3" s="1917"/>
      <c r="K3" s="1917"/>
      <c r="L3" s="1917"/>
      <c r="M3" s="1917"/>
      <c r="N3" s="1917"/>
      <c r="O3" s="1917"/>
      <c r="P3" s="1917"/>
      <c r="Q3" s="1917"/>
      <c r="R3" s="1917"/>
      <c r="S3" s="1917"/>
      <c r="T3" s="1917"/>
    </row>
    <row r="4" spans="1:22" ht="5.0999999999999996" customHeight="1"/>
    <row r="5" spans="1:22" ht="21" customHeight="1">
      <c r="A5" s="1918" t="s">
        <v>1521</v>
      </c>
      <c r="B5" s="1918"/>
      <c r="C5" s="1918"/>
      <c r="D5" s="1918"/>
      <c r="E5" s="1918"/>
      <c r="F5" s="1918"/>
      <c r="G5" s="1918"/>
      <c r="H5" s="1918"/>
      <c r="I5" s="1918"/>
      <c r="J5" s="1918"/>
      <c r="K5" s="1918"/>
      <c r="L5" s="1918"/>
      <c r="M5" s="1918"/>
      <c r="N5" s="1918"/>
      <c r="O5" s="1918"/>
      <c r="P5" s="1918"/>
      <c r="Q5" s="1918"/>
      <c r="R5" s="1918"/>
      <c r="S5" s="1918"/>
      <c r="T5" s="1918"/>
    </row>
    <row r="6" spans="1:22" s="933" customFormat="1" ht="32.25" customHeight="1">
      <c r="A6" s="1912" t="s">
        <v>1522</v>
      </c>
      <c r="B6" s="1910" t="s">
        <v>1523</v>
      </c>
      <c r="C6" s="1910" t="s">
        <v>1526</v>
      </c>
      <c r="D6" s="1910"/>
      <c r="E6" s="1910"/>
      <c r="F6" s="1910" t="s">
        <v>1552</v>
      </c>
      <c r="G6" s="1910"/>
      <c r="H6" s="1910"/>
      <c r="I6" s="1910" t="s">
        <v>1553</v>
      </c>
      <c r="J6" s="1910"/>
      <c r="K6" s="1910"/>
      <c r="L6" s="1910" t="s">
        <v>1554</v>
      </c>
      <c r="M6" s="1910"/>
      <c r="N6" s="1910"/>
      <c r="O6" s="1910" t="s">
        <v>1555</v>
      </c>
      <c r="P6" s="1910"/>
      <c r="Q6" s="1910"/>
      <c r="R6" s="1913" t="s">
        <v>1556</v>
      </c>
      <c r="S6" s="1913"/>
      <c r="T6" s="1913"/>
    </row>
    <row r="7" spans="1:22" s="933" customFormat="1" ht="67.5" customHeight="1">
      <c r="A7" s="1912"/>
      <c r="B7" s="1910"/>
      <c r="C7" s="961" t="s">
        <v>1052</v>
      </c>
      <c r="D7" s="961" t="s">
        <v>1536</v>
      </c>
      <c r="E7" s="961" t="s">
        <v>1537</v>
      </c>
      <c r="F7" s="931" t="s">
        <v>1557</v>
      </c>
      <c r="G7" s="931" t="s">
        <v>1558</v>
      </c>
      <c r="H7" s="931" t="s">
        <v>1559</v>
      </c>
      <c r="I7" s="931" t="s">
        <v>1557</v>
      </c>
      <c r="J7" s="931" t="s">
        <v>1558</v>
      </c>
      <c r="K7" s="931" t="s">
        <v>1559</v>
      </c>
      <c r="L7" s="931" t="s">
        <v>1557</v>
      </c>
      <c r="M7" s="931" t="s">
        <v>1558</v>
      </c>
      <c r="N7" s="931" t="s">
        <v>1559</v>
      </c>
      <c r="O7" s="931" t="s">
        <v>1557</v>
      </c>
      <c r="P7" s="931" t="s">
        <v>1558</v>
      </c>
      <c r="Q7" s="932" t="s">
        <v>1559</v>
      </c>
      <c r="R7" s="931" t="s">
        <v>1557</v>
      </c>
      <c r="S7" s="931" t="s">
        <v>1558</v>
      </c>
      <c r="T7" s="932" t="s">
        <v>1559</v>
      </c>
    </row>
    <row r="8" spans="1:22" s="102" customFormat="1" ht="23.25" customHeight="1">
      <c r="A8" s="1912" t="s">
        <v>1090</v>
      </c>
      <c r="B8" s="937" t="s">
        <v>1052</v>
      </c>
      <c r="C8" s="962">
        <f t="shared" ref="C8:T8" si="0">C9</f>
        <v>2</v>
      </c>
      <c r="D8" s="962">
        <f t="shared" si="0"/>
        <v>1</v>
      </c>
      <c r="E8" s="962">
        <f t="shared" si="0"/>
        <v>1</v>
      </c>
      <c r="F8" s="962">
        <f t="shared" si="0"/>
        <v>5170</v>
      </c>
      <c r="G8" s="962">
        <f t="shared" si="0"/>
        <v>700</v>
      </c>
      <c r="H8" s="962">
        <f t="shared" si="0"/>
        <v>4470</v>
      </c>
      <c r="I8" s="962">
        <f t="shared" si="0"/>
        <v>3693</v>
      </c>
      <c r="J8" s="962">
        <f t="shared" si="0"/>
        <v>381</v>
      </c>
      <c r="K8" s="962">
        <f t="shared" si="0"/>
        <v>3312</v>
      </c>
      <c r="L8" s="962">
        <f t="shared" si="0"/>
        <v>1477</v>
      </c>
      <c r="M8" s="962">
        <f t="shared" si="0"/>
        <v>319</v>
      </c>
      <c r="N8" s="962">
        <f t="shared" si="0"/>
        <v>1158</v>
      </c>
      <c r="O8" s="962">
        <f t="shared" si="0"/>
        <v>356</v>
      </c>
      <c r="P8" s="962">
        <f t="shared" si="0"/>
        <v>10</v>
      </c>
      <c r="Q8" s="962">
        <f t="shared" si="0"/>
        <v>346</v>
      </c>
      <c r="R8" s="962">
        <f t="shared" si="0"/>
        <v>121</v>
      </c>
      <c r="S8" s="962">
        <f t="shared" si="0"/>
        <v>38</v>
      </c>
      <c r="T8" s="962">
        <f t="shared" si="0"/>
        <v>83</v>
      </c>
    </row>
    <row r="9" spans="1:22" ht="23.25" customHeight="1">
      <c r="A9" s="1912"/>
      <c r="B9" s="930" t="s">
        <v>1542</v>
      </c>
      <c r="C9" s="962">
        <f>SUM(D9:E9)</f>
        <v>2</v>
      </c>
      <c r="D9" s="962">
        <v>1</v>
      </c>
      <c r="E9" s="962">
        <v>1</v>
      </c>
      <c r="F9" s="962">
        <f>SUM(G9:H9)</f>
        <v>5170</v>
      </c>
      <c r="G9" s="962">
        <v>700</v>
      </c>
      <c r="H9" s="962">
        <v>4470</v>
      </c>
      <c r="I9" s="962">
        <f>SUM(J9:K9)</f>
        <v>3693</v>
      </c>
      <c r="J9" s="962">
        <v>381</v>
      </c>
      <c r="K9" s="962">
        <v>3312</v>
      </c>
      <c r="L9" s="962">
        <f>SUM(M9:N9)</f>
        <v>1477</v>
      </c>
      <c r="M9" s="962">
        <v>319</v>
      </c>
      <c r="N9" s="962">
        <v>1158</v>
      </c>
      <c r="O9" s="962">
        <f>SUM(P9:Q9)</f>
        <v>356</v>
      </c>
      <c r="P9" s="962">
        <v>10</v>
      </c>
      <c r="Q9" s="962">
        <v>346</v>
      </c>
      <c r="R9" s="962">
        <f>SUM(S9:T9)</f>
        <v>121</v>
      </c>
      <c r="S9" s="962">
        <v>38</v>
      </c>
      <c r="T9" s="962">
        <v>83</v>
      </c>
    </row>
    <row r="10" spans="1:22" ht="23.25" customHeight="1">
      <c r="A10" s="1912"/>
      <c r="B10" s="930" t="s">
        <v>1543</v>
      </c>
      <c r="C10" s="962">
        <v>0</v>
      </c>
      <c r="D10" s="962">
        <v>0</v>
      </c>
      <c r="E10" s="962">
        <v>0</v>
      </c>
      <c r="F10" s="962">
        <v>0</v>
      </c>
      <c r="G10" s="962">
        <v>0</v>
      </c>
      <c r="H10" s="962">
        <v>0</v>
      </c>
      <c r="I10" s="962">
        <v>0</v>
      </c>
      <c r="J10" s="962">
        <v>0</v>
      </c>
      <c r="K10" s="962">
        <v>0</v>
      </c>
      <c r="L10" s="962">
        <v>0</v>
      </c>
      <c r="M10" s="962">
        <v>0</v>
      </c>
      <c r="N10" s="962">
        <v>0</v>
      </c>
      <c r="O10" s="962">
        <v>0</v>
      </c>
      <c r="P10" s="962">
        <v>0</v>
      </c>
      <c r="Q10" s="962">
        <v>0</v>
      </c>
      <c r="R10" s="962">
        <v>0</v>
      </c>
      <c r="S10" s="962">
        <v>0</v>
      </c>
      <c r="T10" s="962">
        <v>0</v>
      </c>
    </row>
    <row r="11" spans="1:22" s="102" customFormat="1" ht="23.25" customHeight="1">
      <c r="A11" s="1914"/>
      <c r="B11" s="930" t="s">
        <v>1052</v>
      </c>
      <c r="C11" s="930"/>
      <c r="D11" s="930"/>
      <c r="E11" s="930"/>
      <c r="F11" s="942"/>
      <c r="G11" s="942"/>
      <c r="H11" s="942"/>
      <c r="I11" s="942"/>
      <c r="J11" s="942"/>
      <c r="K11" s="942"/>
      <c r="L11" s="942"/>
      <c r="M11" s="942"/>
      <c r="N11" s="963"/>
      <c r="O11" s="942"/>
      <c r="P11" s="942"/>
      <c r="Q11" s="963"/>
      <c r="R11" s="942"/>
      <c r="S11" s="942"/>
      <c r="T11" s="963"/>
    </row>
    <row r="12" spans="1:22" ht="23.25" customHeight="1">
      <c r="A12" s="1914"/>
      <c r="B12" s="930" t="s">
        <v>1542</v>
      </c>
      <c r="C12" s="930"/>
      <c r="D12" s="930"/>
      <c r="E12" s="930"/>
      <c r="F12" s="945"/>
      <c r="G12" s="945"/>
      <c r="H12" s="945"/>
      <c r="I12" s="945"/>
      <c r="J12" s="945"/>
      <c r="K12" s="945"/>
      <c r="L12" s="945"/>
      <c r="M12" s="945"/>
      <c r="N12" s="964"/>
      <c r="O12" s="945"/>
      <c r="P12" s="945"/>
      <c r="Q12" s="964"/>
      <c r="R12" s="945"/>
      <c r="S12" s="945"/>
      <c r="T12" s="964"/>
    </row>
    <row r="13" spans="1:22" ht="23.25" customHeight="1">
      <c r="A13" s="1914"/>
      <c r="B13" s="930" t="s">
        <v>1543</v>
      </c>
      <c r="C13" s="930"/>
      <c r="D13" s="930"/>
      <c r="E13" s="930"/>
      <c r="F13" s="945"/>
      <c r="G13" s="945"/>
      <c r="H13" s="945"/>
      <c r="I13" s="945"/>
      <c r="J13" s="945"/>
      <c r="K13" s="945"/>
      <c r="L13" s="945"/>
      <c r="M13" s="945"/>
      <c r="N13" s="964"/>
      <c r="O13" s="945"/>
      <c r="P13" s="945"/>
      <c r="Q13" s="964"/>
      <c r="R13" s="945"/>
      <c r="S13" s="945"/>
      <c r="T13" s="964"/>
    </row>
    <row r="14" spans="1:22" s="102" customFormat="1" ht="23.25" customHeight="1">
      <c r="A14" s="1914"/>
      <c r="B14" s="930" t="s">
        <v>1052</v>
      </c>
      <c r="C14" s="930"/>
      <c r="D14" s="930"/>
      <c r="E14" s="930"/>
      <c r="F14" s="942"/>
      <c r="G14" s="942"/>
      <c r="H14" s="942"/>
      <c r="I14" s="942"/>
      <c r="J14" s="942"/>
      <c r="K14" s="942"/>
      <c r="L14" s="942"/>
      <c r="M14" s="942"/>
      <c r="N14" s="963"/>
      <c r="O14" s="942"/>
      <c r="P14" s="942"/>
      <c r="Q14" s="963"/>
      <c r="R14" s="942"/>
      <c r="S14" s="942"/>
      <c r="T14" s="963"/>
    </row>
    <row r="15" spans="1:22" ht="23.25" customHeight="1">
      <c r="A15" s="1914"/>
      <c r="B15" s="930" t="s">
        <v>1542</v>
      </c>
      <c r="C15" s="930"/>
      <c r="D15" s="930"/>
      <c r="E15" s="930"/>
      <c r="F15" s="945"/>
      <c r="G15" s="945"/>
      <c r="H15" s="945"/>
      <c r="I15" s="945"/>
      <c r="J15" s="945"/>
      <c r="K15" s="945"/>
      <c r="L15" s="945"/>
      <c r="M15" s="945"/>
      <c r="N15" s="964"/>
      <c r="O15" s="945"/>
      <c r="P15" s="945"/>
      <c r="Q15" s="964"/>
      <c r="R15" s="945"/>
      <c r="S15" s="945"/>
      <c r="T15" s="964"/>
    </row>
    <row r="16" spans="1:22" ht="23.25" customHeight="1">
      <c r="A16" s="1914"/>
      <c r="B16" s="930" t="s">
        <v>1543</v>
      </c>
      <c r="C16" s="930"/>
      <c r="D16" s="930"/>
      <c r="E16" s="930"/>
      <c r="F16" s="945"/>
      <c r="G16" s="945"/>
      <c r="H16" s="945"/>
      <c r="I16" s="945"/>
      <c r="J16" s="945"/>
      <c r="K16" s="945"/>
      <c r="L16" s="945"/>
      <c r="M16" s="945"/>
      <c r="N16" s="964"/>
      <c r="O16" s="945"/>
      <c r="P16" s="945"/>
      <c r="Q16" s="964"/>
      <c r="R16" s="945"/>
      <c r="S16" s="945"/>
      <c r="T16" s="964"/>
    </row>
    <row r="17" spans="1:20" s="102" customFormat="1" ht="23.25" customHeight="1">
      <c r="A17" s="1914"/>
      <c r="B17" s="930" t="s">
        <v>1052</v>
      </c>
      <c r="C17" s="930"/>
      <c r="D17" s="930"/>
      <c r="E17" s="930"/>
      <c r="F17" s="942"/>
      <c r="G17" s="942"/>
      <c r="H17" s="942"/>
      <c r="I17" s="942"/>
      <c r="J17" s="942"/>
      <c r="K17" s="942"/>
      <c r="L17" s="942"/>
      <c r="M17" s="942"/>
      <c r="N17" s="963"/>
      <c r="O17" s="942"/>
      <c r="P17" s="942"/>
      <c r="Q17" s="963"/>
      <c r="R17" s="942"/>
      <c r="S17" s="942"/>
      <c r="T17" s="963"/>
    </row>
    <row r="18" spans="1:20" ht="23.25" customHeight="1">
      <c r="A18" s="1914"/>
      <c r="B18" s="930" t="s">
        <v>1542</v>
      </c>
      <c r="C18" s="930"/>
      <c r="D18" s="930"/>
      <c r="E18" s="930"/>
      <c r="F18" s="945"/>
      <c r="G18" s="945"/>
      <c r="H18" s="945"/>
      <c r="I18" s="945"/>
      <c r="J18" s="945"/>
      <c r="K18" s="945"/>
      <c r="L18" s="945"/>
      <c r="M18" s="945"/>
      <c r="N18" s="964"/>
      <c r="O18" s="945"/>
      <c r="P18" s="945"/>
      <c r="Q18" s="964"/>
      <c r="R18" s="945"/>
      <c r="S18" s="945"/>
      <c r="T18" s="964"/>
    </row>
    <row r="19" spans="1:20" ht="23.25" customHeight="1">
      <c r="A19" s="1914"/>
      <c r="B19" s="930" t="s">
        <v>1543</v>
      </c>
      <c r="C19" s="930"/>
      <c r="D19" s="930"/>
      <c r="E19" s="930"/>
      <c r="F19" s="945"/>
      <c r="G19" s="945"/>
      <c r="H19" s="945"/>
      <c r="I19" s="945"/>
      <c r="J19" s="945"/>
      <c r="K19" s="945"/>
      <c r="L19" s="945"/>
      <c r="M19" s="945"/>
      <c r="N19" s="964"/>
      <c r="O19" s="945"/>
      <c r="P19" s="945"/>
      <c r="Q19" s="964"/>
      <c r="R19" s="945"/>
      <c r="S19" s="945"/>
      <c r="T19" s="964"/>
    </row>
    <row r="20" spans="1:20" s="952" customFormat="1" ht="24" customHeight="1">
      <c r="A20" s="947" t="s">
        <v>1544</v>
      </c>
      <c r="B20" s="948"/>
      <c r="C20" s="948"/>
      <c r="D20" s="948"/>
      <c r="E20" s="948"/>
      <c r="F20" s="949"/>
      <c r="G20" s="950"/>
      <c r="H20" s="950"/>
      <c r="I20" s="949"/>
      <c r="J20" s="950"/>
      <c r="K20" s="950"/>
      <c r="L20" s="949"/>
      <c r="M20" s="948"/>
      <c r="N20" s="948"/>
      <c r="O20" s="950"/>
      <c r="P20" s="951"/>
      <c r="Q20" s="949"/>
      <c r="R20" s="950"/>
      <c r="S20" s="951"/>
      <c r="T20" s="949"/>
    </row>
    <row r="21" spans="1:20" s="952" customFormat="1" ht="17.25" customHeight="1">
      <c r="A21" s="953"/>
      <c r="B21" s="954"/>
      <c r="C21" s="954"/>
      <c r="D21" s="954"/>
      <c r="E21" s="954"/>
      <c r="G21" s="955"/>
      <c r="H21" s="955"/>
      <c r="J21" s="955"/>
      <c r="K21" s="955"/>
      <c r="M21" s="954"/>
      <c r="N21" s="954"/>
      <c r="O21" s="955"/>
      <c r="P21" s="956"/>
      <c r="R21" s="955"/>
      <c r="S21" s="956"/>
      <c r="T21" s="956" t="s">
        <v>1560</v>
      </c>
    </row>
    <row r="22" spans="1:20" s="952" customFormat="1" ht="16.5" customHeight="1">
      <c r="H22" s="954"/>
      <c r="I22" s="954" t="s">
        <v>1546</v>
      </c>
      <c r="L22" s="954"/>
      <c r="M22" s="957"/>
      <c r="N22" s="954"/>
      <c r="P22" s="954"/>
      <c r="Q22" s="954"/>
      <c r="S22" s="954"/>
      <c r="T22" s="954"/>
    </row>
    <row r="23" spans="1:20" ht="16.5" customHeight="1">
      <c r="A23" s="965" t="s">
        <v>1561</v>
      </c>
      <c r="B23" s="539"/>
      <c r="C23" s="539"/>
      <c r="D23" s="539"/>
      <c r="E23" s="539"/>
      <c r="F23" s="924"/>
      <c r="G23" s="924"/>
      <c r="H23" s="924"/>
      <c r="I23" s="924"/>
      <c r="J23" s="924"/>
      <c r="K23" s="924"/>
      <c r="L23" s="924"/>
      <c r="M23" s="924"/>
      <c r="N23" s="924"/>
      <c r="O23" s="924"/>
      <c r="P23" s="924"/>
      <c r="Q23" s="924"/>
      <c r="R23" s="924"/>
      <c r="S23" s="924"/>
      <c r="T23" s="924"/>
    </row>
    <row r="24" spans="1:20" ht="16.5" customHeight="1">
      <c r="A24" s="958" t="s">
        <v>1562</v>
      </c>
      <c r="B24" s="539"/>
      <c r="C24" s="539"/>
      <c r="D24" s="539"/>
      <c r="E24" s="539"/>
      <c r="F24" s="924"/>
      <c r="G24" s="924"/>
      <c r="H24" s="924"/>
      <c r="I24" s="924"/>
      <c r="J24" s="924"/>
      <c r="K24" s="924"/>
      <c r="L24" s="924"/>
      <c r="M24" s="924"/>
      <c r="N24" s="924"/>
      <c r="O24" s="924"/>
      <c r="P24" s="924"/>
      <c r="Q24" s="924"/>
      <c r="R24" s="924"/>
      <c r="S24" s="924"/>
      <c r="T24" s="924"/>
    </row>
    <row r="25" spans="1:20" ht="15.75" customHeight="1"/>
    <row r="26" spans="1:20" ht="16.5" customHeight="1"/>
    <row r="27" spans="1:20" ht="16.5" customHeight="1"/>
    <row r="28" spans="1:20" ht="16.5" customHeight="1"/>
    <row r="29" spans="1:20" ht="21" customHeight="1"/>
    <row r="30" spans="1:20" ht="16.5" customHeight="1"/>
    <row r="31" spans="1:20" ht="16.5" customHeight="1">
      <c r="A31" s="933"/>
      <c r="B31" s="933"/>
      <c r="C31" s="933"/>
      <c r="D31" s="933"/>
      <c r="E31" s="933"/>
      <c r="F31" s="933"/>
      <c r="G31" s="933"/>
      <c r="H31" s="933"/>
      <c r="I31" s="933"/>
      <c r="J31" s="933"/>
      <c r="K31" s="933"/>
      <c r="L31" s="933"/>
      <c r="M31" s="933"/>
      <c r="N31" s="933"/>
      <c r="O31" s="933"/>
      <c r="P31" s="933"/>
      <c r="Q31" s="933"/>
      <c r="R31" s="933"/>
      <c r="S31" s="933"/>
      <c r="T31" s="933"/>
    </row>
    <row r="32" spans="1:20" s="933" customFormat="1" ht="28.5" customHeight="1"/>
    <row r="33" spans="1:20" s="933" customFormat="1" ht="28.5" customHeight="1"/>
    <row r="34" spans="1:20" s="933" customFormat="1" ht="53.25" customHeight="1">
      <c r="A34" s="102"/>
      <c r="B34" s="102"/>
      <c r="C34" s="102"/>
      <c r="D34" s="102"/>
      <c r="E34" s="102"/>
      <c r="F34" s="102"/>
      <c r="G34" s="102"/>
      <c r="H34" s="102"/>
      <c r="I34" s="102"/>
      <c r="J34" s="102"/>
      <c r="K34" s="102"/>
      <c r="L34" s="102"/>
      <c r="M34" s="102"/>
      <c r="N34" s="102"/>
      <c r="O34" s="102"/>
      <c r="P34" s="102"/>
      <c r="Q34" s="102"/>
      <c r="R34" s="102"/>
      <c r="S34" s="102"/>
      <c r="T34" s="102"/>
    </row>
    <row r="35" spans="1:20" s="102" customFormat="1" ht="23.25" customHeight="1">
      <c r="A35"/>
      <c r="B35"/>
      <c r="C35"/>
      <c r="D35"/>
      <c r="E35"/>
      <c r="F35"/>
      <c r="G35"/>
      <c r="H35"/>
      <c r="I35"/>
      <c r="J35"/>
      <c r="K35"/>
      <c r="L35"/>
      <c r="M35"/>
      <c r="N35"/>
      <c r="O35"/>
      <c r="P35"/>
      <c r="Q35"/>
      <c r="R35"/>
      <c r="S35"/>
      <c r="T35"/>
    </row>
    <row r="36" spans="1:20" ht="23.25" customHeight="1"/>
    <row r="37" spans="1:20" ht="23.25" customHeight="1">
      <c r="A37" s="102"/>
      <c r="B37" s="102"/>
      <c r="C37" s="102"/>
      <c r="D37" s="102"/>
      <c r="E37" s="102"/>
      <c r="F37" s="102"/>
      <c r="G37" s="102"/>
      <c r="H37" s="102"/>
      <c r="I37" s="102"/>
      <c r="J37" s="102"/>
      <c r="K37" s="102"/>
      <c r="L37" s="102"/>
      <c r="M37" s="102"/>
      <c r="N37" s="102"/>
      <c r="O37" s="102"/>
      <c r="P37" s="102"/>
      <c r="Q37" s="102"/>
      <c r="R37" s="102"/>
      <c r="S37" s="102"/>
      <c r="T37" s="102"/>
    </row>
    <row r="38" spans="1:20" s="102" customFormat="1" ht="23.25" customHeight="1">
      <c r="A38"/>
      <c r="B38"/>
      <c r="C38"/>
      <c r="D38"/>
      <c r="E38"/>
      <c r="F38"/>
      <c r="G38"/>
      <c r="H38"/>
      <c r="I38"/>
      <c r="J38"/>
      <c r="K38"/>
      <c r="L38"/>
      <c r="M38"/>
      <c r="N38"/>
      <c r="O38"/>
      <c r="P38"/>
      <c r="Q38"/>
      <c r="R38"/>
      <c r="S38"/>
      <c r="T38"/>
    </row>
    <row r="39" spans="1:20" ht="23.25" customHeight="1"/>
    <row r="40" spans="1:20" ht="23.25" customHeight="1">
      <c r="A40" s="102"/>
      <c r="B40" s="102"/>
      <c r="C40" s="102"/>
      <c r="D40" s="102"/>
      <c r="E40" s="102"/>
      <c r="F40" s="102"/>
      <c r="G40" s="102"/>
      <c r="H40" s="102"/>
      <c r="I40" s="102"/>
      <c r="J40" s="102"/>
      <c r="K40" s="102"/>
      <c r="L40" s="102"/>
      <c r="M40" s="102"/>
      <c r="N40" s="102"/>
      <c r="O40" s="102"/>
      <c r="P40" s="102"/>
      <c r="Q40" s="102"/>
      <c r="R40" s="102"/>
      <c r="S40" s="102"/>
      <c r="T40" s="102"/>
    </row>
    <row r="41" spans="1:20" s="102" customFormat="1" ht="23.25" customHeight="1">
      <c r="A41"/>
      <c r="B41"/>
      <c r="C41"/>
      <c r="D41"/>
      <c r="E41"/>
      <c r="F41"/>
      <c r="G41"/>
      <c r="H41"/>
      <c r="I41"/>
      <c r="J41"/>
      <c r="K41"/>
      <c r="L41"/>
      <c r="M41"/>
      <c r="N41"/>
      <c r="O41"/>
      <c r="P41"/>
      <c r="Q41"/>
      <c r="R41"/>
      <c r="S41"/>
      <c r="T41"/>
    </row>
    <row r="42" spans="1:20" ht="23.25" customHeight="1"/>
    <row r="43" spans="1:20" ht="23.25" customHeight="1">
      <c r="A43" s="102"/>
      <c r="B43" s="102"/>
      <c r="C43" s="102"/>
      <c r="D43" s="102"/>
      <c r="E43" s="102"/>
      <c r="F43" s="102"/>
      <c r="G43" s="102"/>
      <c r="H43" s="102"/>
      <c r="I43" s="102"/>
      <c r="J43" s="102"/>
      <c r="K43" s="102"/>
      <c r="L43" s="102"/>
      <c r="M43" s="102"/>
      <c r="N43" s="102"/>
      <c r="O43" s="102"/>
      <c r="P43" s="102"/>
      <c r="Q43" s="102"/>
      <c r="R43" s="102"/>
      <c r="S43" s="102"/>
      <c r="T43" s="102"/>
    </row>
    <row r="44" spans="1:20" s="102" customFormat="1" ht="23.25" customHeight="1">
      <c r="A44"/>
      <c r="B44"/>
      <c r="C44"/>
      <c r="D44"/>
      <c r="E44"/>
      <c r="F44"/>
      <c r="G44"/>
      <c r="H44"/>
      <c r="I44"/>
      <c r="J44"/>
      <c r="K44"/>
      <c r="L44"/>
      <c r="M44"/>
      <c r="N44"/>
      <c r="O44"/>
      <c r="P44"/>
      <c r="Q44"/>
      <c r="R44"/>
      <c r="S44"/>
      <c r="T44"/>
    </row>
    <row r="45" spans="1:20" ht="23.25" customHeight="1"/>
    <row r="46" spans="1:20" ht="23.25" customHeight="1">
      <c r="A46" s="102"/>
      <c r="B46" s="102"/>
      <c r="C46" s="102"/>
      <c r="D46" s="102"/>
      <c r="E46" s="102"/>
      <c r="F46" s="102"/>
      <c r="G46" s="102"/>
      <c r="H46" s="102"/>
      <c r="I46" s="102"/>
      <c r="J46" s="102"/>
      <c r="K46" s="102"/>
      <c r="L46" s="102"/>
      <c r="M46" s="102"/>
      <c r="N46" s="102"/>
      <c r="O46" s="102"/>
      <c r="P46" s="102"/>
      <c r="Q46" s="102"/>
      <c r="R46" s="102"/>
      <c r="S46" s="102"/>
      <c r="T46" s="102"/>
    </row>
    <row r="47" spans="1:20" ht="14.25" customHeight="1"/>
    <row r="48" spans="1:20" ht="14.25" customHeight="1"/>
    <row r="49" spans="1:20" ht="16.5" customHeight="1"/>
    <row r="50" spans="1:20" ht="16.5" customHeight="1"/>
    <row r="57" spans="1:20" ht="15.75" customHeight="1">
      <c r="A57" s="933"/>
      <c r="B57" s="933"/>
      <c r="C57" s="933"/>
      <c r="D57" s="933"/>
      <c r="E57" s="933"/>
      <c r="F57" s="933"/>
      <c r="G57" s="933"/>
      <c r="H57" s="933"/>
      <c r="I57" s="933"/>
      <c r="J57" s="933"/>
      <c r="K57" s="933"/>
      <c r="L57" s="933"/>
      <c r="M57" s="933"/>
      <c r="N57" s="933"/>
      <c r="O57" s="933"/>
      <c r="P57" s="933"/>
      <c r="Q57" s="933"/>
      <c r="R57" s="933"/>
      <c r="S57" s="933"/>
      <c r="T57" s="933"/>
    </row>
    <row r="58" spans="1:20" ht="15.75" customHeight="1">
      <c r="A58" s="933"/>
      <c r="B58" s="933"/>
      <c r="C58" s="933"/>
      <c r="D58" s="933"/>
      <c r="E58" s="933"/>
      <c r="F58" s="933"/>
      <c r="G58" s="933"/>
      <c r="H58" s="933"/>
      <c r="I58" s="933"/>
      <c r="J58" s="933"/>
      <c r="K58" s="933"/>
      <c r="L58" s="933"/>
      <c r="M58" s="933"/>
      <c r="N58" s="933"/>
      <c r="O58" s="933"/>
      <c r="P58" s="933"/>
      <c r="Q58" s="933"/>
      <c r="R58" s="933"/>
      <c r="S58" s="933"/>
      <c r="T58" s="933"/>
    </row>
    <row r="59" spans="1:20" ht="15.75" customHeight="1">
      <c r="A59" s="933"/>
      <c r="B59" s="933"/>
      <c r="C59" s="933"/>
      <c r="D59" s="933"/>
      <c r="E59" s="933"/>
      <c r="F59" s="933"/>
      <c r="G59" s="933"/>
      <c r="H59" s="933"/>
      <c r="I59" s="933"/>
      <c r="J59" s="933"/>
      <c r="K59" s="933"/>
      <c r="L59" s="933"/>
      <c r="M59" s="933"/>
      <c r="N59" s="933"/>
      <c r="O59" s="933"/>
      <c r="P59" s="933"/>
      <c r="Q59" s="933"/>
      <c r="R59" s="933"/>
      <c r="S59" s="933"/>
      <c r="T59" s="933"/>
    </row>
    <row r="60" spans="1:20" ht="12" customHeight="1">
      <c r="A60" s="102"/>
      <c r="B60" s="102"/>
      <c r="C60" s="102"/>
      <c r="D60" s="102"/>
      <c r="E60" s="102"/>
      <c r="F60" s="102"/>
      <c r="G60" s="102"/>
      <c r="H60" s="102"/>
      <c r="I60" s="102"/>
      <c r="J60" s="102"/>
      <c r="K60" s="102"/>
      <c r="L60" s="102"/>
      <c r="M60" s="102"/>
      <c r="N60" s="102"/>
      <c r="O60" s="102"/>
      <c r="P60" s="102"/>
      <c r="Q60" s="102"/>
      <c r="R60" s="102"/>
      <c r="S60" s="102"/>
      <c r="T60" s="102"/>
    </row>
    <row r="63" spans="1:20" ht="12" customHeight="1">
      <c r="A63" s="102"/>
      <c r="B63" s="102"/>
      <c r="C63" s="102"/>
      <c r="D63" s="102"/>
      <c r="E63" s="102"/>
      <c r="F63" s="102"/>
      <c r="G63" s="102"/>
      <c r="H63" s="102"/>
      <c r="I63" s="102"/>
      <c r="J63" s="102"/>
      <c r="K63" s="102"/>
      <c r="L63" s="102"/>
      <c r="M63" s="102"/>
      <c r="N63" s="102"/>
      <c r="O63" s="102"/>
      <c r="P63" s="102"/>
      <c r="Q63" s="102"/>
      <c r="R63" s="102"/>
      <c r="S63" s="102"/>
      <c r="T63" s="102"/>
    </row>
    <row r="66" spans="1:20" ht="12" customHeight="1">
      <c r="A66" s="102"/>
      <c r="B66" s="102"/>
      <c r="C66" s="102"/>
      <c r="D66" s="102"/>
      <c r="E66" s="102"/>
      <c r="F66" s="102"/>
      <c r="G66" s="102"/>
      <c r="H66" s="102"/>
      <c r="I66" s="102"/>
      <c r="J66" s="102"/>
      <c r="K66" s="102"/>
      <c r="L66" s="102"/>
      <c r="M66" s="102"/>
      <c r="N66" s="102"/>
      <c r="O66" s="102"/>
      <c r="P66" s="102"/>
      <c r="Q66" s="102"/>
      <c r="R66" s="102"/>
      <c r="S66" s="102"/>
      <c r="T66" s="102"/>
    </row>
    <row r="69" spans="1:20" ht="12" customHeight="1">
      <c r="A69" s="102"/>
      <c r="B69" s="102"/>
      <c r="C69" s="102"/>
      <c r="D69" s="102"/>
      <c r="E69" s="102"/>
      <c r="F69" s="102"/>
      <c r="G69" s="102"/>
      <c r="H69" s="102"/>
      <c r="I69" s="102"/>
      <c r="J69" s="102"/>
      <c r="K69" s="102"/>
      <c r="L69" s="102"/>
      <c r="M69" s="102"/>
      <c r="N69" s="102"/>
      <c r="O69" s="102"/>
      <c r="P69" s="102"/>
      <c r="Q69" s="102"/>
      <c r="R69" s="102"/>
      <c r="S69" s="102"/>
      <c r="T69" s="102"/>
    </row>
    <row r="74" spans="1:20" ht="16.5" customHeight="1">
      <c r="A74" s="924"/>
      <c r="B74" s="924"/>
      <c r="C74" s="924"/>
      <c r="D74" s="924"/>
      <c r="E74" s="924"/>
      <c r="F74" s="924"/>
      <c r="G74" s="924"/>
    </row>
    <row r="75" spans="1:20" ht="16.5" customHeight="1">
      <c r="A75" s="924"/>
      <c r="B75" s="924"/>
      <c r="C75" s="924"/>
      <c r="D75" s="924"/>
      <c r="E75" s="924"/>
      <c r="F75" s="924"/>
      <c r="G75" s="924"/>
    </row>
    <row r="76" spans="1:20" ht="12" customHeight="1">
      <c r="A76" s="959"/>
      <c r="B76" s="959"/>
      <c r="C76" s="959"/>
      <c r="D76" s="959"/>
      <c r="E76" s="959"/>
      <c r="F76" s="959"/>
      <c r="G76" s="959"/>
    </row>
  </sheetData>
  <mergeCells count="19">
    <mergeCell ref="U1:V1"/>
    <mergeCell ref="O6:Q6"/>
    <mergeCell ref="R6:T6"/>
    <mergeCell ref="A8:A10"/>
    <mergeCell ref="A11:A13"/>
    <mergeCell ref="F6:H6"/>
    <mergeCell ref="I6:K6"/>
    <mergeCell ref="L6:N6"/>
    <mergeCell ref="P1:Q1"/>
    <mergeCell ref="R1:T1"/>
    <mergeCell ref="P2:Q2"/>
    <mergeCell ref="R2:T2"/>
    <mergeCell ref="A3:T3"/>
    <mergeCell ref="A5:T5"/>
    <mergeCell ref="A14:A16"/>
    <mergeCell ref="A17:A19"/>
    <mergeCell ref="A6:A7"/>
    <mergeCell ref="B6:B7"/>
    <mergeCell ref="C6:E6"/>
  </mergeCells>
  <phoneticPr fontId="18" type="noConversion"/>
  <hyperlinks>
    <hyperlink ref="U1" location="預告統計資料發布時間表!A1" display="回發布時間表" xr:uid="{B3F83C28-16FC-4202-B6ED-250DAEEF520B}"/>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813E1-12E5-4A12-AA74-F6D9B263D076}">
  <dimension ref="A1:AF27"/>
  <sheetViews>
    <sheetView workbookViewId="0">
      <selection activeCell="W1" sqref="W1:X1"/>
    </sheetView>
  </sheetViews>
  <sheetFormatPr defaultColWidth="7.77734375" defaultRowHeight="12" customHeight="1"/>
  <cols>
    <col min="1" max="1" width="10.6640625" customWidth="1"/>
    <col min="2" max="7" width="6.21875" customWidth="1"/>
    <col min="8" max="9" width="14" customWidth="1"/>
    <col min="10" max="17" width="7.33203125" customWidth="1"/>
    <col min="18" max="19" width="9" customWidth="1"/>
    <col min="20" max="21" width="9.88671875" customWidth="1"/>
    <col min="22" max="22" width="21.77734375" customWidth="1"/>
    <col min="23" max="26" width="10" customWidth="1"/>
    <col min="32" max="32" width="11" customWidth="1"/>
  </cols>
  <sheetData>
    <row r="1" spans="1:24" ht="16.5" customHeight="1">
      <c r="A1" s="922" t="s">
        <v>1051</v>
      </c>
      <c r="B1" s="923"/>
      <c r="D1" s="966"/>
      <c r="E1" s="960"/>
      <c r="F1" s="960"/>
      <c r="G1" s="960"/>
      <c r="I1" s="924"/>
      <c r="J1" s="924"/>
      <c r="K1" s="924"/>
      <c r="L1" s="924"/>
      <c r="M1" s="924"/>
      <c r="N1" s="924"/>
      <c r="O1" s="924"/>
      <c r="P1" s="924"/>
      <c r="R1" s="1919"/>
      <c r="S1" s="960"/>
      <c r="T1" s="925" t="s">
        <v>1065</v>
      </c>
      <c r="U1" s="1916" t="s">
        <v>1516</v>
      </c>
      <c r="V1" s="1916"/>
      <c r="W1" s="1372" t="s">
        <v>86</v>
      </c>
      <c r="X1" s="1372"/>
    </row>
    <row r="2" spans="1:24" ht="18" customHeight="1">
      <c r="A2" s="926" t="s">
        <v>1517</v>
      </c>
      <c r="B2" s="927" t="s">
        <v>1518</v>
      </c>
      <c r="D2" s="927"/>
      <c r="E2" s="960"/>
      <c r="F2" s="960"/>
      <c r="G2" s="960"/>
      <c r="H2" s="924"/>
      <c r="I2" s="924"/>
      <c r="J2" s="924"/>
      <c r="K2" s="924"/>
      <c r="L2" s="924"/>
      <c r="M2" s="924"/>
      <c r="N2" s="924"/>
      <c r="O2" s="924"/>
      <c r="P2" s="924"/>
      <c r="R2" s="1919"/>
      <c r="S2" s="960"/>
      <c r="T2" s="929" t="s">
        <v>1251</v>
      </c>
      <c r="U2" s="1908" t="s">
        <v>1563</v>
      </c>
      <c r="V2" s="1908"/>
    </row>
    <row r="3" spans="1:24" ht="22.2">
      <c r="A3" s="967"/>
      <c r="B3" s="967"/>
      <c r="C3" s="967"/>
      <c r="D3" s="967"/>
      <c r="E3" s="967"/>
      <c r="F3" s="967"/>
      <c r="G3" s="967"/>
      <c r="H3" s="967"/>
      <c r="I3" s="967"/>
      <c r="J3" s="967"/>
      <c r="K3" s="967"/>
      <c r="L3" s="967"/>
      <c r="M3" s="967"/>
      <c r="N3" s="967"/>
      <c r="O3" s="967"/>
      <c r="P3" s="967"/>
      <c r="Q3" s="967"/>
      <c r="R3" s="967"/>
      <c r="S3" s="967"/>
      <c r="T3" s="967"/>
      <c r="U3" s="967"/>
      <c r="V3" s="967"/>
    </row>
    <row r="4" spans="1:24" ht="22.2">
      <c r="A4" s="1920" t="s">
        <v>1564</v>
      </c>
      <c r="B4" s="1920"/>
      <c r="C4" s="1920"/>
      <c r="D4" s="1920"/>
      <c r="E4" s="1920"/>
      <c r="F4" s="1920"/>
      <c r="G4" s="1920"/>
      <c r="H4" s="1920"/>
      <c r="I4" s="1920"/>
      <c r="J4" s="1920"/>
      <c r="K4" s="1920"/>
      <c r="L4" s="1920"/>
      <c r="M4" s="1920"/>
      <c r="N4" s="1920"/>
      <c r="O4" s="1920"/>
      <c r="P4" s="1920"/>
      <c r="Q4" s="1920"/>
      <c r="R4" s="1920"/>
      <c r="S4" s="1920"/>
      <c r="T4" s="1920"/>
      <c r="U4" s="1920"/>
      <c r="V4" s="1920"/>
    </row>
    <row r="5" spans="1:24" ht="16.5" customHeight="1">
      <c r="H5" s="968"/>
      <c r="I5" s="968"/>
      <c r="J5" s="968"/>
      <c r="K5" s="968"/>
      <c r="L5" s="968"/>
      <c r="M5" s="968"/>
      <c r="N5" s="968"/>
      <c r="O5" s="968"/>
      <c r="P5" s="968"/>
      <c r="Q5" s="968"/>
      <c r="R5" s="968"/>
      <c r="S5" s="968"/>
      <c r="T5" s="968"/>
      <c r="U5" s="968"/>
      <c r="V5" s="968"/>
    </row>
    <row r="6" spans="1:24" ht="16.5" customHeight="1">
      <c r="A6" s="1918" t="s">
        <v>1521</v>
      </c>
      <c r="B6" s="1918"/>
      <c r="C6" s="1918"/>
      <c r="D6" s="1918"/>
      <c r="E6" s="1918"/>
      <c r="F6" s="1918"/>
      <c r="G6" s="1918"/>
      <c r="H6" s="1918"/>
      <c r="I6" s="1918"/>
      <c r="J6" s="1918"/>
      <c r="K6" s="1918"/>
      <c r="L6" s="1918"/>
      <c r="M6" s="1918"/>
      <c r="N6" s="1918"/>
      <c r="O6" s="1918"/>
      <c r="P6" s="1918"/>
      <c r="Q6" s="1918"/>
      <c r="R6" s="1918"/>
      <c r="S6" s="1918"/>
      <c r="T6" s="1918"/>
      <c r="U6" s="1918"/>
      <c r="V6" s="1918"/>
    </row>
    <row r="7" spans="1:24" s="933" customFormat="1" ht="16.2">
      <c r="A7" s="1912" t="s">
        <v>1565</v>
      </c>
      <c r="B7" s="1910" t="s">
        <v>1566</v>
      </c>
      <c r="C7" s="1910"/>
      <c r="D7" s="1910"/>
      <c r="E7" s="1910"/>
      <c r="F7" s="1910"/>
      <c r="G7" s="1910"/>
      <c r="H7" s="1910" t="s">
        <v>1567</v>
      </c>
      <c r="I7" s="1910"/>
      <c r="J7" s="1910" t="s">
        <v>1568</v>
      </c>
      <c r="K7" s="1910"/>
      <c r="L7" s="1910"/>
      <c r="M7" s="1910"/>
      <c r="N7" s="1910" t="s">
        <v>1569</v>
      </c>
      <c r="O7" s="1910"/>
      <c r="P7" s="1910"/>
      <c r="Q7" s="1910"/>
      <c r="R7" s="1910" t="s">
        <v>1570</v>
      </c>
      <c r="S7" s="1910"/>
      <c r="T7" s="1910"/>
      <c r="U7" s="1910"/>
      <c r="V7" s="1913" t="s">
        <v>1571</v>
      </c>
    </row>
    <row r="8" spans="1:24" s="933" customFormat="1" ht="16.2">
      <c r="A8" s="1912"/>
      <c r="B8" s="1910" t="s">
        <v>1572</v>
      </c>
      <c r="C8" s="1910"/>
      <c r="D8" s="1910"/>
      <c r="E8" s="1910"/>
      <c r="F8" s="1910" t="s">
        <v>1573</v>
      </c>
      <c r="G8" s="1910"/>
      <c r="H8" s="1910"/>
      <c r="I8" s="1910"/>
      <c r="J8" s="1910"/>
      <c r="K8" s="1910"/>
      <c r="L8" s="1910"/>
      <c r="M8" s="1910"/>
      <c r="N8" s="1910"/>
      <c r="O8" s="1910"/>
      <c r="P8" s="1910"/>
      <c r="Q8" s="1910"/>
      <c r="R8" s="1910"/>
      <c r="S8" s="1910"/>
      <c r="T8" s="1910"/>
      <c r="U8" s="1910"/>
      <c r="V8" s="1913"/>
    </row>
    <row r="9" spans="1:24" s="933" customFormat="1" ht="16.2">
      <c r="A9" s="1912"/>
      <c r="B9" s="1910" t="s">
        <v>1574</v>
      </c>
      <c r="C9" s="1910"/>
      <c r="D9" s="1910" t="s">
        <v>1575</v>
      </c>
      <c r="E9" s="1910"/>
      <c r="F9" s="1910" t="s">
        <v>1576</v>
      </c>
      <c r="G9" s="1910"/>
      <c r="H9" s="1910" t="s">
        <v>1577</v>
      </c>
      <c r="I9" s="1910" t="s">
        <v>1578</v>
      </c>
      <c r="J9" s="1910" t="s">
        <v>1579</v>
      </c>
      <c r="K9" s="1910"/>
      <c r="L9" s="1910" t="s">
        <v>1580</v>
      </c>
      <c r="M9" s="1910"/>
      <c r="N9" s="1910" t="s">
        <v>1579</v>
      </c>
      <c r="O9" s="1910"/>
      <c r="P9" s="1910" t="s">
        <v>1580</v>
      </c>
      <c r="Q9" s="1910"/>
      <c r="R9" s="1910" t="s">
        <v>1581</v>
      </c>
      <c r="S9" s="1910"/>
      <c r="T9" s="1910" t="s">
        <v>1582</v>
      </c>
      <c r="U9" s="1910"/>
      <c r="V9" s="1913"/>
    </row>
    <row r="10" spans="1:24" s="933" customFormat="1" ht="16.2">
      <c r="A10" s="1912"/>
      <c r="B10" s="937" t="s">
        <v>1088</v>
      </c>
      <c r="C10" s="937" t="s">
        <v>1089</v>
      </c>
      <c r="D10" s="937" t="s">
        <v>1088</v>
      </c>
      <c r="E10" s="937" t="s">
        <v>1089</v>
      </c>
      <c r="F10" s="937" t="s">
        <v>1088</v>
      </c>
      <c r="G10" s="937" t="s">
        <v>1089</v>
      </c>
      <c r="H10" s="1910"/>
      <c r="I10" s="1910"/>
      <c r="J10" s="937" t="s">
        <v>1088</v>
      </c>
      <c r="K10" s="937" t="s">
        <v>1089</v>
      </c>
      <c r="L10" s="937" t="s">
        <v>1088</v>
      </c>
      <c r="M10" s="937" t="s">
        <v>1089</v>
      </c>
      <c r="N10" s="937" t="s">
        <v>1088</v>
      </c>
      <c r="O10" s="937" t="s">
        <v>1089</v>
      </c>
      <c r="P10" s="937" t="s">
        <v>1088</v>
      </c>
      <c r="Q10" s="937" t="s">
        <v>1089</v>
      </c>
      <c r="R10" s="937" t="s">
        <v>1088</v>
      </c>
      <c r="S10" s="937" t="s">
        <v>1089</v>
      </c>
      <c r="T10" s="937" t="s">
        <v>1088</v>
      </c>
      <c r="U10" s="937" t="s">
        <v>1089</v>
      </c>
      <c r="V10" s="1913"/>
    </row>
    <row r="11" spans="1:24" s="102" customFormat="1" ht="39" customHeight="1">
      <c r="A11" s="969" t="s">
        <v>1090</v>
      </c>
      <c r="B11" s="970">
        <v>0</v>
      </c>
      <c r="C11" s="971">
        <v>0</v>
      </c>
      <c r="D11" s="971">
        <v>0</v>
      </c>
      <c r="E11" s="971">
        <v>0</v>
      </c>
      <c r="F11" s="971">
        <v>0</v>
      </c>
      <c r="G11" s="971">
        <v>0</v>
      </c>
      <c r="H11" s="972">
        <v>1</v>
      </c>
      <c r="I11" s="972">
        <v>4</v>
      </c>
      <c r="J11" s="972">
        <v>1</v>
      </c>
      <c r="K11" s="972">
        <v>0</v>
      </c>
      <c r="L11" s="972">
        <v>1</v>
      </c>
      <c r="M11" s="972">
        <v>0</v>
      </c>
      <c r="N11" s="972">
        <v>0</v>
      </c>
      <c r="O11" s="972">
        <v>1</v>
      </c>
      <c r="P11" s="972">
        <v>0</v>
      </c>
      <c r="Q11" s="972">
        <v>0</v>
      </c>
      <c r="R11" s="972">
        <v>0</v>
      </c>
      <c r="S11" s="972">
        <v>0</v>
      </c>
      <c r="T11" s="972">
        <v>0</v>
      </c>
      <c r="U11" s="973">
        <v>0</v>
      </c>
      <c r="V11" s="973">
        <v>0</v>
      </c>
    </row>
    <row r="12" spans="1:24" ht="21">
      <c r="A12" s="974"/>
      <c r="B12" s="974"/>
      <c r="C12" s="931"/>
      <c r="D12" s="931"/>
      <c r="E12" s="931"/>
      <c r="F12" s="931"/>
      <c r="G12" s="931"/>
      <c r="H12" s="944"/>
      <c r="I12" s="945"/>
      <c r="J12" s="945"/>
      <c r="K12" s="945"/>
      <c r="L12" s="945"/>
      <c r="M12" s="945"/>
      <c r="N12" s="945"/>
      <c r="O12" s="945"/>
      <c r="P12" s="945"/>
      <c r="Q12" s="945"/>
      <c r="R12" s="945"/>
      <c r="S12" s="945"/>
      <c r="T12" s="945"/>
      <c r="U12" s="964"/>
      <c r="V12" s="964"/>
    </row>
    <row r="13" spans="1:24" ht="21">
      <c r="A13" s="974"/>
      <c r="B13" s="974"/>
      <c r="C13" s="931"/>
      <c r="D13" s="931"/>
      <c r="E13" s="931"/>
      <c r="F13" s="931"/>
      <c r="G13" s="931"/>
      <c r="H13" s="944"/>
      <c r="I13" s="945"/>
      <c r="J13" s="945"/>
      <c r="K13" s="945"/>
      <c r="L13" s="945"/>
      <c r="M13" s="945"/>
      <c r="N13" s="945"/>
      <c r="O13" s="945"/>
      <c r="P13" s="945"/>
      <c r="Q13" s="945"/>
      <c r="R13" s="945"/>
      <c r="S13" s="945"/>
      <c r="T13" s="945"/>
      <c r="U13" s="964"/>
      <c r="V13" s="964"/>
    </row>
    <row r="14" spans="1:24" s="102" customFormat="1" ht="23.25" customHeight="1">
      <c r="A14" s="974"/>
      <c r="B14" s="974"/>
      <c r="C14" s="931"/>
      <c r="D14" s="931"/>
      <c r="E14" s="931"/>
      <c r="F14" s="931"/>
      <c r="G14" s="931"/>
      <c r="H14" s="942"/>
      <c r="I14" s="942"/>
      <c r="J14" s="942"/>
      <c r="K14" s="942"/>
      <c r="L14" s="942"/>
      <c r="M14" s="942"/>
      <c r="N14" s="942"/>
      <c r="O14" s="942"/>
      <c r="P14" s="942"/>
      <c r="Q14" s="942"/>
      <c r="R14" s="942"/>
      <c r="S14" s="942"/>
      <c r="T14" s="942"/>
      <c r="U14" s="963"/>
      <c r="V14" s="963"/>
    </row>
    <row r="15" spans="1:24" ht="21">
      <c r="A15" s="974"/>
      <c r="B15" s="974"/>
      <c r="C15" s="931"/>
      <c r="D15" s="931"/>
      <c r="E15" s="931"/>
      <c r="F15" s="931"/>
      <c r="G15" s="931"/>
      <c r="H15" s="944"/>
      <c r="I15" s="945"/>
      <c r="J15" s="945"/>
      <c r="K15" s="945"/>
      <c r="L15" s="945"/>
      <c r="M15" s="945"/>
      <c r="N15" s="945"/>
      <c r="O15" s="945"/>
      <c r="P15" s="945"/>
      <c r="Q15" s="945"/>
      <c r="R15" s="945"/>
      <c r="S15" s="945"/>
      <c r="T15" s="945"/>
      <c r="U15" s="964"/>
      <c r="V15" s="964"/>
    </row>
    <row r="16" spans="1:24" ht="21">
      <c r="A16" s="974"/>
      <c r="B16" s="974"/>
      <c r="C16" s="931"/>
      <c r="D16" s="931"/>
      <c r="E16" s="931"/>
      <c r="F16" s="931"/>
      <c r="G16" s="931"/>
      <c r="H16" s="944"/>
      <c r="I16" s="945"/>
      <c r="J16" s="945"/>
      <c r="K16" s="945"/>
      <c r="L16" s="945"/>
      <c r="M16" s="945"/>
      <c r="N16" s="945"/>
      <c r="O16" s="945"/>
      <c r="P16" s="945"/>
      <c r="Q16" s="945"/>
      <c r="R16" s="945"/>
      <c r="S16" s="945"/>
      <c r="T16" s="945"/>
      <c r="U16" s="964"/>
      <c r="V16" s="964"/>
    </row>
    <row r="17" spans="1:32" s="102" customFormat="1" ht="23.25" customHeight="1">
      <c r="A17" s="974"/>
      <c r="B17" s="974"/>
      <c r="C17" s="931"/>
      <c r="D17" s="931"/>
      <c r="E17" s="931"/>
      <c r="F17" s="931"/>
      <c r="G17" s="931"/>
      <c r="H17" s="942"/>
      <c r="I17" s="942"/>
      <c r="J17" s="942"/>
      <c r="K17" s="942"/>
      <c r="L17" s="942"/>
      <c r="M17" s="942"/>
      <c r="N17" s="942"/>
      <c r="O17" s="942"/>
      <c r="P17" s="942"/>
      <c r="Q17" s="942"/>
      <c r="R17" s="942"/>
      <c r="S17" s="942"/>
      <c r="T17" s="942"/>
      <c r="U17" s="963"/>
      <c r="V17" s="963"/>
    </row>
    <row r="18" spans="1:32" ht="21">
      <c r="A18" s="974"/>
      <c r="B18" s="974"/>
      <c r="C18" s="931"/>
      <c r="D18" s="931"/>
      <c r="E18" s="931"/>
      <c r="F18" s="931"/>
      <c r="G18" s="931"/>
      <c r="H18" s="944"/>
      <c r="I18" s="945"/>
      <c r="J18" s="945"/>
      <c r="K18" s="945"/>
      <c r="L18" s="945"/>
      <c r="M18" s="945"/>
      <c r="N18" s="945"/>
      <c r="O18" s="945"/>
      <c r="P18" s="945"/>
      <c r="Q18" s="945"/>
      <c r="R18" s="945"/>
      <c r="S18" s="945"/>
      <c r="T18" s="945"/>
      <c r="U18" s="964"/>
      <c r="V18" s="964"/>
    </row>
    <row r="19" spans="1:32" ht="21">
      <c r="A19" s="974"/>
      <c r="B19" s="974"/>
      <c r="C19" s="931"/>
      <c r="D19" s="931"/>
      <c r="E19" s="931"/>
      <c r="F19" s="931"/>
      <c r="G19" s="931"/>
      <c r="H19" s="944"/>
      <c r="I19" s="945"/>
      <c r="J19" s="945"/>
      <c r="K19" s="945"/>
      <c r="L19" s="945"/>
      <c r="M19" s="945"/>
      <c r="N19" s="945"/>
      <c r="O19" s="945"/>
      <c r="P19" s="945"/>
      <c r="Q19" s="945"/>
      <c r="R19" s="945"/>
      <c r="S19" s="945"/>
      <c r="T19" s="945"/>
      <c r="U19" s="964"/>
      <c r="V19" s="964"/>
    </row>
    <row r="20" spans="1:32" s="102" customFormat="1" ht="23.25" customHeight="1">
      <c r="A20" s="974"/>
      <c r="B20" s="974"/>
      <c r="C20" s="931"/>
      <c r="D20" s="931"/>
      <c r="E20" s="931"/>
      <c r="F20" s="931"/>
      <c r="G20" s="931"/>
      <c r="H20" s="942"/>
      <c r="I20" s="942"/>
      <c r="J20" s="942"/>
      <c r="K20" s="942"/>
      <c r="L20" s="942"/>
      <c r="M20" s="942"/>
      <c r="N20" s="942"/>
      <c r="O20" s="942"/>
      <c r="P20" s="942"/>
      <c r="Q20" s="942"/>
      <c r="R20" s="942"/>
      <c r="S20" s="942"/>
      <c r="T20" s="942"/>
      <c r="U20" s="963"/>
      <c r="V20" s="963"/>
    </row>
    <row r="21" spans="1:32" ht="21">
      <c r="A21" s="974"/>
      <c r="B21" s="974"/>
      <c r="C21" s="931"/>
      <c r="D21" s="931"/>
      <c r="E21" s="931"/>
      <c r="F21" s="931"/>
      <c r="G21" s="931"/>
      <c r="H21" s="944"/>
      <c r="I21" s="945"/>
      <c r="J21" s="945"/>
      <c r="K21" s="945"/>
      <c r="L21" s="945"/>
      <c r="M21" s="945"/>
      <c r="N21" s="945"/>
      <c r="O21" s="945"/>
      <c r="P21" s="945"/>
      <c r="Q21" s="945"/>
      <c r="R21" s="945"/>
      <c r="S21" s="945"/>
      <c r="T21" s="945"/>
      <c r="U21" s="964"/>
      <c r="V21" s="964"/>
    </row>
    <row r="22" spans="1:32" ht="21">
      <c r="A22" s="974"/>
      <c r="B22" s="974"/>
      <c r="C22" s="931"/>
      <c r="D22" s="931"/>
      <c r="E22" s="931"/>
      <c r="F22" s="931"/>
      <c r="G22" s="931"/>
      <c r="H22" s="944"/>
      <c r="I22" s="945"/>
      <c r="J22" s="945"/>
      <c r="K22" s="945"/>
      <c r="L22" s="945"/>
      <c r="M22" s="945"/>
      <c r="N22" s="945"/>
      <c r="O22" s="945"/>
      <c r="P22" s="945"/>
      <c r="Q22" s="945"/>
      <c r="R22" s="945"/>
      <c r="S22" s="945"/>
      <c r="T22" s="945"/>
      <c r="U22" s="964"/>
      <c r="V22" s="964"/>
    </row>
    <row r="23" spans="1:32" s="952" customFormat="1" ht="24" customHeight="1">
      <c r="A23" s="947" t="s">
        <v>1544</v>
      </c>
      <c r="B23" s="975"/>
      <c r="C23" s="948"/>
      <c r="D23" s="948"/>
      <c r="E23" s="948"/>
      <c r="F23" s="948"/>
      <c r="G23" s="949"/>
      <c r="H23" s="950"/>
      <c r="I23" s="949"/>
      <c r="J23" s="950"/>
      <c r="K23" s="950"/>
      <c r="L23" s="950"/>
      <c r="M23" s="949"/>
      <c r="N23" s="948"/>
      <c r="O23" s="948"/>
      <c r="P23" s="948"/>
      <c r="Q23" s="948"/>
      <c r="R23" s="950"/>
      <c r="S23" s="950"/>
      <c r="T23" s="951"/>
      <c r="U23" s="951"/>
      <c r="V23" s="949"/>
    </row>
    <row r="24" spans="1:32" s="952" customFormat="1" ht="18.899999999999999" customHeight="1">
      <c r="A24" s="953"/>
      <c r="B24" s="953"/>
      <c r="C24" s="954"/>
      <c r="D24" s="954"/>
      <c r="E24" s="954"/>
      <c r="F24" s="954"/>
      <c r="H24" s="955"/>
      <c r="J24" s="955"/>
      <c r="K24" s="955"/>
      <c r="L24" s="955"/>
      <c r="N24" s="954"/>
      <c r="O24" s="954"/>
      <c r="P24" s="954"/>
      <c r="Q24" s="954"/>
      <c r="R24" s="955"/>
      <c r="S24" s="955"/>
      <c r="T24" s="956"/>
      <c r="U24" s="956"/>
      <c r="V24" s="956" t="s">
        <v>1583</v>
      </c>
    </row>
    <row r="25" spans="1:32" ht="16.5" customHeight="1">
      <c r="A25" s="539" t="s">
        <v>1547</v>
      </c>
      <c r="B25" s="539"/>
      <c r="C25" s="539"/>
      <c r="D25" s="539"/>
      <c r="E25" s="539"/>
      <c r="F25" s="539"/>
      <c r="G25" s="539"/>
      <c r="H25" s="924"/>
      <c r="I25" s="924"/>
      <c r="J25" s="924"/>
      <c r="K25" s="924"/>
      <c r="L25" s="924"/>
      <c r="M25" s="924"/>
      <c r="N25" s="924"/>
      <c r="O25" s="924"/>
      <c r="P25" s="924"/>
      <c r="Q25" s="924"/>
      <c r="R25" s="924"/>
      <c r="S25" s="924"/>
      <c r="T25" s="924"/>
      <c r="U25" s="924"/>
      <c r="V25" s="924"/>
      <c r="W25" s="924"/>
      <c r="X25" s="924"/>
      <c r="Y25" s="924"/>
      <c r="Z25" s="924"/>
      <c r="AA25" s="924"/>
      <c r="AB25" s="924"/>
      <c r="AC25" s="924"/>
      <c r="AD25" s="924"/>
      <c r="AE25" s="924"/>
      <c r="AF25" s="924"/>
    </row>
    <row r="26" spans="1:32" ht="16.2">
      <c r="A26" s="958" t="s">
        <v>1562</v>
      </c>
      <c r="B26" s="958"/>
      <c r="C26" s="539"/>
      <c r="D26" s="539"/>
      <c r="E26" s="539"/>
      <c r="F26" s="539"/>
      <c r="G26" s="539"/>
      <c r="H26" s="924"/>
      <c r="I26" s="924"/>
      <c r="J26" s="924"/>
      <c r="K26" s="924"/>
      <c r="L26" s="924"/>
      <c r="M26" s="924"/>
      <c r="N26" s="924"/>
      <c r="O26" s="924"/>
      <c r="P26" s="924"/>
      <c r="Q26" s="924"/>
      <c r="R26" s="924"/>
      <c r="S26" s="924"/>
      <c r="T26" s="924"/>
      <c r="U26" s="924"/>
      <c r="V26" s="924"/>
      <c r="W26" s="924"/>
      <c r="X26" s="924"/>
      <c r="Y26" s="924"/>
      <c r="Z26" s="924"/>
      <c r="AA26" s="924"/>
      <c r="AB26" s="924"/>
      <c r="AC26" s="924"/>
      <c r="AD26" s="924"/>
      <c r="AE26" s="924"/>
      <c r="AF26" s="924"/>
    </row>
    <row r="27" spans="1:32" ht="16.2">
      <c r="A27" s="537" t="s">
        <v>1584</v>
      </c>
      <c r="B27" s="537"/>
      <c r="C27" s="959"/>
      <c r="D27" s="959"/>
      <c r="E27" s="959"/>
      <c r="F27" s="959"/>
      <c r="G27" s="959"/>
      <c r="H27" s="959"/>
      <c r="I27" s="959"/>
      <c r="J27" s="959"/>
      <c r="K27" s="959"/>
      <c r="L27" s="959"/>
      <c r="M27" s="959"/>
      <c r="N27" s="959"/>
      <c r="O27" s="959"/>
      <c r="P27" s="959"/>
      <c r="Q27" s="959"/>
      <c r="R27" s="959"/>
      <c r="S27" s="959"/>
      <c r="T27" s="959"/>
      <c r="U27" s="959"/>
      <c r="V27" s="959"/>
      <c r="W27" s="959"/>
      <c r="X27" s="959"/>
      <c r="Y27" s="959"/>
      <c r="Z27" s="959"/>
      <c r="AA27" s="959"/>
      <c r="AB27" s="959"/>
      <c r="AC27" s="959"/>
      <c r="AD27" s="959"/>
      <c r="AE27" s="959"/>
      <c r="AF27" s="959"/>
    </row>
  </sheetData>
  <mergeCells count="26">
    <mergeCell ref="R9:S9"/>
    <mergeCell ref="T9:U9"/>
    <mergeCell ref="W1:X1"/>
    <mergeCell ref="R7:U8"/>
    <mergeCell ref="V7:V10"/>
    <mergeCell ref="B8:E8"/>
    <mergeCell ref="F8:G8"/>
    <mergeCell ref="B9:C9"/>
    <mergeCell ref="D9:E9"/>
    <mergeCell ref="F9:G9"/>
    <mergeCell ref="H9:H10"/>
    <mergeCell ref="I9:I10"/>
    <mergeCell ref="J9:K9"/>
    <mergeCell ref="R1:R2"/>
    <mergeCell ref="U1:V1"/>
    <mergeCell ref="U2:V2"/>
    <mergeCell ref="A4:V4"/>
    <mergeCell ref="A6:V6"/>
    <mergeCell ref="A7:A10"/>
    <mergeCell ref="B7:G7"/>
    <mergeCell ref="H7:I8"/>
    <mergeCell ref="J7:M8"/>
    <mergeCell ref="N7:Q8"/>
    <mergeCell ref="L9:M9"/>
    <mergeCell ref="N9:O9"/>
    <mergeCell ref="P9:Q9"/>
  </mergeCells>
  <phoneticPr fontId="18" type="noConversion"/>
  <hyperlinks>
    <hyperlink ref="W1" location="預告統計資料發布時間表!A1" display="回發布時間表" xr:uid="{BAD4FAAE-DA2F-442A-A86A-D7B00B8D1815}"/>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293F8-CE82-4B85-8010-391998383881}">
  <dimension ref="A1:X24"/>
  <sheetViews>
    <sheetView workbookViewId="0">
      <selection activeCell="J1" sqref="J1:K1"/>
    </sheetView>
  </sheetViews>
  <sheetFormatPr defaultColWidth="7.77734375" defaultRowHeight="12" customHeight="1"/>
  <cols>
    <col min="1" max="1" width="12.33203125" customWidth="1"/>
    <col min="2" max="2" width="9.5546875" customWidth="1"/>
    <col min="3" max="6" width="21.5546875" customWidth="1"/>
    <col min="7" max="8" width="11.5546875" customWidth="1"/>
    <col min="9" max="9" width="21.5546875" customWidth="1"/>
    <col min="10" max="18" width="10" customWidth="1"/>
    <col min="24" max="24" width="11" customWidth="1"/>
  </cols>
  <sheetData>
    <row r="1" spans="1:11" ht="16.5" customHeight="1">
      <c r="A1" s="922" t="s">
        <v>1051</v>
      </c>
      <c r="B1" s="923"/>
      <c r="D1" s="976"/>
      <c r="E1" s="976"/>
      <c r="F1" s="976"/>
      <c r="G1" s="925" t="s">
        <v>1065</v>
      </c>
      <c r="H1" s="1916" t="s">
        <v>1516</v>
      </c>
      <c r="I1" s="1916"/>
      <c r="J1" s="1372" t="s">
        <v>86</v>
      </c>
      <c r="K1" s="1372"/>
    </row>
    <row r="2" spans="1:11" ht="16.5" customHeight="1">
      <c r="A2" s="926" t="s">
        <v>1517</v>
      </c>
      <c r="B2" s="927" t="s">
        <v>1518</v>
      </c>
      <c r="C2" s="977"/>
      <c r="D2" s="976"/>
      <c r="E2" s="976"/>
      <c r="F2" s="976"/>
      <c r="G2" s="929" t="s">
        <v>1251</v>
      </c>
      <c r="H2" s="1908" t="s">
        <v>1585</v>
      </c>
      <c r="I2" s="1908"/>
    </row>
    <row r="3" spans="1:11" ht="22.2">
      <c r="A3" s="967"/>
      <c r="B3" s="967"/>
      <c r="C3" s="967"/>
      <c r="D3" s="967"/>
      <c r="E3" s="967"/>
      <c r="F3" s="967"/>
      <c r="G3" s="967"/>
      <c r="H3" s="967"/>
      <c r="I3" s="967"/>
    </row>
    <row r="4" spans="1:11" ht="22.2">
      <c r="A4" s="1920" t="s">
        <v>1586</v>
      </c>
      <c r="B4" s="1920"/>
      <c r="C4" s="1920"/>
      <c r="D4" s="1920"/>
      <c r="E4" s="1920"/>
      <c r="F4" s="1920"/>
      <c r="G4" s="1920"/>
      <c r="H4" s="1920"/>
      <c r="I4" s="1920"/>
    </row>
    <row r="5" spans="1:11" ht="16.5" customHeight="1">
      <c r="B5" s="968"/>
      <c r="C5" s="968"/>
      <c r="D5" s="968"/>
      <c r="E5" s="968"/>
      <c r="F5" s="968"/>
      <c r="G5" s="968"/>
      <c r="H5" s="968"/>
      <c r="I5" s="968"/>
    </row>
    <row r="6" spans="1:11" ht="16.5" customHeight="1">
      <c r="B6" s="968"/>
      <c r="C6" s="1918" t="s">
        <v>1521</v>
      </c>
      <c r="D6" s="1918"/>
      <c r="E6" s="1918"/>
      <c r="F6" s="1918"/>
      <c r="G6" s="1918"/>
      <c r="H6" s="968"/>
      <c r="I6" s="968"/>
    </row>
    <row r="7" spans="1:11" s="933" customFormat="1" ht="32.4">
      <c r="A7" s="930" t="s">
        <v>1522</v>
      </c>
      <c r="B7" s="931" t="s">
        <v>1587</v>
      </c>
      <c r="C7" s="931" t="s">
        <v>1588</v>
      </c>
      <c r="D7" s="930" t="s">
        <v>1589</v>
      </c>
      <c r="E7" s="931" t="s">
        <v>1590</v>
      </c>
      <c r="F7" s="931" t="s">
        <v>1591</v>
      </c>
      <c r="G7" s="1910" t="s">
        <v>1592</v>
      </c>
      <c r="H7" s="1910"/>
      <c r="I7" s="932" t="s">
        <v>1593</v>
      </c>
    </row>
    <row r="8" spans="1:11" s="102" customFormat="1" ht="23.25" customHeight="1">
      <c r="A8" s="1912" t="s">
        <v>1090</v>
      </c>
      <c r="B8" s="937" t="s">
        <v>1052</v>
      </c>
      <c r="C8" s="978">
        <v>0</v>
      </c>
      <c r="D8" s="978">
        <v>0</v>
      </c>
      <c r="E8" s="978">
        <v>0</v>
      </c>
      <c r="F8" s="978">
        <v>0</v>
      </c>
      <c r="G8" s="1921">
        <v>0</v>
      </c>
      <c r="H8" s="1921"/>
      <c r="I8" s="979">
        <v>0</v>
      </c>
    </row>
    <row r="9" spans="1:11" ht="21">
      <c r="A9" s="1912"/>
      <c r="B9" s="930" t="s">
        <v>1542</v>
      </c>
      <c r="C9" s="978">
        <v>0</v>
      </c>
      <c r="D9" s="978">
        <v>0</v>
      </c>
      <c r="E9" s="978">
        <v>0</v>
      </c>
      <c r="F9" s="978">
        <v>0</v>
      </c>
      <c r="G9" s="1921">
        <v>0</v>
      </c>
      <c r="H9" s="1921"/>
      <c r="I9" s="980">
        <v>0</v>
      </c>
    </row>
    <row r="10" spans="1:11" ht="21">
      <c r="A10" s="1912"/>
      <c r="B10" s="930" t="s">
        <v>1543</v>
      </c>
      <c r="C10" s="978">
        <v>0</v>
      </c>
      <c r="D10" s="978">
        <v>0</v>
      </c>
      <c r="E10" s="978">
        <v>0</v>
      </c>
      <c r="F10" s="978">
        <v>0</v>
      </c>
      <c r="G10" s="1921">
        <v>0</v>
      </c>
      <c r="H10" s="1921"/>
      <c r="I10" s="980">
        <v>0</v>
      </c>
    </row>
    <row r="11" spans="1:11" s="102" customFormat="1" ht="23.25" customHeight="1">
      <c r="A11" s="1914"/>
      <c r="B11" s="930" t="s">
        <v>1052</v>
      </c>
      <c r="C11" s="942"/>
      <c r="D11" s="942"/>
      <c r="E11" s="942"/>
      <c r="F11" s="942"/>
      <c r="G11" s="1922"/>
      <c r="H11" s="1922"/>
      <c r="I11" s="963"/>
    </row>
    <row r="12" spans="1:11" ht="21">
      <c r="A12" s="1914"/>
      <c r="B12" s="930" t="s">
        <v>1542</v>
      </c>
      <c r="C12" s="944"/>
      <c r="D12" s="945"/>
      <c r="E12" s="945"/>
      <c r="F12" s="945"/>
      <c r="G12" s="1922"/>
      <c r="H12" s="1922"/>
      <c r="I12" s="964"/>
    </row>
    <row r="13" spans="1:11" ht="21">
      <c r="A13" s="1914"/>
      <c r="B13" s="930" t="s">
        <v>1543</v>
      </c>
      <c r="C13" s="944"/>
      <c r="D13" s="945"/>
      <c r="E13" s="945"/>
      <c r="F13" s="945"/>
      <c r="G13" s="1922"/>
      <c r="H13" s="1922"/>
      <c r="I13" s="964"/>
    </row>
    <row r="14" spans="1:11" s="102" customFormat="1" ht="23.25" customHeight="1">
      <c r="A14" s="1914"/>
      <c r="B14" s="930" t="s">
        <v>1052</v>
      </c>
      <c r="C14" s="942"/>
      <c r="D14" s="942"/>
      <c r="E14" s="942"/>
      <c r="F14" s="942"/>
      <c r="G14" s="1922"/>
      <c r="H14" s="1922"/>
      <c r="I14" s="963"/>
    </row>
    <row r="15" spans="1:11" ht="21">
      <c r="A15" s="1914"/>
      <c r="B15" s="930" t="s">
        <v>1542</v>
      </c>
      <c r="C15" s="944"/>
      <c r="D15" s="945"/>
      <c r="E15" s="945"/>
      <c r="F15" s="945"/>
      <c r="G15" s="1922"/>
      <c r="H15" s="1922"/>
      <c r="I15" s="964"/>
    </row>
    <row r="16" spans="1:11" ht="21">
      <c r="A16" s="1914"/>
      <c r="B16" s="930" t="s">
        <v>1543</v>
      </c>
      <c r="C16" s="944"/>
      <c r="D16" s="945"/>
      <c r="E16" s="945"/>
      <c r="F16" s="945"/>
      <c r="G16" s="1922"/>
      <c r="H16" s="1922"/>
      <c r="I16" s="964"/>
    </row>
    <row r="17" spans="1:24" s="102" customFormat="1" ht="23.25" customHeight="1">
      <c r="A17" s="1914"/>
      <c r="B17" s="930" t="s">
        <v>1052</v>
      </c>
      <c r="C17" s="942"/>
      <c r="D17" s="942"/>
      <c r="E17" s="942"/>
      <c r="F17" s="942"/>
      <c r="G17" s="1922"/>
      <c r="H17" s="1922"/>
      <c r="I17" s="963"/>
    </row>
    <row r="18" spans="1:24" ht="21">
      <c r="A18" s="1914"/>
      <c r="B18" s="930" t="s">
        <v>1542</v>
      </c>
      <c r="C18" s="944"/>
      <c r="D18" s="945"/>
      <c r="E18" s="945"/>
      <c r="F18" s="945"/>
      <c r="G18" s="1922"/>
      <c r="H18" s="1922"/>
      <c r="I18" s="964"/>
    </row>
    <row r="19" spans="1:24" ht="21">
      <c r="A19" s="1914"/>
      <c r="B19" s="930" t="s">
        <v>1543</v>
      </c>
      <c r="C19" s="944"/>
      <c r="D19" s="945"/>
      <c r="E19" s="945"/>
      <c r="F19" s="945"/>
      <c r="G19" s="1922"/>
      <c r="H19" s="1922"/>
      <c r="I19" s="964"/>
    </row>
    <row r="20" spans="1:24" s="952" customFormat="1" ht="24" customHeight="1">
      <c r="A20" s="947" t="s">
        <v>1544</v>
      </c>
      <c r="B20" s="948"/>
      <c r="C20" s="948"/>
      <c r="D20" s="949"/>
      <c r="E20" s="950"/>
      <c r="F20" s="950"/>
      <c r="G20" s="949"/>
      <c r="H20" s="949"/>
      <c r="I20" s="950"/>
      <c r="J20" s="955"/>
      <c r="L20" s="954"/>
      <c r="M20" s="954"/>
      <c r="N20" s="955"/>
      <c r="O20" s="956"/>
    </row>
    <row r="21" spans="1:24" s="952" customFormat="1" ht="14.25" customHeight="1">
      <c r="A21" s="953"/>
      <c r="B21" s="954"/>
      <c r="C21" s="954"/>
      <c r="E21" s="955"/>
      <c r="F21" s="955"/>
      <c r="I21" s="955" t="s">
        <v>1560</v>
      </c>
      <c r="J21" s="955"/>
      <c r="L21" s="954"/>
      <c r="M21" s="954"/>
      <c r="N21" s="955"/>
      <c r="O21" s="956"/>
    </row>
    <row r="22" spans="1:24" ht="16.5" customHeight="1">
      <c r="A22" s="539" t="s">
        <v>1547</v>
      </c>
      <c r="B22" s="539"/>
      <c r="C22" s="924"/>
      <c r="D22" s="924"/>
      <c r="E22" s="924"/>
      <c r="F22" s="924"/>
      <c r="G22" s="924"/>
      <c r="H22" s="924"/>
      <c r="I22" s="924"/>
      <c r="J22" s="924"/>
      <c r="K22" s="924"/>
      <c r="L22" s="924"/>
      <c r="M22" s="924"/>
      <c r="N22" s="924"/>
      <c r="O22" s="924"/>
      <c r="P22" s="924"/>
      <c r="Q22" s="924"/>
      <c r="R22" s="924"/>
      <c r="S22" s="924"/>
      <c r="T22" s="924"/>
      <c r="U22" s="924"/>
      <c r="V22" s="924"/>
      <c r="W22" s="924"/>
      <c r="X22" s="924"/>
    </row>
    <row r="23" spans="1:24" ht="16.5" customHeight="1">
      <c r="A23" s="958" t="s">
        <v>1562</v>
      </c>
      <c r="B23" s="539"/>
      <c r="C23" s="924"/>
      <c r="D23" s="924"/>
      <c r="E23" s="924"/>
      <c r="F23" s="924"/>
      <c r="G23" s="924"/>
      <c r="H23" s="924"/>
      <c r="I23" s="924"/>
      <c r="J23" s="924"/>
      <c r="K23" s="924"/>
      <c r="L23" s="924"/>
      <c r="M23" s="924"/>
      <c r="N23" s="924"/>
      <c r="O23" s="924"/>
      <c r="P23" s="924"/>
      <c r="Q23" s="924"/>
      <c r="R23" s="924"/>
      <c r="S23" s="924"/>
      <c r="T23" s="924"/>
      <c r="U23" s="924"/>
      <c r="V23" s="924"/>
      <c r="W23" s="924"/>
      <c r="X23" s="924"/>
    </row>
    <row r="24" spans="1:24" ht="16.2">
      <c r="A24" s="959"/>
      <c r="B24" s="959"/>
      <c r="C24" s="959"/>
      <c r="D24" s="959"/>
      <c r="E24" s="959"/>
      <c r="F24" s="959"/>
      <c r="G24" s="959"/>
      <c r="H24" s="959"/>
      <c r="I24" s="959"/>
      <c r="J24" s="959"/>
      <c r="K24" s="959"/>
      <c r="L24" s="959"/>
      <c r="M24" s="959"/>
      <c r="N24" s="959"/>
      <c r="O24" s="959"/>
      <c r="P24" s="959"/>
      <c r="Q24" s="959"/>
      <c r="R24" s="959"/>
      <c r="S24" s="959"/>
      <c r="T24" s="959"/>
      <c r="U24" s="959"/>
      <c r="V24" s="959"/>
      <c r="W24" s="959"/>
      <c r="X24" s="959"/>
    </row>
  </sheetData>
  <mergeCells count="22">
    <mergeCell ref="A17:A19"/>
    <mergeCell ref="G17:H17"/>
    <mergeCell ref="G18:H18"/>
    <mergeCell ref="G19:H19"/>
    <mergeCell ref="J1:K1"/>
    <mergeCell ref="A11:A13"/>
    <mergeCell ref="G11:H11"/>
    <mergeCell ref="G12:H12"/>
    <mergeCell ref="G13:H13"/>
    <mergeCell ref="A14:A16"/>
    <mergeCell ref="G14:H14"/>
    <mergeCell ref="G15:H15"/>
    <mergeCell ref="G16:H16"/>
    <mergeCell ref="H1:I1"/>
    <mergeCell ref="H2:I2"/>
    <mergeCell ref="A4:I4"/>
    <mergeCell ref="C6:G6"/>
    <mergeCell ref="G7:H7"/>
    <mergeCell ref="A8:A10"/>
    <mergeCell ref="G8:H8"/>
    <mergeCell ref="G9:H9"/>
    <mergeCell ref="G10:H10"/>
  </mergeCells>
  <phoneticPr fontId="18" type="noConversion"/>
  <hyperlinks>
    <hyperlink ref="J1" location="預告統計資料發布時間表!A1" display="回發布時間表" xr:uid="{A72D909B-EA51-4715-BBAA-617231C55F67}"/>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FAC1E-E63A-4AD0-A7B1-FFE7D1A58441}">
  <dimension ref="A1:IU65"/>
  <sheetViews>
    <sheetView workbookViewId="0">
      <selection activeCell="L1" sqref="L1:M1"/>
    </sheetView>
  </sheetViews>
  <sheetFormatPr defaultColWidth="7.77734375" defaultRowHeight="16.2"/>
  <cols>
    <col min="1" max="1" width="14" style="984" customWidth="1"/>
    <col min="2" max="2" width="11.77734375" style="984" customWidth="1"/>
    <col min="3" max="3" width="21.5546875" style="984" customWidth="1"/>
    <col min="4" max="4" width="20.6640625" style="984" customWidth="1"/>
    <col min="5" max="6" width="23" style="984" customWidth="1"/>
    <col min="7" max="7" width="21.77734375" style="984" customWidth="1"/>
    <col min="8" max="8" width="18.88671875" style="984" customWidth="1"/>
    <col min="9" max="11" width="14" style="984" customWidth="1"/>
    <col min="12" max="255" width="10" style="984" customWidth="1"/>
    <col min="256" max="1022" width="10" customWidth="1"/>
  </cols>
  <sheetData>
    <row r="1" spans="1:13" ht="16.5" customHeight="1">
      <c r="A1" s="922" t="s">
        <v>1051</v>
      </c>
      <c r="B1" s="923"/>
      <c r="C1" s="981"/>
      <c r="D1" s="982"/>
      <c r="E1"/>
      <c r="F1" s="953"/>
      <c r="G1" s="983"/>
      <c r="H1" s="925" t="s">
        <v>1065</v>
      </c>
      <c r="I1" s="1906" t="s">
        <v>1516</v>
      </c>
      <c r="J1" s="1906"/>
      <c r="K1" s="1906"/>
      <c r="L1" s="1372" t="s">
        <v>86</v>
      </c>
      <c r="M1" s="1372"/>
    </row>
    <row r="2" spans="1:13" ht="18" customHeight="1">
      <c r="A2" s="926" t="s">
        <v>1517</v>
      </c>
      <c r="B2" s="927" t="s">
        <v>1518</v>
      </c>
      <c r="C2" s="985"/>
      <c r="D2" s="986"/>
      <c r="E2"/>
      <c r="F2" s="987"/>
      <c r="G2" s="988"/>
      <c r="H2" s="925" t="s">
        <v>1251</v>
      </c>
      <c r="I2" s="1908" t="s">
        <v>1594</v>
      </c>
      <c r="J2" s="1908"/>
      <c r="K2" s="1908"/>
    </row>
    <row r="3" spans="1:13" ht="14.25" customHeight="1">
      <c r="A3" s="1909"/>
      <c r="B3" s="1909"/>
      <c r="C3" s="1909"/>
      <c r="D3" s="1909"/>
      <c r="E3" s="1909"/>
      <c r="F3" s="1909"/>
      <c r="G3" s="1909"/>
      <c r="H3" s="1909"/>
      <c r="I3" s="1909"/>
      <c r="J3" s="1909"/>
      <c r="K3" s="1909"/>
    </row>
    <row r="4" spans="1:13" ht="28.5" customHeight="1">
      <c r="A4" s="1927" t="s">
        <v>1595</v>
      </c>
      <c r="B4" s="1927"/>
      <c r="C4" s="1927"/>
      <c r="D4" s="1927"/>
      <c r="E4" s="1927"/>
      <c r="F4" s="1927"/>
      <c r="G4" s="1927"/>
      <c r="H4" s="1927"/>
      <c r="I4" s="1927"/>
      <c r="J4" s="1927"/>
      <c r="K4" s="1927"/>
    </row>
    <row r="5" spans="1:13" ht="19.5" customHeight="1">
      <c r="A5" s="1928" t="s">
        <v>1521</v>
      </c>
      <c r="B5" s="1928"/>
      <c r="C5" s="1928"/>
      <c r="D5" s="1928"/>
      <c r="E5" s="1928"/>
      <c r="F5" s="1928"/>
      <c r="G5" s="1928"/>
      <c r="H5" s="1928"/>
      <c r="I5" s="1928"/>
      <c r="J5" s="1928"/>
      <c r="K5" s="1928"/>
    </row>
    <row r="6" spans="1:13" ht="59.25" customHeight="1">
      <c r="A6" s="1926" t="s">
        <v>1522</v>
      </c>
      <c r="B6" s="1923" t="s">
        <v>1523</v>
      </c>
      <c r="C6" s="1923" t="s">
        <v>1596</v>
      </c>
      <c r="D6" s="1923" t="s">
        <v>1597</v>
      </c>
      <c r="E6" s="1924" t="s">
        <v>1598</v>
      </c>
      <c r="F6" s="1924" t="s">
        <v>1599</v>
      </c>
      <c r="G6" s="1923" t="s">
        <v>1600</v>
      </c>
      <c r="H6" s="1925" t="s">
        <v>1601</v>
      </c>
      <c r="I6" s="1925"/>
      <c r="J6" s="1925"/>
      <c r="K6" s="1925"/>
      <c r="L6" s="992"/>
    </row>
    <row r="7" spans="1:13" ht="20.25" customHeight="1">
      <c r="A7" s="1926"/>
      <c r="B7" s="1923"/>
      <c r="C7" s="1923"/>
      <c r="D7" s="1923"/>
      <c r="E7" s="1924"/>
      <c r="F7" s="1924"/>
      <c r="G7" s="1923"/>
      <c r="H7" s="991" t="s">
        <v>1052</v>
      </c>
      <c r="I7" s="993" t="s">
        <v>1088</v>
      </c>
      <c r="J7" s="993" t="s">
        <v>1089</v>
      </c>
      <c r="K7" s="991" t="s">
        <v>1602</v>
      </c>
      <c r="L7" s="992"/>
    </row>
    <row r="8" spans="1:13" ht="19.5" customHeight="1">
      <c r="A8" s="1926" t="s">
        <v>1090</v>
      </c>
      <c r="B8" s="994" t="s">
        <v>1052</v>
      </c>
      <c r="C8" s="995">
        <v>0</v>
      </c>
      <c r="D8" s="995">
        <v>0</v>
      </c>
      <c r="E8" s="995">
        <v>0</v>
      </c>
      <c r="F8" s="996">
        <v>0</v>
      </c>
      <c r="G8" s="995">
        <v>0</v>
      </c>
      <c r="H8" s="996">
        <v>0</v>
      </c>
      <c r="I8" s="996">
        <v>0</v>
      </c>
      <c r="J8" s="996">
        <v>0</v>
      </c>
      <c r="K8" s="996">
        <v>0</v>
      </c>
    </row>
    <row r="9" spans="1:13" ht="19.5" customHeight="1">
      <c r="A9" s="1926"/>
      <c r="B9" s="989" t="s">
        <v>1542</v>
      </c>
      <c r="C9" s="997">
        <v>0</v>
      </c>
      <c r="D9" s="997">
        <v>0</v>
      </c>
      <c r="E9" s="997">
        <v>0</v>
      </c>
      <c r="F9" s="998">
        <v>0</v>
      </c>
      <c r="G9" s="997">
        <v>0</v>
      </c>
      <c r="H9" s="998">
        <v>0</v>
      </c>
      <c r="I9" s="998">
        <v>0</v>
      </c>
      <c r="J9" s="998">
        <v>0</v>
      </c>
      <c r="K9" s="998">
        <v>0</v>
      </c>
    </row>
    <row r="10" spans="1:13" ht="19.5" customHeight="1">
      <c r="A10" s="1926"/>
      <c r="B10" s="989" t="s">
        <v>1543</v>
      </c>
      <c r="C10" s="997">
        <v>0</v>
      </c>
      <c r="D10" s="997">
        <v>0</v>
      </c>
      <c r="E10" s="997">
        <v>0</v>
      </c>
      <c r="F10" s="998">
        <v>0</v>
      </c>
      <c r="G10" s="997">
        <v>0</v>
      </c>
      <c r="H10" s="998">
        <v>0</v>
      </c>
      <c r="I10" s="998">
        <v>0</v>
      </c>
      <c r="J10" s="998">
        <v>0</v>
      </c>
      <c r="K10" s="998">
        <v>0</v>
      </c>
    </row>
    <row r="11" spans="1:13" ht="19.5" customHeight="1">
      <c r="A11" s="1914"/>
      <c r="B11" s="990" t="s">
        <v>1052</v>
      </c>
      <c r="C11" s="999"/>
      <c r="D11" s="999"/>
      <c r="E11" s="999"/>
      <c r="F11" s="1000"/>
      <c r="G11" s="999"/>
      <c r="H11" s="1000"/>
      <c r="I11" s="1000"/>
      <c r="J11" s="1000"/>
      <c r="K11" s="1000"/>
    </row>
    <row r="12" spans="1:13" ht="19.5" customHeight="1">
      <c r="A12" s="1914"/>
      <c r="B12" s="989" t="s">
        <v>1542</v>
      </c>
      <c r="C12" s="1001"/>
      <c r="D12" s="999"/>
      <c r="E12" s="999"/>
      <c r="F12" s="1000"/>
      <c r="G12" s="999"/>
      <c r="H12" s="1000"/>
      <c r="I12" s="1000"/>
      <c r="J12" s="1000"/>
      <c r="K12" s="1000"/>
    </row>
    <row r="13" spans="1:13" ht="19.5" customHeight="1">
      <c r="A13" s="1914"/>
      <c r="B13" s="989" t="s">
        <v>1543</v>
      </c>
      <c r="C13" s="1001"/>
      <c r="D13" s="999"/>
      <c r="E13" s="999"/>
      <c r="F13" s="1000"/>
      <c r="G13" s="999"/>
      <c r="H13" s="1000"/>
      <c r="I13" s="1000"/>
      <c r="J13" s="1000"/>
      <c r="K13" s="1000"/>
    </row>
    <row r="14" spans="1:13" ht="19.5" customHeight="1">
      <c r="A14" s="1914"/>
      <c r="B14" s="990" t="s">
        <v>1052</v>
      </c>
      <c r="C14" s="999"/>
      <c r="D14" s="999"/>
      <c r="E14" s="999"/>
      <c r="F14" s="1000"/>
      <c r="G14" s="999"/>
      <c r="H14" s="1000"/>
      <c r="I14" s="1000"/>
      <c r="J14" s="1000"/>
      <c r="K14" s="1000"/>
    </row>
    <row r="15" spans="1:13" ht="19.5" customHeight="1">
      <c r="A15" s="1914"/>
      <c r="B15" s="989" t="s">
        <v>1542</v>
      </c>
      <c r="C15" s="1001"/>
      <c r="D15" s="999"/>
      <c r="E15" s="999"/>
      <c r="F15" s="1000"/>
      <c r="G15" s="999"/>
      <c r="H15" s="1000"/>
      <c r="I15" s="1000"/>
      <c r="J15" s="1000"/>
      <c r="K15" s="1000"/>
    </row>
    <row r="16" spans="1:13" ht="19.5" customHeight="1">
      <c r="A16" s="1914"/>
      <c r="B16" s="989" t="s">
        <v>1543</v>
      </c>
      <c r="C16" s="1001"/>
      <c r="D16" s="999"/>
      <c r="E16" s="999"/>
      <c r="F16" s="1000"/>
      <c r="G16" s="999"/>
      <c r="H16" s="1000"/>
      <c r="I16" s="1000"/>
      <c r="J16" s="1000"/>
      <c r="K16" s="1000"/>
    </row>
    <row r="17" spans="1:11" ht="19.5" customHeight="1">
      <c r="A17" s="1914"/>
      <c r="B17" s="990" t="s">
        <v>1052</v>
      </c>
      <c r="C17" s="999"/>
      <c r="D17" s="999"/>
      <c r="E17" s="999"/>
      <c r="F17" s="1000"/>
      <c r="G17" s="999"/>
      <c r="H17" s="1000"/>
      <c r="I17" s="1000"/>
      <c r="J17" s="1000"/>
      <c r="K17" s="1000"/>
    </row>
    <row r="18" spans="1:11" ht="19.5" customHeight="1">
      <c r="A18" s="1914"/>
      <c r="B18" s="989" t="s">
        <v>1542</v>
      </c>
      <c r="C18" s="1001"/>
      <c r="D18" s="999"/>
      <c r="E18" s="999"/>
      <c r="F18" s="1000"/>
      <c r="G18" s="999"/>
      <c r="H18" s="1000"/>
      <c r="I18" s="1000"/>
      <c r="J18" s="1000"/>
      <c r="K18" s="1000"/>
    </row>
    <row r="19" spans="1:11" ht="19.5" customHeight="1">
      <c r="A19" s="1914"/>
      <c r="B19" s="989" t="s">
        <v>1543</v>
      </c>
      <c r="C19" s="1001"/>
      <c r="D19" s="999"/>
      <c r="E19" s="999"/>
      <c r="F19" s="1000"/>
      <c r="G19" s="999"/>
      <c r="H19" s="1000"/>
      <c r="I19" s="1000"/>
      <c r="J19" s="1000"/>
      <c r="K19" s="1000"/>
    </row>
    <row r="20" spans="1:11" ht="20.100000000000001" customHeight="1">
      <c r="A20" s="947" t="s">
        <v>1544</v>
      </c>
      <c r="B20" s="948"/>
      <c r="C20" s="948"/>
      <c r="D20" s="949"/>
      <c r="E20" s="950"/>
      <c r="F20" s="950"/>
      <c r="G20" s="950"/>
      <c r="H20" s="950"/>
      <c r="I20" s="950"/>
      <c r="J20" s="950"/>
      <c r="K20" s="949"/>
    </row>
    <row r="21" spans="1:11" ht="20.100000000000001" customHeight="1">
      <c r="A21" s="953"/>
      <c r="B21" s="954"/>
      <c r="C21" s="954"/>
      <c r="D21" s="952"/>
      <c r="E21" s="955"/>
      <c r="F21" s="955"/>
      <c r="G21" s="955"/>
      <c r="H21" s="955"/>
      <c r="I21" s="955"/>
      <c r="J21" s="955"/>
      <c r="K21" s="956" t="s">
        <v>1560</v>
      </c>
    </row>
    <row r="22" spans="1:11" ht="19.5" customHeight="1">
      <c r="A22" s="965" t="s">
        <v>1547</v>
      </c>
      <c r="B22" s="965"/>
      <c r="C22" s="982"/>
      <c r="D22" s="982"/>
      <c r="E22" s="982"/>
      <c r="F22" s="982"/>
      <c r="G22" s="982"/>
      <c r="H22" s="982"/>
      <c r="I22" s="982"/>
      <c r="J22" s="982"/>
      <c r="K22" s="982"/>
    </row>
    <row r="23" spans="1:11" ht="19.5" customHeight="1">
      <c r="A23" s="958" t="s">
        <v>1562</v>
      </c>
      <c r="B23" s="965"/>
      <c r="C23" s="982"/>
      <c r="D23" s="982"/>
      <c r="E23" s="982"/>
      <c r="F23" s="982"/>
      <c r="G23" s="982"/>
      <c r="H23" s="982"/>
      <c r="I23" s="982"/>
      <c r="J23" s="982"/>
      <c r="K23" s="982"/>
    </row>
    <row r="24" spans="1:11" ht="18.75" customHeight="1"/>
    <row r="25" spans="1:11" ht="17.25" customHeight="1"/>
    <row r="26" spans="1:11" ht="17.25" customHeight="1"/>
    <row r="27" spans="1:11" ht="17.25" customHeight="1"/>
    <row r="28" spans="1:11" ht="17.25" customHeight="1"/>
    <row r="29" spans="1:11" ht="17.25" customHeight="1"/>
    <row r="30" spans="1:11" ht="17.25" customHeight="1"/>
    <row r="31" spans="1:11" ht="17.25" customHeight="1"/>
    <row r="32" spans="1:11"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sheetData>
  <mergeCells count="18">
    <mergeCell ref="L1:M1"/>
    <mergeCell ref="F6:F7"/>
    <mergeCell ref="G6:G7"/>
    <mergeCell ref="H6:K6"/>
    <mergeCell ref="A8:A10"/>
    <mergeCell ref="I1:K1"/>
    <mergeCell ref="I2:K2"/>
    <mergeCell ref="A3:K3"/>
    <mergeCell ref="A4:K4"/>
    <mergeCell ref="A5:K5"/>
    <mergeCell ref="A6:A7"/>
    <mergeCell ref="B6:B7"/>
    <mergeCell ref="C6:C7"/>
    <mergeCell ref="D6:D7"/>
    <mergeCell ref="E6:E7"/>
    <mergeCell ref="A17:A19"/>
    <mergeCell ref="A11:A13"/>
    <mergeCell ref="A14:A16"/>
  </mergeCells>
  <phoneticPr fontId="18" type="noConversion"/>
  <hyperlinks>
    <hyperlink ref="L1" location="預告統計資料發布時間表!A1" display="回發布時間表" xr:uid="{06C79B8D-5055-4714-BEC1-0BF0CC43BFCE}"/>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N184"/>
  <sheetViews>
    <sheetView workbookViewId="0">
      <selection activeCell="M1" sqref="M1:N1"/>
    </sheetView>
  </sheetViews>
  <sheetFormatPr defaultRowHeight="15.6"/>
  <cols>
    <col min="1" max="1" width="9.88671875" style="651" customWidth="1"/>
    <col min="2" max="3" width="7.6640625" style="651" customWidth="1"/>
    <col min="4" max="4" width="7.21875" style="659" customWidth="1"/>
    <col min="5" max="5" width="7" style="659" customWidth="1"/>
    <col min="6" max="6" width="7.6640625" style="659" customWidth="1"/>
    <col min="7" max="12" width="11" style="651" customWidth="1"/>
    <col min="13" max="256" width="9" style="651" customWidth="1"/>
    <col min="257" max="257" width="12.21875" style="651" customWidth="1"/>
    <col min="258" max="268" width="11" style="651" customWidth="1"/>
    <col min="269" max="512" width="9" style="651" customWidth="1"/>
    <col min="513" max="513" width="12.21875" style="651" customWidth="1"/>
    <col min="514" max="524" width="11" style="651" customWidth="1"/>
    <col min="525" max="768" width="9" style="651" customWidth="1"/>
    <col min="769" max="769" width="12.21875" style="651" customWidth="1"/>
    <col min="770" max="780" width="11" style="651" customWidth="1"/>
    <col min="781" max="1024" width="9" style="651" customWidth="1"/>
    <col min="1025" max="1025" width="12.21875" style="651" customWidth="1"/>
    <col min="1026" max="1036" width="11" style="651" customWidth="1"/>
    <col min="1037" max="1280" width="9" style="651" customWidth="1"/>
    <col min="1281" max="1281" width="12.21875" style="651" customWidth="1"/>
    <col min="1282" max="1292" width="11" style="651" customWidth="1"/>
    <col min="1293" max="1536" width="9" style="651" customWidth="1"/>
    <col min="1537" max="1537" width="12.21875" style="651" customWidth="1"/>
    <col min="1538" max="1548" width="11" style="651" customWidth="1"/>
    <col min="1549" max="1792" width="9" style="651" customWidth="1"/>
    <col min="1793" max="1793" width="12.21875" style="651" customWidth="1"/>
    <col min="1794" max="1804" width="11" style="651" customWidth="1"/>
    <col min="1805" max="2048" width="9" style="651" customWidth="1"/>
    <col min="2049" max="2049" width="12.21875" style="651" customWidth="1"/>
    <col min="2050" max="2060" width="11" style="651" customWidth="1"/>
    <col min="2061" max="2304" width="9" style="651" customWidth="1"/>
    <col min="2305" max="2305" width="12.21875" style="651" customWidth="1"/>
    <col min="2306" max="2316" width="11" style="651" customWidth="1"/>
    <col min="2317" max="2560" width="9" style="651" customWidth="1"/>
    <col min="2561" max="2561" width="12.21875" style="651" customWidth="1"/>
    <col min="2562" max="2572" width="11" style="651" customWidth="1"/>
    <col min="2573" max="2816" width="9" style="651" customWidth="1"/>
    <col min="2817" max="2817" width="12.21875" style="651" customWidth="1"/>
    <col min="2818" max="2828" width="11" style="651" customWidth="1"/>
    <col min="2829" max="3072" width="9" style="651" customWidth="1"/>
    <col min="3073" max="3073" width="12.21875" style="651" customWidth="1"/>
    <col min="3074" max="3084" width="11" style="651" customWidth="1"/>
    <col min="3085" max="3328" width="9" style="651" customWidth="1"/>
    <col min="3329" max="3329" width="12.21875" style="651" customWidth="1"/>
    <col min="3330" max="3340" width="11" style="651" customWidth="1"/>
    <col min="3341" max="3584" width="9" style="651" customWidth="1"/>
    <col min="3585" max="3585" width="12.21875" style="651" customWidth="1"/>
    <col min="3586" max="3596" width="11" style="651" customWidth="1"/>
    <col min="3597" max="3840" width="9" style="651" customWidth="1"/>
    <col min="3841" max="3841" width="12.21875" style="651" customWidth="1"/>
    <col min="3842" max="3852" width="11" style="651" customWidth="1"/>
    <col min="3853" max="4096" width="9" style="651" customWidth="1"/>
    <col min="4097" max="4097" width="12.21875" style="651" customWidth="1"/>
    <col min="4098" max="4108" width="11" style="651" customWidth="1"/>
    <col min="4109" max="4352" width="9" style="651" customWidth="1"/>
    <col min="4353" max="4353" width="12.21875" style="651" customWidth="1"/>
    <col min="4354" max="4364" width="11" style="651" customWidth="1"/>
    <col min="4365" max="4608" width="9" style="651" customWidth="1"/>
    <col min="4609" max="4609" width="12.21875" style="651" customWidth="1"/>
    <col min="4610" max="4620" width="11" style="651" customWidth="1"/>
    <col min="4621" max="4864" width="9" style="651" customWidth="1"/>
    <col min="4865" max="4865" width="12.21875" style="651" customWidth="1"/>
    <col min="4866" max="4876" width="11" style="651" customWidth="1"/>
    <col min="4877" max="5120" width="9" style="651" customWidth="1"/>
    <col min="5121" max="5121" width="12.21875" style="651" customWidth="1"/>
    <col min="5122" max="5132" width="11" style="651" customWidth="1"/>
    <col min="5133" max="5376" width="9" style="651" customWidth="1"/>
    <col min="5377" max="5377" width="12.21875" style="651" customWidth="1"/>
    <col min="5378" max="5388" width="11" style="651" customWidth="1"/>
    <col min="5389" max="5632" width="9" style="651" customWidth="1"/>
    <col min="5633" max="5633" width="12.21875" style="651" customWidth="1"/>
    <col min="5634" max="5644" width="11" style="651" customWidth="1"/>
    <col min="5645" max="5888" width="9" style="651" customWidth="1"/>
    <col min="5889" max="5889" width="12.21875" style="651" customWidth="1"/>
    <col min="5890" max="5900" width="11" style="651" customWidth="1"/>
    <col min="5901" max="6144" width="9" style="651" customWidth="1"/>
    <col min="6145" max="6145" width="12.21875" style="651" customWidth="1"/>
    <col min="6146" max="6156" width="11" style="651" customWidth="1"/>
    <col min="6157" max="6400" width="9" style="651" customWidth="1"/>
    <col min="6401" max="6401" width="12.21875" style="651" customWidth="1"/>
    <col min="6402" max="6412" width="11" style="651" customWidth="1"/>
    <col min="6413" max="6656" width="9" style="651" customWidth="1"/>
    <col min="6657" max="6657" width="12.21875" style="651" customWidth="1"/>
    <col min="6658" max="6668" width="11" style="651" customWidth="1"/>
    <col min="6669" max="6912" width="9" style="651" customWidth="1"/>
    <col min="6913" max="6913" width="12.21875" style="651" customWidth="1"/>
    <col min="6914" max="6924" width="11" style="651" customWidth="1"/>
    <col min="6925" max="7168" width="9" style="651" customWidth="1"/>
    <col min="7169" max="7169" width="12.21875" style="651" customWidth="1"/>
    <col min="7170" max="7180" width="11" style="651" customWidth="1"/>
    <col min="7181" max="7424" width="9" style="651" customWidth="1"/>
    <col min="7425" max="7425" width="12.21875" style="651" customWidth="1"/>
    <col min="7426" max="7436" width="11" style="651" customWidth="1"/>
    <col min="7437" max="7680" width="9" style="651" customWidth="1"/>
    <col min="7681" max="7681" width="12.21875" style="651" customWidth="1"/>
    <col min="7682" max="7692" width="11" style="651" customWidth="1"/>
    <col min="7693" max="7936" width="9" style="651" customWidth="1"/>
    <col min="7937" max="7937" width="12.21875" style="651" customWidth="1"/>
    <col min="7938" max="7948" width="11" style="651" customWidth="1"/>
    <col min="7949" max="8192" width="9" style="651" customWidth="1"/>
    <col min="8193" max="8193" width="12.21875" style="651" customWidth="1"/>
    <col min="8194" max="8204" width="11" style="651" customWidth="1"/>
    <col min="8205" max="8448" width="9" style="651" customWidth="1"/>
    <col min="8449" max="8449" width="12.21875" style="651" customWidth="1"/>
    <col min="8450" max="8460" width="11" style="651" customWidth="1"/>
    <col min="8461" max="8704" width="9" style="651" customWidth="1"/>
    <col min="8705" max="8705" width="12.21875" style="651" customWidth="1"/>
    <col min="8706" max="8716" width="11" style="651" customWidth="1"/>
    <col min="8717" max="8960" width="9" style="651" customWidth="1"/>
    <col min="8961" max="8961" width="12.21875" style="651" customWidth="1"/>
    <col min="8962" max="8972" width="11" style="651" customWidth="1"/>
    <col min="8973" max="9216" width="9" style="651" customWidth="1"/>
    <col min="9217" max="9217" width="12.21875" style="651" customWidth="1"/>
    <col min="9218" max="9228" width="11" style="651" customWidth="1"/>
    <col min="9229" max="9472" width="9" style="651" customWidth="1"/>
    <col min="9473" max="9473" width="12.21875" style="651" customWidth="1"/>
    <col min="9474" max="9484" width="11" style="651" customWidth="1"/>
    <col min="9485" max="9728" width="9" style="651" customWidth="1"/>
    <col min="9729" max="9729" width="12.21875" style="651" customWidth="1"/>
    <col min="9730" max="9740" width="11" style="651" customWidth="1"/>
    <col min="9741" max="9984" width="9" style="651" customWidth="1"/>
    <col min="9985" max="9985" width="12.21875" style="651" customWidth="1"/>
    <col min="9986" max="9996" width="11" style="651" customWidth="1"/>
    <col min="9997" max="10240" width="9" style="651" customWidth="1"/>
    <col min="10241" max="10241" width="12.21875" style="651" customWidth="1"/>
    <col min="10242" max="10252" width="11" style="651" customWidth="1"/>
    <col min="10253" max="10496" width="9" style="651" customWidth="1"/>
    <col min="10497" max="10497" width="12.21875" style="651" customWidth="1"/>
    <col min="10498" max="10508" width="11" style="651" customWidth="1"/>
    <col min="10509" max="10752" width="9" style="651" customWidth="1"/>
    <col min="10753" max="10753" width="12.21875" style="651" customWidth="1"/>
    <col min="10754" max="10764" width="11" style="651" customWidth="1"/>
    <col min="10765" max="11008" width="9" style="651" customWidth="1"/>
    <col min="11009" max="11009" width="12.21875" style="651" customWidth="1"/>
    <col min="11010" max="11020" width="11" style="651" customWidth="1"/>
    <col min="11021" max="11264" width="9" style="651" customWidth="1"/>
    <col min="11265" max="11265" width="12.21875" style="651" customWidth="1"/>
    <col min="11266" max="11276" width="11" style="651" customWidth="1"/>
    <col min="11277" max="11520" width="9" style="651" customWidth="1"/>
    <col min="11521" max="11521" width="12.21875" style="651" customWidth="1"/>
    <col min="11522" max="11532" width="11" style="651" customWidth="1"/>
    <col min="11533" max="11776" width="9" style="651" customWidth="1"/>
    <col min="11777" max="11777" width="12.21875" style="651" customWidth="1"/>
    <col min="11778" max="11788" width="11" style="651" customWidth="1"/>
    <col min="11789" max="12032" width="9" style="651" customWidth="1"/>
    <col min="12033" max="12033" width="12.21875" style="651" customWidth="1"/>
    <col min="12034" max="12044" width="11" style="651" customWidth="1"/>
    <col min="12045" max="12288" width="9" style="651" customWidth="1"/>
    <col min="12289" max="12289" width="12.21875" style="651" customWidth="1"/>
    <col min="12290" max="12300" width="11" style="651" customWidth="1"/>
    <col min="12301" max="12544" width="9" style="651" customWidth="1"/>
    <col min="12545" max="12545" width="12.21875" style="651" customWidth="1"/>
    <col min="12546" max="12556" width="11" style="651" customWidth="1"/>
    <col min="12557" max="12800" width="9" style="651" customWidth="1"/>
    <col min="12801" max="12801" width="12.21875" style="651" customWidth="1"/>
    <col min="12802" max="12812" width="11" style="651" customWidth="1"/>
    <col min="12813" max="13056" width="9" style="651" customWidth="1"/>
    <col min="13057" max="13057" width="12.21875" style="651" customWidth="1"/>
    <col min="13058" max="13068" width="11" style="651" customWidth="1"/>
    <col min="13069" max="13312" width="9" style="651" customWidth="1"/>
    <col min="13313" max="13313" width="12.21875" style="651" customWidth="1"/>
    <col min="13314" max="13324" width="11" style="651" customWidth="1"/>
    <col min="13325" max="13568" width="9" style="651" customWidth="1"/>
    <col min="13569" max="13569" width="12.21875" style="651" customWidth="1"/>
    <col min="13570" max="13580" width="11" style="651" customWidth="1"/>
    <col min="13581" max="13824" width="9" style="651" customWidth="1"/>
    <col min="13825" max="13825" width="12.21875" style="651" customWidth="1"/>
    <col min="13826" max="13836" width="11" style="651" customWidth="1"/>
    <col min="13837" max="14080" width="9" style="651" customWidth="1"/>
    <col min="14081" max="14081" width="12.21875" style="651" customWidth="1"/>
    <col min="14082" max="14092" width="11" style="651" customWidth="1"/>
    <col min="14093" max="14336" width="9" style="651" customWidth="1"/>
    <col min="14337" max="14337" width="12.21875" style="651" customWidth="1"/>
    <col min="14338" max="14348" width="11" style="651" customWidth="1"/>
    <col min="14349" max="14592" width="9" style="651" customWidth="1"/>
    <col min="14593" max="14593" width="12.21875" style="651" customWidth="1"/>
    <col min="14594" max="14604" width="11" style="651" customWidth="1"/>
    <col min="14605" max="14848" width="9" style="651" customWidth="1"/>
    <col min="14849" max="14849" width="12.21875" style="651" customWidth="1"/>
    <col min="14850" max="14860" width="11" style="651" customWidth="1"/>
    <col min="14861" max="15104" width="9" style="651" customWidth="1"/>
    <col min="15105" max="15105" width="12.21875" style="651" customWidth="1"/>
    <col min="15106" max="15116" width="11" style="651" customWidth="1"/>
    <col min="15117" max="15360" width="9" style="651" customWidth="1"/>
    <col min="15361" max="15361" width="12.21875" style="651" customWidth="1"/>
    <col min="15362" max="15372" width="11" style="651" customWidth="1"/>
    <col min="15373" max="15616" width="9" style="651" customWidth="1"/>
    <col min="15617" max="15617" width="12.21875" style="651" customWidth="1"/>
    <col min="15618" max="15628" width="11" style="651" customWidth="1"/>
    <col min="15629" max="15872" width="9" style="651" customWidth="1"/>
    <col min="15873" max="15873" width="12.21875" style="651" customWidth="1"/>
    <col min="15874" max="15884" width="11" style="651" customWidth="1"/>
    <col min="15885" max="16128" width="9" style="651" customWidth="1"/>
    <col min="16129" max="16129" width="12.21875" style="651" customWidth="1"/>
    <col min="16130" max="16140" width="11" style="651" customWidth="1"/>
    <col min="16141" max="16384" width="9" style="651" customWidth="1"/>
  </cols>
  <sheetData>
    <row r="1" spans="1:14" s="647" customFormat="1" ht="35.4" customHeight="1">
      <c r="A1" s="664" t="s">
        <v>1248</v>
      </c>
      <c r="B1" s="665"/>
      <c r="C1" s="646"/>
      <c r="D1" s="646"/>
      <c r="E1" s="646"/>
      <c r="F1" s="646"/>
      <c r="G1" s="646"/>
      <c r="H1" s="646"/>
      <c r="I1" s="1944" t="s">
        <v>1065</v>
      </c>
      <c r="J1" s="1944"/>
      <c r="K1" s="1945" t="s">
        <v>1272</v>
      </c>
      <c r="L1" s="1946"/>
      <c r="M1" s="1543" t="s">
        <v>86</v>
      </c>
      <c r="N1" s="1372"/>
    </row>
    <row r="2" spans="1:14" s="647" customFormat="1" ht="21" customHeight="1">
      <c r="A2" s="663" t="s">
        <v>1249</v>
      </c>
      <c r="B2" s="648" t="s">
        <v>1250</v>
      </c>
      <c r="C2" s="649"/>
      <c r="D2" s="649"/>
      <c r="E2" s="649"/>
      <c r="F2" s="649"/>
      <c r="G2" s="1929" t="s">
        <v>1289</v>
      </c>
      <c r="H2" s="1930"/>
      <c r="I2" s="1944" t="s">
        <v>1251</v>
      </c>
      <c r="J2" s="1944"/>
      <c r="K2" s="1947" t="s">
        <v>1252</v>
      </c>
      <c r="L2" s="1948"/>
    </row>
    <row r="3" spans="1:14" s="650" customFormat="1" ht="37.5" customHeight="1">
      <c r="A3" s="1931" t="s">
        <v>1253</v>
      </c>
      <c r="B3" s="1931"/>
      <c r="C3" s="1931"/>
      <c r="D3" s="1931"/>
      <c r="E3" s="1931"/>
      <c r="F3" s="1931"/>
      <c r="G3" s="1931"/>
      <c r="H3" s="1931"/>
      <c r="I3" s="1931"/>
      <c r="J3" s="1931"/>
      <c r="K3" s="1931"/>
      <c r="L3" s="1932"/>
    </row>
    <row r="4" spans="1:14" customFormat="1" ht="21" customHeight="1" thickBot="1">
      <c r="A4" s="1933" t="s">
        <v>1271</v>
      </c>
      <c r="B4" s="1933"/>
      <c r="C4" s="1933"/>
      <c r="D4" s="1933"/>
      <c r="E4" s="1933"/>
      <c r="F4" s="1933"/>
      <c r="G4" s="1933"/>
      <c r="H4" s="1933"/>
      <c r="I4" s="1933"/>
      <c r="J4" s="1933"/>
      <c r="K4" s="1933"/>
      <c r="L4" s="1934"/>
      <c r="M4" s="651"/>
      <c r="N4" s="651"/>
    </row>
    <row r="5" spans="1:14" customFormat="1" ht="37.35" customHeight="1" thickBot="1">
      <c r="A5" s="1935" t="s">
        <v>1254</v>
      </c>
      <c r="B5" s="1936" t="s">
        <v>1080</v>
      </c>
      <c r="C5" s="1937" t="s">
        <v>1255</v>
      </c>
      <c r="D5" s="1937"/>
      <c r="E5" s="1937"/>
      <c r="F5" s="1937"/>
      <c r="G5" s="1937"/>
      <c r="H5" s="1937" t="s">
        <v>1256</v>
      </c>
      <c r="I5" s="1937"/>
      <c r="J5" s="1937"/>
      <c r="K5" s="1937"/>
      <c r="L5" s="1939"/>
      <c r="M5" s="651"/>
      <c r="N5" s="651"/>
    </row>
    <row r="6" spans="1:14" s="652" customFormat="1" ht="37.35" customHeight="1" thickBot="1">
      <c r="A6" s="1935"/>
      <c r="B6" s="1936"/>
      <c r="C6" s="1940" t="s">
        <v>1052</v>
      </c>
      <c r="D6" s="1941" t="s">
        <v>1257</v>
      </c>
      <c r="E6" s="1941"/>
      <c r="F6" s="1941"/>
      <c r="G6" s="1940" t="s">
        <v>1258</v>
      </c>
      <c r="H6" s="1940" t="s">
        <v>1052</v>
      </c>
      <c r="I6" s="1941" t="s">
        <v>1257</v>
      </c>
      <c r="J6" s="1941"/>
      <c r="K6" s="1941"/>
      <c r="L6" s="1942" t="s">
        <v>1258</v>
      </c>
    </row>
    <row r="7" spans="1:14" s="652" customFormat="1" ht="37.35" customHeight="1" thickBot="1">
      <c r="A7" s="1935"/>
      <c r="B7" s="1936"/>
      <c r="C7" s="1940"/>
      <c r="D7" s="653" t="s">
        <v>1259</v>
      </c>
      <c r="E7" s="653" t="s">
        <v>1260</v>
      </c>
      <c r="F7" s="653" t="s">
        <v>1261</v>
      </c>
      <c r="G7" s="1940"/>
      <c r="H7" s="1940"/>
      <c r="I7" s="653" t="s">
        <v>1259</v>
      </c>
      <c r="J7" s="653" t="s">
        <v>1260</v>
      </c>
      <c r="K7" s="653" t="s">
        <v>1261</v>
      </c>
      <c r="L7" s="1942"/>
    </row>
    <row r="8" spans="1:14" s="652" customFormat="1" ht="44.25" customHeight="1">
      <c r="A8" s="654" t="s">
        <v>996</v>
      </c>
      <c r="B8" s="655" t="s">
        <v>1262</v>
      </c>
      <c r="C8" s="655" t="s">
        <v>1262</v>
      </c>
      <c r="D8" s="655" t="s">
        <v>1262</v>
      </c>
      <c r="E8" s="655" t="s">
        <v>1262</v>
      </c>
      <c r="F8" s="655" t="s">
        <v>1262</v>
      </c>
      <c r="G8" s="655" t="s">
        <v>1262</v>
      </c>
      <c r="H8" s="655" t="s">
        <v>1262</v>
      </c>
      <c r="I8" s="655" t="s">
        <v>1262</v>
      </c>
      <c r="J8" s="655" t="s">
        <v>1262</v>
      </c>
      <c r="K8" s="655" t="s">
        <v>1262</v>
      </c>
      <c r="L8" s="666" t="s">
        <v>1262</v>
      </c>
    </row>
    <row r="9" spans="1:14" s="652" customFormat="1" ht="44.25" customHeight="1">
      <c r="A9" s="656" t="s">
        <v>1263</v>
      </c>
      <c r="B9" s="655" t="s">
        <v>1262</v>
      </c>
      <c r="C9" s="655" t="s">
        <v>1262</v>
      </c>
      <c r="D9" s="655" t="s">
        <v>1262</v>
      </c>
      <c r="E9" s="655" t="s">
        <v>1262</v>
      </c>
      <c r="F9" s="655" t="s">
        <v>1262</v>
      </c>
      <c r="G9" s="655" t="s">
        <v>1262</v>
      </c>
      <c r="H9" s="655" t="s">
        <v>1262</v>
      </c>
      <c r="I9" s="655" t="s">
        <v>1262</v>
      </c>
      <c r="J9" s="655" t="s">
        <v>1262</v>
      </c>
      <c r="K9" s="655" t="s">
        <v>1262</v>
      </c>
      <c r="L9" s="666" t="s">
        <v>1262</v>
      </c>
    </row>
    <row r="10" spans="1:14" s="652" customFormat="1" ht="44.25" customHeight="1">
      <c r="A10" s="656" t="s">
        <v>1264</v>
      </c>
      <c r="B10" s="655" t="s">
        <v>1262</v>
      </c>
      <c r="C10" s="655" t="s">
        <v>1262</v>
      </c>
      <c r="D10" s="655" t="s">
        <v>1262</v>
      </c>
      <c r="E10" s="655" t="s">
        <v>1262</v>
      </c>
      <c r="F10" s="655" t="s">
        <v>1262</v>
      </c>
      <c r="G10" s="655" t="s">
        <v>1262</v>
      </c>
      <c r="H10" s="655" t="s">
        <v>1262</v>
      </c>
      <c r="I10" s="655" t="s">
        <v>1262</v>
      </c>
      <c r="J10" s="655" t="s">
        <v>1262</v>
      </c>
      <c r="K10" s="655" t="s">
        <v>1262</v>
      </c>
      <c r="L10" s="666" t="s">
        <v>1262</v>
      </c>
    </row>
    <row r="11" spans="1:14" s="652" customFormat="1" ht="44.25" customHeight="1" thickBot="1">
      <c r="A11" s="657" t="s">
        <v>1265</v>
      </c>
      <c r="B11" s="655" t="s">
        <v>1262</v>
      </c>
      <c r="C11" s="655" t="s">
        <v>1262</v>
      </c>
      <c r="D11" s="655" t="s">
        <v>1262</v>
      </c>
      <c r="E11" s="655" t="s">
        <v>1262</v>
      </c>
      <c r="F11" s="655" t="s">
        <v>1262</v>
      </c>
      <c r="G11" s="655" t="s">
        <v>1262</v>
      </c>
      <c r="H11" s="655" t="s">
        <v>1262</v>
      </c>
      <c r="I11" s="655" t="s">
        <v>1262</v>
      </c>
      <c r="J11" s="655" t="s">
        <v>1262</v>
      </c>
      <c r="K11" s="655" t="s">
        <v>1262</v>
      </c>
      <c r="L11" s="667" t="s">
        <v>1262</v>
      </c>
    </row>
    <row r="12" spans="1:14" customFormat="1" ht="16.2">
      <c r="A12" s="658"/>
      <c r="B12" s="651"/>
      <c r="C12" s="659"/>
      <c r="D12" s="659"/>
      <c r="E12" s="651"/>
      <c r="F12" s="651"/>
      <c r="G12" s="651"/>
      <c r="H12" s="651"/>
      <c r="I12" s="651"/>
      <c r="J12" s="537" t="s">
        <v>1270</v>
      </c>
      <c r="K12" s="651"/>
      <c r="L12" s="651"/>
      <c r="M12" s="651"/>
      <c r="N12" s="651"/>
    </row>
    <row r="13" spans="1:14" customFormat="1" ht="19.95" customHeight="1">
      <c r="A13" s="1938" t="s">
        <v>1266</v>
      </c>
      <c r="B13" s="1938"/>
      <c r="C13" s="1938"/>
      <c r="D13" s="1938"/>
      <c r="E13" s="1938"/>
      <c r="F13" s="1938"/>
      <c r="G13" s="1938"/>
      <c r="H13" s="1938"/>
      <c r="I13" s="1938"/>
      <c r="J13" s="1938"/>
      <c r="K13" s="1938"/>
      <c r="L13" s="1938"/>
      <c r="M13" s="651"/>
      <c r="N13" s="651"/>
    </row>
    <row r="14" spans="1:14" customFormat="1" ht="17.399999999999999" customHeight="1">
      <c r="A14" s="1943" t="s">
        <v>1267</v>
      </c>
      <c r="B14" s="1943"/>
      <c r="C14" s="1943"/>
      <c r="D14" s="1943"/>
      <c r="E14" s="1943"/>
      <c r="F14" s="1943"/>
      <c r="G14" s="1943"/>
      <c r="H14" s="1943"/>
      <c r="I14" s="1943"/>
      <c r="J14" s="1943"/>
      <c r="K14" s="1943"/>
      <c r="L14" s="1943"/>
      <c r="M14" s="651"/>
      <c r="N14" s="651"/>
    </row>
    <row r="15" spans="1:14" customFormat="1" ht="17.399999999999999" customHeight="1">
      <c r="A15" s="1943" t="s">
        <v>1268</v>
      </c>
      <c r="B15" s="1943"/>
      <c r="C15" s="1943"/>
      <c r="D15" s="1943"/>
      <c r="E15" s="1943"/>
      <c r="F15" s="1943"/>
      <c r="G15" s="1943"/>
      <c r="H15" s="1943"/>
      <c r="I15" s="1943"/>
      <c r="J15" s="1943"/>
      <c r="K15" s="1943"/>
      <c r="L15" s="1943"/>
      <c r="M15" s="651"/>
      <c r="N15" s="651"/>
    </row>
    <row r="16" spans="1:14" customFormat="1" ht="21.75" customHeight="1">
      <c r="A16" s="1938" t="s">
        <v>1269</v>
      </c>
      <c r="B16" s="1938"/>
      <c r="C16" s="1938"/>
      <c r="D16" s="1938"/>
      <c r="E16" s="1938"/>
      <c r="F16" s="1938"/>
      <c r="G16" s="1938"/>
      <c r="H16" s="651"/>
      <c r="I16" s="651"/>
      <c r="J16" s="660"/>
      <c r="K16" s="651"/>
      <c r="L16" s="651"/>
      <c r="M16" s="651"/>
      <c r="N16" s="651"/>
    </row>
    <row r="17" spans="1:6" customFormat="1" ht="22.8">
      <c r="A17" s="661"/>
      <c r="B17" s="661"/>
      <c r="C17" s="661"/>
      <c r="D17" s="662"/>
      <c r="E17" s="662"/>
      <c r="F17" s="662"/>
    </row>
    <row r="18" spans="1:6" customFormat="1" ht="22.8">
      <c r="A18" s="661"/>
      <c r="B18" s="661"/>
      <c r="C18" s="661"/>
      <c r="D18" s="662"/>
      <c r="E18" s="662"/>
      <c r="F18" s="662"/>
    </row>
    <row r="19" spans="1:6" customFormat="1" ht="22.8">
      <c r="A19" s="661"/>
      <c r="B19" s="661"/>
      <c r="C19" s="661"/>
      <c r="D19" s="662"/>
      <c r="E19" s="662"/>
      <c r="F19" s="662"/>
    </row>
    <row r="20" spans="1:6" customFormat="1" ht="22.8">
      <c r="A20" s="661"/>
      <c r="B20" s="661"/>
      <c r="C20" s="661"/>
      <c r="D20" s="662"/>
      <c r="E20" s="662"/>
      <c r="F20" s="662"/>
    </row>
    <row r="21" spans="1:6" customFormat="1" ht="22.8">
      <c r="A21" s="661"/>
      <c r="B21" s="661"/>
      <c r="C21" s="661"/>
      <c r="D21" s="662"/>
      <c r="E21" s="662"/>
      <c r="F21" s="662"/>
    </row>
    <row r="22" spans="1:6" customFormat="1" ht="22.8">
      <c r="A22" s="661"/>
      <c r="B22" s="661"/>
      <c r="C22" s="661"/>
      <c r="D22" s="662"/>
      <c r="E22" s="662"/>
      <c r="F22" s="662"/>
    </row>
    <row r="23" spans="1:6" customFormat="1" ht="22.8">
      <c r="A23" s="661"/>
      <c r="B23" s="661"/>
      <c r="C23" s="661"/>
      <c r="D23" s="662"/>
      <c r="E23" s="662"/>
      <c r="F23" s="662"/>
    </row>
    <row r="24" spans="1:6" customFormat="1" ht="22.8">
      <c r="A24" s="661"/>
      <c r="B24" s="661"/>
      <c r="C24" s="661"/>
      <c r="D24" s="662"/>
      <c r="E24" s="662"/>
      <c r="F24" s="662"/>
    </row>
    <row r="25" spans="1:6" customFormat="1" ht="22.8">
      <c r="A25" s="661"/>
      <c r="B25" s="661"/>
      <c r="C25" s="661"/>
      <c r="D25" s="662"/>
      <c r="E25" s="662"/>
      <c r="F25" s="662"/>
    </row>
    <row r="26" spans="1:6" customFormat="1" ht="22.8">
      <c r="A26" s="661"/>
      <c r="B26" s="661"/>
      <c r="C26" s="661"/>
      <c r="D26" s="662"/>
      <c r="E26" s="662"/>
      <c r="F26" s="662"/>
    </row>
    <row r="27" spans="1:6" customFormat="1" ht="22.8">
      <c r="A27" s="661"/>
      <c r="B27" s="661"/>
      <c r="C27" s="661"/>
      <c r="D27" s="662"/>
      <c r="E27" s="662"/>
      <c r="F27" s="662"/>
    </row>
    <row r="28" spans="1:6" customFormat="1" ht="22.8">
      <c r="A28" s="661"/>
      <c r="B28" s="661"/>
      <c r="C28" s="661"/>
      <c r="D28" s="662"/>
      <c r="E28" s="662"/>
      <c r="F28" s="662"/>
    </row>
    <row r="29" spans="1:6" customFormat="1" ht="22.8">
      <c r="A29" s="661"/>
      <c r="B29" s="661"/>
      <c r="C29" s="661"/>
      <c r="D29" s="662"/>
      <c r="E29" s="662"/>
      <c r="F29" s="662"/>
    </row>
    <row r="30" spans="1:6" customFormat="1" ht="22.8">
      <c r="A30" s="661"/>
      <c r="B30" s="661"/>
      <c r="C30" s="661"/>
      <c r="D30" s="662"/>
      <c r="E30" s="662"/>
      <c r="F30" s="662"/>
    </row>
    <row r="31" spans="1:6" customFormat="1" ht="22.8">
      <c r="A31" s="661"/>
      <c r="B31" s="661"/>
      <c r="C31" s="661"/>
      <c r="D31" s="662"/>
      <c r="E31" s="662"/>
      <c r="F31" s="662"/>
    </row>
    <row r="32" spans="1:6" customFormat="1" ht="22.8">
      <c r="A32" s="661"/>
      <c r="B32" s="661"/>
      <c r="C32" s="661"/>
      <c r="D32" s="662"/>
      <c r="E32" s="662"/>
      <c r="F32" s="662"/>
    </row>
    <row r="33" spans="1:6" customFormat="1" ht="22.8">
      <c r="A33" s="661"/>
      <c r="B33" s="661"/>
      <c r="C33" s="661"/>
      <c r="D33" s="662"/>
      <c r="E33" s="662"/>
      <c r="F33" s="662"/>
    </row>
    <row r="34" spans="1:6" customFormat="1" ht="22.8">
      <c r="A34" s="661"/>
      <c r="B34" s="661"/>
      <c r="C34" s="661"/>
      <c r="D34" s="662"/>
      <c r="E34" s="662"/>
      <c r="F34" s="662"/>
    </row>
    <row r="35" spans="1:6" customFormat="1" ht="22.8">
      <c r="A35" s="661"/>
      <c r="B35" s="661"/>
      <c r="C35" s="661"/>
      <c r="D35" s="662"/>
      <c r="E35" s="662"/>
      <c r="F35" s="662"/>
    </row>
    <row r="36" spans="1:6" customFormat="1" ht="22.8">
      <c r="A36" s="661"/>
      <c r="B36" s="661"/>
      <c r="C36" s="661"/>
      <c r="D36" s="662"/>
      <c r="E36" s="662"/>
      <c r="F36" s="662"/>
    </row>
    <row r="37" spans="1:6" customFormat="1" ht="22.8">
      <c r="A37" s="661"/>
      <c r="B37" s="661"/>
      <c r="C37" s="661"/>
      <c r="D37" s="662"/>
      <c r="E37" s="662"/>
      <c r="F37" s="662"/>
    </row>
    <row r="38" spans="1:6" customFormat="1" ht="22.8">
      <c r="A38" s="661"/>
      <c r="B38" s="661"/>
      <c r="C38" s="661"/>
      <c r="D38" s="662"/>
      <c r="E38" s="662"/>
      <c r="F38" s="662"/>
    </row>
    <row r="39" spans="1:6" customFormat="1" ht="22.8">
      <c r="A39" s="661"/>
      <c r="B39" s="661"/>
      <c r="C39" s="661"/>
      <c r="D39" s="662"/>
      <c r="E39" s="662"/>
      <c r="F39" s="662"/>
    </row>
    <row r="40" spans="1:6" customFormat="1" ht="22.8">
      <c r="A40" s="661"/>
      <c r="B40" s="661"/>
      <c r="C40" s="661"/>
      <c r="D40" s="662"/>
      <c r="E40" s="662"/>
      <c r="F40" s="662"/>
    </row>
    <row r="41" spans="1:6" customFormat="1" ht="22.8">
      <c r="A41" s="661"/>
      <c r="B41" s="661"/>
      <c r="C41" s="661"/>
      <c r="D41" s="662"/>
      <c r="E41" s="662"/>
      <c r="F41" s="662"/>
    </row>
    <row r="42" spans="1:6" customFormat="1" ht="22.8">
      <c r="A42" s="661"/>
      <c r="B42" s="661"/>
      <c r="C42" s="661"/>
      <c r="D42" s="662"/>
      <c r="E42" s="662"/>
      <c r="F42" s="662"/>
    </row>
    <row r="43" spans="1:6" customFormat="1" ht="22.8">
      <c r="A43" s="661"/>
      <c r="B43" s="661"/>
      <c r="C43" s="661"/>
      <c r="D43" s="662"/>
      <c r="E43" s="662"/>
      <c r="F43" s="662"/>
    </row>
    <row r="44" spans="1:6" customFormat="1" ht="22.8">
      <c r="A44" s="661"/>
      <c r="B44" s="661"/>
      <c r="C44" s="661"/>
      <c r="D44" s="662"/>
      <c r="E44" s="662"/>
      <c r="F44" s="662"/>
    </row>
    <row r="45" spans="1:6" customFormat="1" ht="22.8">
      <c r="A45" s="661"/>
      <c r="B45" s="661"/>
      <c r="C45" s="661"/>
      <c r="D45" s="662"/>
      <c r="E45" s="662"/>
      <c r="F45" s="662"/>
    </row>
    <row r="46" spans="1:6" customFormat="1" ht="22.8">
      <c r="A46" s="661"/>
      <c r="B46" s="661"/>
      <c r="C46" s="661"/>
      <c r="D46" s="662"/>
      <c r="E46" s="662"/>
      <c r="F46" s="662"/>
    </row>
    <row r="47" spans="1:6" customFormat="1" ht="22.8">
      <c r="A47" s="661"/>
      <c r="B47" s="661"/>
      <c r="C47" s="661"/>
      <c r="D47" s="662"/>
      <c r="E47" s="662"/>
      <c r="F47" s="662"/>
    </row>
    <row r="48" spans="1:6" customFormat="1" ht="22.8">
      <c r="A48" s="661"/>
      <c r="B48" s="661"/>
      <c r="C48" s="661"/>
      <c r="D48" s="662"/>
      <c r="E48" s="662"/>
      <c r="F48" s="662"/>
    </row>
    <row r="49" spans="1:6" customFormat="1" ht="22.8">
      <c r="A49" s="661"/>
      <c r="B49" s="661"/>
      <c r="C49" s="661"/>
      <c r="D49" s="662"/>
      <c r="E49" s="662"/>
      <c r="F49" s="662"/>
    </row>
    <row r="50" spans="1:6" customFormat="1" ht="22.8">
      <c r="A50" s="661"/>
      <c r="B50" s="661"/>
      <c r="C50" s="661"/>
      <c r="D50" s="662"/>
      <c r="E50" s="662"/>
      <c r="F50" s="662"/>
    </row>
    <row r="51" spans="1:6" customFormat="1" ht="22.8">
      <c r="A51" s="661"/>
      <c r="B51" s="661"/>
      <c r="C51" s="661"/>
      <c r="D51" s="662"/>
      <c r="E51" s="662"/>
      <c r="F51" s="662"/>
    </row>
    <row r="52" spans="1:6" customFormat="1" ht="22.8">
      <c r="A52" s="661"/>
      <c r="B52" s="661"/>
      <c r="C52" s="661"/>
      <c r="D52" s="662"/>
      <c r="E52" s="662"/>
      <c r="F52" s="662"/>
    </row>
    <row r="53" spans="1:6" customFormat="1" ht="22.8">
      <c r="A53" s="661"/>
      <c r="B53" s="661"/>
      <c r="C53" s="661"/>
      <c r="D53" s="662"/>
      <c r="E53" s="662"/>
      <c r="F53" s="662"/>
    </row>
    <row r="54" spans="1:6" customFormat="1" ht="22.8">
      <c r="A54" s="661"/>
      <c r="B54" s="661"/>
      <c r="C54" s="661"/>
      <c r="D54" s="662"/>
      <c r="E54" s="662"/>
      <c r="F54" s="662"/>
    </row>
    <row r="55" spans="1:6" customFormat="1" ht="22.8">
      <c r="A55" s="661"/>
      <c r="B55" s="661"/>
      <c r="C55" s="661"/>
      <c r="D55" s="662"/>
      <c r="E55" s="662"/>
      <c r="F55" s="662"/>
    </row>
    <row r="56" spans="1:6" customFormat="1" ht="22.8">
      <c r="A56" s="661"/>
      <c r="B56" s="661"/>
      <c r="C56" s="661"/>
      <c r="D56" s="662"/>
      <c r="E56" s="662"/>
      <c r="F56" s="662"/>
    </row>
    <row r="57" spans="1:6" customFormat="1" ht="22.8">
      <c r="A57" s="661"/>
      <c r="B57" s="661"/>
      <c r="C57" s="661"/>
      <c r="D57" s="662"/>
      <c r="E57" s="662"/>
      <c r="F57" s="662"/>
    </row>
    <row r="58" spans="1:6" customFormat="1" ht="22.8">
      <c r="A58" s="661"/>
      <c r="B58" s="661"/>
      <c r="C58" s="661"/>
      <c r="D58" s="662"/>
      <c r="E58" s="662"/>
      <c r="F58" s="662"/>
    </row>
    <row r="59" spans="1:6" customFormat="1" ht="22.8">
      <c r="A59" s="661"/>
      <c r="B59" s="661"/>
      <c r="C59" s="661"/>
      <c r="D59" s="662"/>
      <c r="E59" s="662"/>
      <c r="F59" s="662"/>
    </row>
    <row r="60" spans="1:6" customFormat="1" ht="22.8">
      <c r="A60" s="661"/>
      <c r="B60" s="661"/>
      <c r="C60" s="661"/>
      <c r="D60" s="662"/>
      <c r="E60" s="662"/>
      <c r="F60" s="662"/>
    </row>
    <row r="61" spans="1:6" customFormat="1" ht="22.8">
      <c r="A61" s="661"/>
      <c r="B61" s="661"/>
      <c r="C61" s="661"/>
      <c r="D61" s="662"/>
      <c r="E61" s="662"/>
      <c r="F61" s="662"/>
    </row>
    <row r="62" spans="1:6" customFormat="1" ht="22.8">
      <c r="A62" s="661"/>
      <c r="B62" s="661"/>
      <c r="C62" s="661"/>
      <c r="D62" s="662"/>
      <c r="E62" s="662"/>
      <c r="F62" s="662"/>
    </row>
    <row r="63" spans="1:6" customFormat="1" ht="22.8">
      <c r="A63" s="661"/>
      <c r="B63" s="661"/>
      <c r="C63" s="661"/>
      <c r="D63" s="662"/>
      <c r="E63" s="662"/>
      <c r="F63" s="662"/>
    </row>
    <row r="64" spans="1:6" customFormat="1" ht="22.8">
      <c r="A64" s="661"/>
      <c r="B64" s="661"/>
      <c r="C64" s="661"/>
      <c r="D64" s="662"/>
      <c r="E64" s="662"/>
      <c r="F64" s="662"/>
    </row>
    <row r="65" spans="1:6" customFormat="1" ht="22.8">
      <c r="A65" s="661"/>
      <c r="B65" s="661"/>
      <c r="C65" s="661"/>
      <c r="D65" s="662"/>
      <c r="E65" s="662"/>
      <c r="F65" s="662"/>
    </row>
    <row r="66" spans="1:6" customFormat="1" ht="22.8">
      <c r="A66" s="661"/>
      <c r="B66" s="661"/>
      <c r="C66" s="661"/>
      <c r="D66" s="662"/>
      <c r="E66" s="662"/>
      <c r="F66" s="662"/>
    </row>
    <row r="67" spans="1:6" customFormat="1" ht="22.8">
      <c r="A67" s="661"/>
      <c r="B67" s="661"/>
      <c r="C67" s="661"/>
      <c r="D67" s="662"/>
      <c r="E67" s="662"/>
      <c r="F67" s="662"/>
    </row>
    <row r="68" spans="1:6" customFormat="1" ht="22.8">
      <c r="A68" s="661"/>
      <c r="B68" s="661"/>
      <c r="C68" s="661"/>
      <c r="D68" s="662"/>
      <c r="E68" s="662"/>
      <c r="F68" s="662"/>
    </row>
    <row r="69" spans="1:6" customFormat="1" ht="22.8">
      <c r="A69" s="661"/>
      <c r="B69" s="661"/>
      <c r="C69" s="661"/>
      <c r="D69" s="662"/>
      <c r="E69" s="662"/>
      <c r="F69" s="662"/>
    </row>
    <row r="70" spans="1:6" customFormat="1" ht="22.8">
      <c r="A70" s="661"/>
      <c r="B70" s="661"/>
      <c r="C70" s="661"/>
      <c r="D70" s="662"/>
      <c r="E70" s="662"/>
      <c r="F70" s="662"/>
    </row>
    <row r="71" spans="1:6" customFormat="1" ht="22.8">
      <c r="A71" s="661"/>
      <c r="B71" s="661"/>
      <c r="C71" s="661"/>
      <c r="D71" s="662"/>
      <c r="E71" s="662"/>
      <c r="F71" s="662"/>
    </row>
    <row r="72" spans="1:6" customFormat="1" ht="22.8">
      <c r="A72" s="661"/>
      <c r="B72" s="661"/>
      <c r="C72" s="661"/>
      <c r="D72" s="662"/>
      <c r="E72" s="662"/>
      <c r="F72" s="662"/>
    </row>
    <row r="73" spans="1:6" customFormat="1" ht="22.8">
      <c r="A73" s="661"/>
      <c r="B73" s="661"/>
      <c r="C73" s="661"/>
      <c r="D73" s="662"/>
      <c r="E73" s="662"/>
      <c r="F73" s="662"/>
    </row>
    <row r="74" spans="1:6" customFormat="1" ht="22.8">
      <c r="A74" s="661"/>
      <c r="B74" s="661"/>
      <c r="C74" s="661"/>
      <c r="D74" s="662"/>
      <c r="E74" s="662"/>
      <c r="F74" s="662"/>
    </row>
    <row r="75" spans="1:6" customFormat="1" ht="22.8">
      <c r="A75" s="661"/>
      <c r="B75" s="661"/>
      <c r="C75" s="661"/>
      <c r="D75" s="662"/>
      <c r="E75" s="662"/>
      <c r="F75" s="662"/>
    </row>
    <row r="76" spans="1:6" customFormat="1" ht="22.8">
      <c r="A76" s="661"/>
      <c r="B76" s="661"/>
      <c r="C76" s="661"/>
      <c r="D76" s="662"/>
      <c r="E76" s="662"/>
      <c r="F76" s="662"/>
    </row>
    <row r="77" spans="1:6" customFormat="1" ht="22.8">
      <c r="A77" s="661"/>
      <c r="B77" s="661"/>
      <c r="C77" s="661"/>
      <c r="D77" s="662"/>
      <c r="E77" s="662"/>
      <c r="F77" s="662"/>
    </row>
    <row r="78" spans="1:6" customFormat="1" ht="22.8">
      <c r="A78" s="661"/>
      <c r="B78" s="661"/>
      <c r="C78" s="661"/>
      <c r="D78" s="662"/>
      <c r="E78" s="662"/>
      <c r="F78" s="662"/>
    </row>
    <row r="79" spans="1:6" customFormat="1" ht="22.8">
      <c r="A79" s="661"/>
      <c r="B79" s="661"/>
      <c r="C79" s="661"/>
      <c r="D79" s="662"/>
      <c r="E79" s="662"/>
      <c r="F79" s="662"/>
    </row>
    <row r="80" spans="1:6" customFormat="1" ht="22.8">
      <c r="A80" s="661"/>
      <c r="B80" s="661"/>
      <c r="C80" s="661"/>
      <c r="D80" s="662"/>
      <c r="E80" s="662"/>
      <c r="F80" s="662"/>
    </row>
    <row r="81" spans="1:6" customFormat="1" ht="22.8">
      <c r="A81" s="661"/>
      <c r="B81" s="661"/>
      <c r="C81" s="661"/>
      <c r="D81" s="662"/>
      <c r="E81" s="662"/>
      <c r="F81" s="662"/>
    </row>
    <row r="82" spans="1:6" customFormat="1" ht="22.8">
      <c r="A82" s="661"/>
      <c r="B82" s="661"/>
      <c r="C82" s="661"/>
      <c r="D82" s="662"/>
      <c r="E82" s="662"/>
      <c r="F82" s="662"/>
    </row>
    <row r="83" spans="1:6" customFormat="1" ht="22.8">
      <c r="A83" s="661"/>
      <c r="B83" s="661"/>
      <c r="C83" s="661"/>
      <c r="D83" s="662"/>
      <c r="E83" s="662"/>
      <c r="F83" s="662"/>
    </row>
    <row r="84" spans="1:6" customFormat="1" ht="22.8">
      <c r="A84" s="661"/>
      <c r="B84" s="661"/>
      <c r="C84" s="661"/>
      <c r="D84" s="662"/>
      <c r="E84" s="662"/>
      <c r="F84" s="662"/>
    </row>
    <row r="85" spans="1:6" customFormat="1" ht="22.8">
      <c r="A85" s="661"/>
      <c r="B85" s="661"/>
      <c r="C85" s="661"/>
      <c r="D85" s="662"/>
      <c r="E85" s="662"/>
      <c r="F85" s="662"/>
    </row>
    <row r="86" spans="1:6" customFormat="1" ht="22.8">
      <c r="A86" s="661"/>
      <c r="B86" s="661"/>
      <c r="C86" s="661"/>
      <c r="D86" s="662"/>
      <c r="E86" s="662"/>
      <c r="F86" s="662"/>
    </row>
    <row r="87" spans="1:6" customFormat="1" ht="22.8">
      <c r="A87" s="661"/>
      <c r="B87" s="661"/>
      <c r="C87" s="661"/>
      <c r="D87" s="662"/>
      <c r="E87" s="662"/>
      <c r="F87" s="662"/>
    </row>
    <row r="88" spans="1:6" customFormat="1" ht="22.8">
      <c r="A88" s="661"/>
      <c r="B88" s="661"/>
      <c r="C88" s="661"/>
      <c r="D88" s="662"/>
      <c r="E88" s="662"/>
      <c r="F88" s="662"/>
    </row>
    <row r="89" spans="1:6" customFormat="1" ht="22.8">
      <c r="A89" s="661"/>
      <c r="B89" s="661"/>
      <c r="C89" s="661"/>
      <c r="D89" s="662"/>
      <c r="E89" s="662"/>
      <c r="F89" s="662"/>
    </row>
    <row r="90" spans="1:6" customFormat="1" ht="22.8">
      <c r="A90" s="661"/>
      <c r="B90" s="661"/>
      <c r="C90" s="661"/>
      <c r="D90" s="662"/>
      <c r="E90" s="662"/>
      <c r="F90" s="662"/>
    </row>
    <row r="91" spans="1:6" customFormat="1" ht="22.8">
      <c r="A91" s="661"/>
      <c r="B91" s="661"/>
      <c r="C91" s="661"/>
      <c r="D91" s="662"/>
      <c r="E91" s="662"/>
      <c r="F91" s="662"/>
    </row>
    <row r="92" spans="1:6" customFormat="1" ht="22.8">
      <c r="A92" s="661"/>
      <c r="B92" s="661"/>
      <c r="C92" s="661"/>
      <c r="D92" s="662"/>
      <c r="E92" s="662"/>
      <c r="F92" s="662"/>
    </row>
    <row r="93" spans="1:6" customFormat="1" ht="22.8">
      <c r="A93" s="661"/>
      <c r="B93" s="661"/>
      <c r="C93" s="661"/>
      <c r="D93" s="662"/>
      <c r="E93" s="662"/>
      <c r="F93" s="662"/>
    </row>
    <row r="94" spans="1:6" customFormat="1" ht="22.8">
      <c r="A94" s="661"/>
      <c r="B94" s="661"/>
      <c r="C94" s="661"/>
      <c r="D94" s="662"/>
      <c r="E94" s="662"/>
      <c r="F94" s="662"/>
    </row>
    <row r="95" spans="1:6" customFormat="1" ht="22.8">
      <c r="A95" s="661"/>
      <c r="B95" s="661"/>
      <c r="C95" s="661"/>
      <c r="D95" s="662"/>
      <c r="E95" s="662"/>
      <c r="F95" s="662"/>
    </row>
    <row r="96" spans="1:6" customFormat="1" ht="22.8">
      <c r="A96" s="661"/>
      <c r="B96" s="661"/>
      <c r="C96" s="661"/>
      <c r="D96" s="662"/>
      <c r="E96" s="662"/>
      <c r="F96" s="662"/>
    </row>
    <row r="97" spans="1:6" customFormat="1" ht="22.8">
      <c r="A97" s="661"/>
      <c r="B97" s="661"/>
      <c r="C97" s="661"/>
      <c r="D97" s="662"/>
      <c r="E97" s="662"/>
      <c r="F97" s="662"/>
    </row>
    <row r="98" spans="1:6" customFormat="1" ht="22.8">
      <c r="A98" s="661"/>
      <c r="B98" s="661"/>
      <c r="C98" s="661"/>
      <c r="D98" s="662"/>
      <c r="E98" s="662"/>
      <c r="F98" s="662"/>
    </row>
    <row r="99" spans="1:6" customFormat="1" ht="22.8">
      <c r="A99" s="661"/>
      <c r="B99" s="661"/>
      <c r="C99" s="661"/>
      <c r="D99" s="662"/>
      <c r="E99" s="662"/>
      <c r="F99" s="662"/>
    </row>
    <row r="100" spans="1:6" customFormat="1" ht="22.8">
      <c r="A100" s="661"/>
      <c r="B100" s="661"/>
      <c r="C100" s="661"/>
      <c r="D100" s="662"/>
      <c r="E100" s="662"/>
      <c r="F100" s="662"/>
    </row>
    <row r="101" spans="1:6" customFormat="1" ht="22.8">
      <c r="A101" s="661"/>
      <c r="B101" s="661"/>
      <c r="C101" s="661"/>
      <c r="D101" s="662"/>
      <c r="E101" s="662"/>
      <c r="F101" s="662"/>
    </row>
    <row r="102" spans="1:6" customFormat="1" ht="22.8">
      <c r="A102" s="661"/>
      <c r="B102" s="661"/>
      <c r="C102" s="661"/>
      <c r="D102" s="662"/>
      <c r="E102" s="662"/>
      <c r="F102" s="662"/>
    </row>
    <row r="103" spans="1:6" customFormat="1" ht="22.8">
      <c r="A103" s="661"/>
      <c r="B103" s="661"/>
      <c r="C103" s="661"/>
      <c r="D103" s="662"/>
      <c r="E103" s="662"/>
      <c r="F103" s="662"/>
    </row>
    <row r="104" spans="1:6" customFormat="1" ht="22.8">
      <c r="A104" s="661"/>
      <c r="B104" s="661"/>
      <c r="C104" s="661"/>
      <c r="D104" s="662"/>
      <c r="E104" s="662"/>
      <c r="F104" s="662"/>
    </row>
    <row r="105" spans="1:6" customFormat="1" ht="22.8">
      <c r="A105" s="661"/>
      <c r="B105" s="661"/>
      <c r="C105" s="661"/>
      <c r="D105" s="662"/>
      <c r="E105" s="662"/>
      <c r="F105" s="662"/>
    </row>
    <row r="106" spans="1:6" customFormat="1" ht="22.8">
      <c r="A106" s="661"/>
      <c r="B106" s="661"/>
      <c r="C106" s="661"/>
      <c r="D106" s="662"/>
      <c r="E106" s="662"/>
      <c r="F106" s="662"/>
    </row>
    <row r="107" spans="1:6" customFormat="1" ht="22.8">
      <c r="A107" s="661"/>
      <c r="B107" s="661"/>
      <c r="C107" s="661"/>
      <c r="D107" s="662"/>
      <c r="E107" s="662"/>
      <c r="F107" s="662"/>
    </row>
    <row r="108" spans="1:6" customFormat="1" ht="22.8">
      <c r="A108" s="661"/>
      <c r="B108" s="661"/>
      <c r="C108" s="661"/>
      <c r="D108" s="662"/>
      <c r="E108" s="662"/>
      <c r="F108" s="662"/>
    </row>
    <row r="109" spans="1:6" customFormat="1" ht="22.8">
      <c r="A109" s="661"/>
      <c r="B109" s="661"/>
      <c r="C109" s="661"/>
      <c r="D109" s="662"/>
      <c r="E109" s="662"/>
      <c r="F109" s="662"/>
    </row>
    <row r="110" spans="1:6" customFormat="1" ht="22.8">
      <c r="A110" s="661"/>
      <c r="B110" s="661"/>
      <c r="C110" s="661"/>
      <c r="D110" s="662"/>
      <c r="E110" s="662"/>
      <c r="F110" s="662"/>
    </row>
    <row r="111" spans="1:6" customFormat="1" ht="22.8">
      <c r="A111" s="661"/>
      <c r="B111" s="661"/>
      <c r="C111" s="661"/>
      <c r="D111" s="662"/>
      <c r="E111" s="662"/>
      <c r="F111" s="662"/>
    </row>
    <row r="112" spans="1:6" customFormat="1" ht="22.8">
      <c r="A112" s="661"/>
      <c r="B112" s="661"/>
      <c r="C112" s="661"/>
      <c r="D112" s="662"/>
      <c r="E112" s="662"/>
      <c r="F112" s="662"/>
    </row>
    <row r="113" spans="1:6" customFormat="1" ht="22.8">
      <c r="A113" s="661"/>
      <c r="B113" s="661"/>
      <c r="C113" s="661"/>
      <c r="D113" s="662"/>
      <c r="E113" s="662"/>
      <c r="F113" s="662"/>
    </row>
    <row r="114" spans="1:6" customFormat="1" ht="22.8">
      <c r="A114" s="661"/>
      <c r="B114" s="661"/>
      <c r="C114" s="661"/>
      <c r="D114" s="662"/>
      <c r="E114" s="662"/>
      <c r="F114" s="662"/>
    </row>
    <row r="115" spans="1:6" customFormat="1" ht="22.8">
      <c r="A115" s="661"/>
      <c r="B115" s="661"/>
      <c r="C115" s="661"/>
      <c r="D115" s="662"/>
      <c r="E115" s="662"/>
      <c r="F115" s="662"/>
    </row>
    <row r="116" spans="1:6" customFormat="1" ht="22.8">
      <c r="A116" s="661"/>
      <c r="B116" s="661"/>
      <c r="C116" s="661"/>
      <c r="D116" s="662"/>
      <c r="E116" s="662"/>
      <c r="F116" s="662"/>
    </row>
    <row r="117" spans="1:6" customFormat="1" ht="22.8">
      <c r="A117" s="661"/>
      <c r="B117" s="661"/>
      <c r="C117" s="661"/>
      <c r="D117" s="662"/>
      <c r="E117" s="662"/>
      <c r="F117" s="662"/>
    </row>
    <row r="118" spans="1:6" customFormat="1" ht="22.8">
      <c r="A118" s="661"/>
      <c r="B118" s="661"/>
      <c r="C118" s="661"/>
      <c r="D118" s="662"/>
      <c r="E118" s="662"/>
      <c r="F118" s="662"/>
    </row>
    <row r="119" spans="1:6" customFormat="1" ht="22.8">
      <c r="A119" s="661"/>
      <c r="B119" s="661"/>
      <c r="C119" s="661"/>
      <c r="D119" s="662"/>
      <c r="E119" s="662"/>
      <c r="F119" s="662"/>
    </row>
    <row r="120" spans="1:6" customFormat="1" ht="22.8">
      <c r="A120" s="661"/>
      <c r="B120" s="661"/>
      <c r="C120" s="661"/>
      <c r="D120" s="662"/>
      <c r="E120" s="662"/>
      <c r="F120" s="662"/>
    </row>
    <row r="121" spans="1:6" customFormat="1" ht="22.8">
      <c r="A121" s="661"/>
      <c r="B121" s="661"/>
      <c r="C121" s="661"/>
      <c r="D121" s="662"/>
      <c r="E121" s="662"/>
      <c r="F121" s="662"/>
    </row>
    <row r="122" spans="1:6" customFormat="1" ht="22.8">
      <c r="A122" s="661"/>
      <c r="B122" s="661"/>
      <c r="C122" s="661"/>
      <c r="D122" s="662"/>
      <c r="E122" s="662"/>
      <c r="F122" s="662"/>
    </row>
    <row r="123" spans="1:6" customFormat="1" ht="22.8">
      <c r="A123" s="661"/>
      <c r="B123" s="661"/>
      <c r="C123" s="661"/>
      <c r="D123" s="662"/>
      <c r="E123" s="662"/>
      <c r="F123" s="662"/>
    </row>
    <row r="124" spans="1:6" customFormat="1" ht="22.8">
      <c r="A124" s="661"/>
      <c r="B124" s="661"/>
      <c r="C124" s="661"/>
      <c r="D124" s="662"/>
      <c r="E124" s="662"/>
      <c r="F124" s="662"/>
    </row>
    <row r="125" spans="1:6" customFormat="1" ht="22.8">
      <c r="A125" s="661"/>
      <c r="B125" s="661"/>
      <c r="C125" s="661"/>
      <c r="D125" s="662"/>
      <c r="E125" s="662"/>
      <c r="F125" s="662"/>
    </row>
    <row r="126" spans="1:6" customFormat="1" ht="22.8">
      <c r="A126" s="661"/>
      <c r="B126" s="661"/>
      <c r="C126" s="661"/>
      <c r="D126" s="662"/>
      <c r="E126" s="662"/>
      <c r="F126" s="662"/>
    </row>
    <row r="127" spans="1:6" customFormat="1" ht="22.8">
      <c r="A127" s="661"/>
      <c r="B127" s="661"/>
      <c r="C127" s="661"/>
      <c r="D127" s="662"/>
      <c r="E127" s="662"/>
      <c r="F127" s="662"/>
    </row>
    <row r="128" spans="1:6" customFormat="1" ht="22.8">
      <c r="A128" s="661"/>
      <c r="B128" s="661"/>
      <c r="C128" s="661"/>
      <c r="D128" s="662"/>
      <c r="E128" s="662"/>
      <c r="F128" s="662"/>
    </row>
    <row r="129" spans="1:6" customFormat="1" ht="22.8">
      <c r="A129" s="661"/>
      <c r="B129" s="661"/>
      <c r="C129" s="661"/>
      <c r="D129" s="662"/>
      <c r="E129" s="662"/>
      <c r="F129" s="662"/>
    </row>
    <row r="130" spans="1:6" customFormat="1" ht="22.8">
      <c r="A130" s="661"/>
      <c r="B130" s="661"/>
      <c r="C130" s="661"/>
      <c r="D130" s="662"/>
      <c r="E130" s="662"/>
      <c r="F130" s="662"/>
    </row>
    <row r="131" spans="1:6" customFormat="1" ht="22.8">
      <c r="A131" s="661"/>
      <c r="B131" s="661"/>
      <c r="C131" s="661"/>
      <c r="D131" s="662"/>
      <c r="E131" s="662"/>
      <c r="F131" s="662"/>
    </row>
    <row r="132" spans="1:6" customFormat="1" ht="22.8">
      <c r="A132" s="661"/>
      <c r="B132" s="661"/>
      <c r="C132" s="661"/>
      <c r="D132" s="662"/>
      <c r="E132" s="662"/>
      <c r="F132" s="662"/>
    </row>
    <row r="133" spans="1:6" customFormat="1" ht="22.8">
      <c r="A133" s="661"/>
      <c r="B133" s="661"/>
      <c r="C133" s="661"/>
      <c r="D133" s="662"/>
      <c r="E133" s="662"/>
      <c r="F133" s="662"/>
    </row>
    <row r="134" spans="1:6" customFormat="1" ht="22.8">
      <c r="A134" s="661"/>
      <c r="B134" s="661"/>
      <c r="C134" s="661"/>
      <c r="D134" s="662"/>
      <c r="E134" s="662"/>
      <c r="F134" s="662"/>
    </row>
    <row r="135" spans="1:6" customFormat="1" ht="22.8">
      <c r="A135" s="661"/>
      <c r="B135" s="661"/>
      <c r="C135" s="661"/>
      <c r="D135" s="662"/>
      <c r="E135" s="662"/>
      <c r="F135" s="662"/>
    </row>
    <row r="136" spans="1:6" customFormat="1" ht="22.8">
      <c r="A136" s="661"/>
      <c r="B136" s="661"/>
      <c r="C136" s="661"/>
      <c r="D136" s="662"/>
      <c r="E136" s="662"/>
      <c r="F136" s="662"/>
    </row>
    <row r="137" spans="1:6" customFormat="1" ht="22.8">
      <c r="A137" s="661"/>
      <c r="B137" s="661"/>
      <c r="C137" s="661"/>
      <c r="D137" s="662"/>
      <c r="E137" s="662"/>
      <c r="F137" s="662"/>
    </row>
    <row r="138" spans="1:6" customFormat="1" ht="22.8">
      <c r="A138" s="661"/>
      <c r="B138" s="661"/>
      <c r="C138" s="661"/>
      <c r="D138" s="662"/>
      <c r="E138" s="662"/>
      <c r="F138" s="662"/>
    </row>
    <row r="139" spans="1:6" customFormat="1" ht="22.8">
      <c r="A139" s="661"/>
      <c r="B139" s="661"/>
      <c r="C139" s="661"/>
      <c r="D139" s="662"/>
      <c r="E139" s="662"/>
      <c r="F139" s="662"/>
    </row>
    <row r="140" spans="1:6" customFormat="1" ht="22.8">
      <c r="A140" s="661"/>
      <c r="B140" s="661"/>
      <c r="C140" s="661"/>
      <c r="D140" s="662"/>
      <c r="E140" s="662"/>
      <c r="F140" s="662"/>
    </row>
    <row r="141" spans="1:6" customFormat="1" ht="22.8">
      <c r="A141" s="661"/>
      <c r="B141" s="661"/>
      <c r="C141" s="661"/>
      <c r="D141" s="662"/>
      <c r="E141" s="662"/>
      <c r="F141" s="662"/>
    </row>
    <row r="142" spans="1:6" customFormat="1" ht="22.8">
      <c r="A142" s="661"/>
      <c r="B142" s="661"/>
      <c r="C142" s="661"/>
      <c r="D142" s="662"/>
      <c r="E142" s="662"/>
      <c r="F142" s="662"/>
    </row>
    <row r="143" spans="1:6" customFormat="1" ht="22.8">
      <c r="A143" s="661"/>
      <c r="B143" s="661"/>
      <c r="C143" s="661"/>
      <c r="D143" s="662"/>
      <c r="E143" s="662"/>
      <c r="F143" s="662"/>
    </row>
    <row r="144" spans="1:6" customFormat="1" ht="22.8">
      <c r="A144" s="661"/>
      <c r="B144" s="661"/>
      <c r="C144" s="661"/>
      <c r="D144" s="662"/>
      <c r="E144" s="662"/>
      <c r="F144" s="662"/>
    </row>
    <row r="145" spans="1:6" customFormat="1" ht="22.8">
      <c r="A145" s="661"/>
      <c r="B145" s="661"/>
      <c r="C145" s="661"/>
      <c r="D145" s="662"/>
      <c r="E145" s="662"/>
      <c r="F145" s="662"/>
    </row>
    <row r="146" spans="1:6" customFormat="1" ht="22.8">
      <c r="A146" s="661"/>
      <c r="B146" s="661"/>
      <c r="C146" s="661"/>
      <c r="D146" s="662"/>
      <c r="E146" s="662"/>
      <c r="F146" s="662"/>
    </row>
    <row r="147" spans="1:6" customFormat="1" ht="22.8">
      <c r="A147" s="661"/>
      <c r="B147" s="661"/>
      <c r="C147" s="661"/>
      <c r="D147" s="662"/>
      <c r="E147" s="662"/>
      <c r="F147" s="662"/>
    </row>
    <row r="148" spans="1:6" customFormat="1" ht="22.8">
      <c r="A148" s="661"/>
      <c r="B148" s="661"/>
      <c r="C148" s="661"/>
      <c r="D148" s="662"/>
      <c r="E148" s="662"/>
      <c r="F148" s="662"/>
    </row>
    <row r="149" spans="1:6" customFormat="1" ht="22.8">
      <c r="A149" s="661"/>
      <c r="B149" s="661"/>
      <c r="C149" s="661"/>
      <c r="D149" s="662"/>
      <c r="E149" s="662"/>
      <c r="F149" s="662"/>
    </row>
    <row r="150" spans="1:6" customFormat="1" ht="22.8">
      <c r="A150" s="661"/>
      <c r="B150" s="661"/>
      <c r="C150" s="661"/>
      <c r="D150" s="662"/>
      <c r="E150" s="662"/>
      <c r="F150" s="662"/>
    </row>
    <row r="151" spans="1:6" customFormat="1" ht="22.8">
      <c r="A151" s="661"/>
      <c r="B151" s="661"/>
      <c r="C151" s="661"/>
      <c r="D151" s="662"/>
      <c r="E151" s="662"/>
      <c r="F151" s="662"/>
    </row>
    <row r="152" spans="1:6" customFormat="1" ht="22.8">
      <c r="A152" s="661"/>
      <c r="B152" s="661"/>
      <c r="C152" s="661"/>
      <c r="D152" s="662"/>
      <c r="E152" s="662"/>
      <c r="F152" s="662"/>
    </row>
    <row r="153" spans="1:6" customFormat="1" ht="22.8">
      <c r="A153" s="661"/>
      <c r="B153" s="661"/>
      <c r="C153" s="661"/>
      <c r="D153" s="662"/>
      <c r="E153" s="662"/>
      <c r="F153" s="662"/>
    </row>
    <row r="154" spans="1:6" customFormat="1" ht="22.8">
      <c r="A154" s="661"/>
      <c r="B154" s="661"/>
      <c r="C154" s="661"/>
      <c r="D154" s="662"/>
      <c r="E154" s="662"/>
      <c r="F154" s="662"/>
    </row>
    <row r="155" spans="1:6" customFormat="1" ht="22.8">
      <c r="A155" s="661"/>
      <c r="B155" s="661"/>
      <c r="C155" s="661"/>
      <c r="D155" s="662"/>
      <c r="E155" s="662"/>
      <c r="F155" s="662"/>
    </row>
    <row r="156" spans="1:6" customFormat="1" ht="22.8">
      <c r="A156" s="661"/>
      <c r="B156" s="661"/>
      <c r="C156" s="661"/>
      <c r="D156" s="662"/>
      <c r="E156" s="662"/>
      <c r="F156" s="662"/>
    </row>
    <row r="157" spans="1:6" customFormat="1" ht="22.8">
      <c r="A157" s="661"/>
      <c r="B157" s="661"/>
      <c r="C157" s="661"/>
      <c r="D157" s="662"/>
      <c r="E157" s="662"/>
      <c r="F157" s="662"/>
    </row>
    <row r="158" spans="1:6" customFormat="1" ht="22.8">
      <c r="A158" s="661"/>
      <c r="B158" s="661"/>
      <c r="C158" s="661"/>
      <c r="D158" s="662"/>
      <c r="E158" s="662"/>
      <c r="F158" s="662"/>
    </row>
    <row r="159" spans="1:6" customFormat="1" ht="22.8">
      <c r="A159" s="661"/>
      <c r="B159" s="661"/>
      <c r="C159" s="661"/>
      <c r="D159" s="662"/>
      <c r="E159" s="662"/>
      <c r="F159" s="662"/>
    </row>
    <row r="160" spans="1:6" customFormat="1" ht="22.8">
      <c r="A160" s="661"/>
      <c r="B160" s="661"/>
      <c r="C160" s="661"/>
      <c r="D160" s="662"/>
      <c r="E160" s="662"/>
      <c r="F160" s="662"/>
    </row>
    <row r="161" spans="1:6" customFormat="1" ht="22.8">
      <c r="A161" s="661"/>
      <c r="B161" s="661"/>
      <c r="C161" s="661"/>
      <c r="D161" s="662"/>
      <c r="E161" s="662"/>
      <c r="F161" s="662"/>
    </row>
    <row r="162" spans="1:6" customFormat="1" ht="22.8">
      <c r="A162" s="661"/>
      <c r="B162" s="661"/>
      <c r="C162" s="661"/>
      <c r="D162" s="662"/>
      <c r="E162" s="662"/>
      <c r="F162" s="662"/>
    </row>
    <row r="163" spans="1:6" customFormat="1" ht="22.8">
      <c r="A163" s="661"/>
      <c r="B163" s="661"/>
      <c r="C163" s="661"/>
      <c r="D163" s="662"/>
      <c r="E163" s="662"/>
      <c r="F163" s="662"/>
    </row>
    <row r="164" spans="1:6" customFormat="1" ht="22.8">
      <c r="A164" s="661"/>
      <c r="B164" s="661"/>
      <c r="C164" s="661"/>
      <c r="D164" s="662"/>
      <c r="E164" s="662"/>
      <c r="F164" s="662"/>
    </row>
    <row r="165" spans="1:6" customFormat="1" ht="22.8">
      <c r="A165" s="661"/>
      <c r="B165" s="661"/>
      <c r="C165" s="661"/>
      <c r="D165" s="662"/>
      <c r="E165" s="662"/>
      <c r="F165" s="662"/>
    </row>
    <row r="166" spans="1:6" customFormat="1" ht="22.8">
      <c r="A166" s="661"/>
      <c r="B166" s="661"/>
      <c r="C166" s="661"/>
      <c r="D166" s="662"/>
      <c r="E166" s="662"/>
      <c r="F166" s="662"/>
    </row>
    <row r="167" spans="1:6" customFormat="1" ht="22.8">
      <c r="A167" s="661"/>
      <c r="B167" s="661"/>
      <c r="C167" s="661"/>
      <c r="D167" s="662"/>
      <c r="E167" s="662"/>
      <c r="F167" s="662"/>
    </row>
    <row r="168" spans="1:6" customFormat="1" ht="22.8">
      <c r="A168" s="661"/>
      <c r="B168" s="661"/>
      <c r="C168" s="661"/>
      <c r="D168" s="662"/>
      <c r="E168" s="662"/>
      <c r="F168" s="662"/>
    </row>
    <row r="169" spans="1:6" customFormat="1" ht="22.8">
      <c r="A169" s="661"/>
      <c r="B169" s="661"/>
      <c r="C169" s="661"/>
      <c r="D169" s="662"/>
      <c r="E169" s="662"/>
      <c r="F169" s="662"/>
    </row>
    <row r="170" spans="1:6" customFormat="1" ht="22.8">
      <c r="A170" s="661"/>
      <c r="B170" s="661"/>
      <c r="C170" s="661"/>
      <c r="D170" s="662"/>
      <c r="E170" s="662"/>
      <c r="F170" s="662"/>
    </row>
    <row r="171" spans="1:6" customFormat="1" ht="22.8">
      <c r="A171" s="661"/>
      <c r="B171" s="661"/>
      <c r="C171" s="661"/>
      <c r="D171" s="662"/>
      <c r="E171" s="662"/>
      <c r="F171" s="662"/>
    </row>
    <row r="172" spans="1:6" customFormat="1" ht="22.8">
      <c r="A172" s="661"/>
      <c r="B172" s="661"/>
      <c r="C172" s="661"/>
      <c r="D172" s="662"/>
      <c r="E172" s="662"/>
      <c r="F172" s="662"/>
    </row>
    <row r="173" spans="1:6" customFormat="1" ht="22.8">
      <c r="A173" s="661"/>
      <c r="B173" s="661"/>
      <c r="C173" s="661"/>
      <c r="D173" s="662"/>
      <c r="E173" s="662"/>
      <c r="F173" s="662"/>
    </row>
    <row r="174" spans="1:6" customFormat="1" ht="22.8">
      <c r="A174" s="661"/>
      <c r="B174" s="661"/>
      <c r="C174" s="661"/>
      <c r="D174" s="662"/>
      <c r="E174" s="662"/>
      <c r="F174" s="662"/>
    </row>
    <row r="175" spans="1:6" customFormat="1" ht="22.8">
      <c r="A175" s="661"/>
      <c r="B175" s="661"/>
      <c r="C175" s="661"/>
      <c r="D175" s="662"/>
      <c r="E175" s="662"/>
      <c r="F175" s="662"/>
    </row>
    <row r="176" spans="1:6" customFormat="1" ht="22.8">
      <c r="A176" s="661"/>
      <c r="B176" s="661"/>
      <c r="C176" s="661"/>
      <c r="D176" s="662"/>
      <c r="E176" s="662"/>
      <c r="F176" s="662"/>
    </row>
    <row r="177" spans="1:6" customFormat="1" ht="22.8">
      <c r="A177" s="661"/>
      <c r="B177" s="661"/>
      <c r="C177" s="661"/>
      <c r="D177" s="662"/>
      <c r="E177" s="662"/>
      <c r="F177" s="662"/>
    </row>
    <row r="178" spans="1:6" customFormat="1" ht="22.8">
      <c r="A178" s="661"/>
      <c r="B178" s="661"/>
      <c r="C178" s="661"/>
      <c r="D178" s="662"/>
      <c r="E178" s="662"/>
      <c r="F178" s="662"/>
    </row>
    <row r="179" spans="1:6" customFormat="1" ht="22.8">
      <c r="A179" s="661"/>
      <c r="B179" s="661"/>
      <c r="C179" s="661"/>
      <c r="D179" s="662"/>
      <c r="E179" s="662"/>
      <c r="F179" s="662"/>
    </row>
    <row r="180" spans="1:6" customFormat="1" ht="22.8">
      <c r="A180" s="661"/>
      <c r="B180" s="661"/>
      <c r="C180" s="661"/>
      <c r="D180" s="662"/>
      <c r="E180" s="662"/>
      <c r="F180" s="662"/>
    </row>
    <row r="181" spans="1:6" customFormat="1" ht="22.8">
      <c r="A181" s="661"/>
      <c r="B181" s="661"/>
      <c r="C181" s="661"/>
      <c r="D181" s="662"/>
      <c r="E181" s="662"/>
      <c r="F181" s="662"/>
    </row>
    <row r="182" spans="1:6" customFormat="1" ht="22.8">
      <c r="A182" s="661"/>
      <c r="B182" s="661"/>
      <c r="C182" s="661"/>
      <c r="D182" s="662"/>
      <c r="E182" s="662"/>
      <c r="F182" s="662"/>
    </row>
    <row r="183" spans="1:6" customFormat="1" ht="22.8">
      <c r="A183" s="661"/>
      <c r="B183" s="661"/>
      <c r="C183" s="661"/>
      <c r="D183" s="662"/>
      <c r="E183" s="662"/>
      <c r="F183" s="662"/>
    </row>
    <row r="184" spans="1:6" customFormat="1" ht="22.8">
      <c r="A184" s="661"/>
      <c r="B184" s="661"/>
      <c r="C184" s="661"/>
      <c r="D184" s="662"/>
      <c r="E184" s="662"/>
      <c r="F184" s="662"/>
    </row>
  </sheetData>
  <mergeCells count="22">
    <mergeCell ref="I1:J1"/>
    <mergeCell ref="K1:L1"/>
    <mergeCell ref="M1:N1"/>
    <mergeCell ref="I2:J2"/>
    <mergeCell ref="K2:L2"/>
    <mergeCell ref="A16:G16"/>
    <mergeCell ref="H5:L5"/>
    <mergeCell ref="C6:C7"/>
    <mergeCell ref="D6:F6"/>
    <mergeCell ref="G6:G7"/>
    <mergeCell ref="H6:H7"/>
    <mergeCell ref="I6:K6"/>
    <mergeCell ref="L6:L7"/>
    <mergeCell ref="A15:L15"/>
    <mergeCell ref="A14:L14"/>
    <mergeCell ref="A13:L13"/>
    <mergeCell ref="G2:H2"/>
    <mergeCell ref="A3:L3"/>
    <mergeCell ref="A4:L4"/>
    <mergeCell ref="A5:A7"/>
    <mergeCell ref="B5:B7"/>
    <mergeCell ref="C5:G5"/>
  </mergeCells>
  <phoneticPr fontId="18" type="noConversion"/>
  <hyperlinks>
    <hyperlink ref="M1" location="預告統計資料發布時間表!A1" display="回發布時間表" xr:uid="{00000000-0004-0000-3A00-000000000000}"/>
  </hyperlinks>
  <pageMargins left="0.7" right="0.7" top="0.75" bottom="0.75" header="0.3" footer="0.3"/>
  <pageSetup paperSize="9"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N184"/>
  <sheetViews>
    <sheetView workbookViewId="0">
      <selection activeCell="J12" sqref="J12"/>
    </sheetView>
  </sheetViews>
  <sheetFormatPr defaultRowHeight="15.6"/>
  <cols>
    <col min="1" max="1" width="9.88671875" style="651" customWidth="1"/>
    <col min="2" max="3" width="7.6640625" style="651" customWidth="1"/>
    <col min="4" max="4" width="7.21875" style="659" customWidth="1"/>
    <col min="5" max="5" width="7" style="659" customWidth="1"/>
    <col min="6" max="6" width="7.6640625" style="659" customWidth="1"/>
    <col min="7" max="12" width="11" style="651" customWidth="1"/>
    <col min="13" max="256" width="9" style="651" customWidth="1"/>
    <col min="257" max="257" width="12.21875" style="651" customWidth="1"/>
    <col min="258" max="268" width="11" style="651" customWidth="1"/>
    <col min="269" max="512" width="9" style="651" customWidth="1"/>
    <col min="513" max="513" width="12.21875" style="651" customWidth="1"/>
    <col min="514" max="524" width="11" style="651" customWidth="1"/>
    <col min="525" max="768" width="9" style="651" customWidth="1"/>
    <col min="769" max="769" width="12.21875" style="651" customWidth="1"/>
    <col min="770" max="780" width="11" style="651" customWidth="1"/>
    <col min="781" max="1024" width="9" style="651" customWidth="1"/>
    <col min="1025" max="1025" width="12.21875" style="651" customWidth="1"/>
    <col min="1026" max="1036" width="11" style="651" customWidth="1"/>
    <col min="1037" max="1280" width="9" style="651" customWidth="1"/>
    <col min="1281" max="1281" width="12.21875" style="651" customWidth="1"/>
    <col min="1282" max="1292" width="11" style="651" customWidth="1"/>
    <col min="1293" max="1536" width="9" style="651" customWidth="1"/>
    <col min="1537" max="1537" width="12.21875" style="651" customWidth="1"/>
    <col min="1538" max="1548" width="11" style="651" customWidth="1"/>
    <col min="1549" max="1792" width="9" style="651" customWidth="1"/>
    <col min="1793" max="1793" width="12.21875" style="651" customWidth="1"/>
    <col min="1794" max="1804" width="11" style="651" customWidth="1"/>
    <col min="1805" max="2048" width="9" style="651" customWidth="1"/>
    <col min="2049" max="2049" width="12.21875" style="651" customWidth="1"/>
    <col min="2050" max="2060" width="11" style="651" customWidth="1"/>
    <col min="2061" max="2304" width="9" style="651" customWidth="1"/>
    <col min="2305" max="2305" width="12.21875" style="651" customWidth="1"/>
    <col min="2306" max="2316" width="11" style="651" customWidth="1"/>
    <col min="2317" max="2560" width="9" style="651" customWidth="1"/>
    <col min="2561" max="2561" width="12.21875" style="651" customWidth="1"/>
    <col min="2562" max="2572" width="11" style="651" customWidth="1"/>
    <col min="2573" max="2816" width="9" style="651" customWidth="1"/>
    <col min="2817" max="2817" width="12.21875" style="651" customWidth="1"/>
    <col min="2818" max="2828" width="11" style="651" customWidth="1"/>
    <col min="2829" max="3072" width="9" style="651" customWidth="1"/>
    <col min="3073" max="3073" width="12.21875" style="651" customWidth="1"/>
    <col min="3074" max="3084" width="11" style="651" customWidth="1"/>
    <col min="3085" max="3328" width="9" style="651" customWidth="1"/>
    <col min="3329" max="3329" width="12.21875" style="651" customWidth="1"/>
    <col min="3330" max="3340" width="11" style="651" customWidth="1"/>
    <col min="3341" max="3584" width="9" style="651" customWidth="1"/>
    <col min="3585" max="3585" width="12.21875" style="651" customWidth="1"/>
    <col min="3586" max="3596" width="11" style="651" customWidth="1"/>
    <col min="3597" max="3840" width="9" style="651" customWidth="1"/>
    <col min="3841" max="3841" width="12.21875" style="651" customWidth="1"/>
    <col min="3842" max="3852" width="11" style="651" customWidth="1"/>
    <col min="3853" max="4096" width="9" style="651" customWidth="1"/>
    <col min="4097" max="4097" width="12.21875" style="651" customWidth="1"/>
    <col min="4098" max="4108" width="11" style="651" customWidth="1"/>
    <col min="4109" max="4352" width="9" style="651" customWidth="1"/>
    <col min="4353" max="4353" width="12.21875" style="651" customWidth="1"/>
    <col min="4354" max="4364" width="11" style="651" customWidth="1"/>
    <col min="4365" max="4608" width="9" style="651" customWidth="1"/>
    <col min="4609" max="4609" width="12.21875" style="651" customWidth="1"/>
    <col min="4610" max="4620" width="11" style="651" customWidth="1"/>
    <col min="4621" max="4864" width="9" style="651" customWidth="1"/>
    <col min="4865" max="4865" width="12.21875" style="651" customWidth="1"/>
    <col min="4866" max="4876" width="11" style="651" customWidth="1"/>
    <col min="4877" max="5120" width="9" style="651" customWidth="1"/>
    <col min="5121" max="5121" width="12.21875" style="651" customWidth="1"/>
    <col min="5122" max="5132" width="11" style="651" customWidth="1"/>
    <col min="5133" max="5376" width="9" style="651" customWidth="1"/>
    <col min="5377" max="5377" width="12.21875" style="651" customWidth="1"/>
    <col min="5378" max="5388" width="11" style="651" customWidth="1"/>
    <col min="5389" max="5632" width="9" style="651" customWidth="1"/>
    <col min="5633" max="5633" width="12.21875" style="651" customWidth="1"/>
    <col min="5634" max="5644" width="11" style="651" customWidth="1"/>
    <col min="5645" max="5888" width="9" style="651" customWidth="1"/>
    <col min="5889" max="5889" width="12.21875" style="651" customWidth="1"/>
    <col min="5890" max="5900" width="11" style="651" customWidth="1"/>
    <col min="5901" max="6144" width="9" style="651" customWidth="1"/>
    <col min="6145" max="6145" width="12.21875" style="651" customWidth="1"/>
    <col min="6146" max="6156" width="11" style="651" customWidth="1"/>
    <col min="6157" max="6400" width="9" style="651" customWidth="1"/>
    <col min="6401" max="6401" width="12.21875" style="651" customWidth="1"/>
    <col min="6402" max="6412" width="11" style="651" customWidth="1"/>
    <col min="6413" max="6656" width="9" style="651" customWidth="1"/>
    <col min="6657" max="6657" width="12.21875" style="651" customWidth="1"/>
    <col min="6658" max="6668" width="11" style="651" customWidth="1"/>
    <col min="6669" max="6912" width="9" style="651" customWidth="1"/>
    <col min="6913" max="6913" width="12.21875" style="651" customWidth="1"/>
    <col min="6914" max="6924" width="11" style="651" customWidth="1"/>
    <col min="6925" max="7168" width="9" style="651" customWidth="1"/>
    <col min="7169" max="7169" width="12.21875" style="651" customWidth="1"/>
    <col min="7170" max="7180" width="11" style="651" customWidth="1"/>
    <col min="7181" max="7424" width="9" style="651" customWidth="1"/>
    <col min="7425" max="7425" width="12.21875" style="651" customWidth="1"/>
    <col min="7426" max="7436" width="11" style="651" customWidth="1"/>
    <col min="7437" max="7680" width="9" style="651" customWidth="1"/>
    <col min="7681" max="7681" width="12.21875" style="651" customWidth="1"/>
    <col min="7682" max="7692" width="11" style="651" customWidth="1"/>
    <col min="7693" max="7936" width="9" style="651" customWidth="1"/>
    <col min="7937" max="7937" width="12.21875" style="651" customWidth="1"/>
    <col min="7938" max="7948" width="11" style="651" customWidth="1"/>
    <col min="7949" max="8192" width="9" style="651" customWidth="1"/>
    <col min="8193" max="8193" width="12.21875" style="651" customWidth="1"/>
    <col min="8194" max="8204" width="11" style="651" customWidth="1"/>
    <col min="8205" max="8448" width="9" style="651" customWidth="1"/>
    <col min="8449" max="8449" width="12.21875" style="651" customWidth="1"/>
    <col min="8450" max="8460" width="11" style="651" customWidth="1"/>
    <col min="8461" max="8704" width="9" style="651" customWidth="1"/>
    <col min="8705" max="8705" width="12.21875" style="651" customWidth="1"/>
    <col min="8706" max="8716" width="11" style="651" customWidth="1"/>
    <col min="8717" max="8960" width="9" style="651" customWidth="1"/>
    <col min="8961" max="8961" width="12.21875" style="651" customWidth="1"/>
    <col min="8962" max="8972" width="11" style="651" customWidth="1"/>
    <col min="8973" max="9216" width="9" style="651" customWidth="1"/>
    <col min="9217" max="9217" width="12.21875" style="651" customWidth="1"/>
    <col min="9218" max="9228" width="11" style="651" customWidth="1"/>
    <col min="9229" max="9472" width="9" style="651" customWidth="1"/>
    <col min="9473" max="9473" width="12.21875" style="651" customWidth="1"/>
    <col min="9474" max="9484" width="11" style="651" customWidth="1"/>
    <col min="9485" max="9728" width="9" style="651" customWidth="1"/>
    <col min="9729" max="9729" width="12.21875" style="651" customWidth="1"/>
    <col min="9730" max="9740" width="11" style="651" customWidth="1"/>
    <col min="9741" max="9984" width="9" style="651" customWidth="1"/>
    <col min="9985" max="9985" width="12.21875" style="651" customWidth="1"/>
    <col min="9986" max="9996" width="11" style="651" customWidth="1"/>
    <col min="9997" max="10240" width="9" style="651" customWidth="1"/>
    <col min="10241" max="10241" width="12.21875" style="651" customWidth="1"/>
    <col min="10242" max="10252" width="11" style="651" customWidth="1"/>
    <col min="10253" max="10496" width="9" style="651" customWidth="1"/>
    <col min="10497" max="10497" width="12.21875" style="651" customWidth="1"/>
    <col min="10498" max="10508" width="11" style="651" customWidth="1"/>
    <col min="10509" max="10752" width="9" style="651" customWidth="1"/>
    <col min="10753" max="10753" width="12.21875" style="651" customWidth="1"/>
    <col min="10754" max="10764" width="11" style="651" customWidth="1"/>
    <col min="10765" max="11008" width="9" style="651" customWidth="1"/>
    <col min="11009" max="11009" width="12.21875" style="651" customWidth="1"/>
    <col min="11010" max="11020" width="11" style="651" customWidth="1"/>
    <col min="11021" max="11264" width="9" style="651" customWidth="1"/>
    <col min="11265" max="11265" width="12.21875" style="651" customWidth="1"/>
    <col min="11266" max="11276" width="11" style="651" customWidth="1"/>
    <col min="11277" max="11520" width="9" style="651" customWidth="1"/>
    <col min="11521" max="11521" width="12.21875" style="651" customWidth="1"/>
    <col min="11522" max="11532" width="11" style="651" customWidth="1"/>
    <col min="11533" max="11776" width="9" style="651" customWidth="1"/>
    <col min="11777" max="11777" width="12.21875" style="651" customWidth="1"/>
    <col min="11778" max="11788" width="11" style="651" customWidth="1"/>
    <col min="11789" max="12032" width="9" style="651" customWidth="1"/>
    <col min="12033" max="12033" width="12.21875" style="651" customWidth="1"/>
    <col min="12034" max="12044" width="11" style="651" customWidth="1"/>
    <col min="12045" max="12288" width="9" style="651" customWidth="1"/>
    <col min="12289" max="12289" width="12.21875" style="651" customWidth="1"/>
    <col min="12290" max="12300" width="11" style="651" customWidth="1"/>
    <col min="12301" max="12544" width="9" style="651" customWidth="1"/>
    <col min="12545" max="12545" width="12.21875" style="651" customWidth="1"/>
    <col min="12546" max="12556" width="11" style="651" customWidth="1"/>
    <col min="12557" max="12800" width="9" style="651" customWidth="1"/>
    <col min="12801" max="12801" width="12.21875" style="651" customWidth="1"/>
    <col min="12802" max="12812" width="11" style="651" customWidth="1"/>
    <col min="12813" max="13056" width="9" style="651" customWidth="1"/>
    <col min="13057" max="13057" width="12.21875" style="651" customWidth="1"/>
    <col min="13058" max="13068" width="11" style="651" customWidth="1"/>
    <col min="13069" max="13312" width="9" style="651" customWidth="1"/>
    <col min="13313" max="13313" width="12.21875" style="651" customWidth="1"/>
    <col min="13314" max="13324" width="11" style="651" customWidth="1"/>
    <col min="13325" max="13568" width="9" style="651" customWidth="1"/>
    <col min="13569" max="13569" width="12.21875" style="651" customWidth="1"/>
    <col min="13570" max="13580" width="11" style="651" customWidth="1"/>
    <col min="13581" max="13824" width="9" style="651" customWidth="1"/>
    <col min="13825" max="13825" width="12.21875" style="651" customWidth="1"/>
    <col min="13826" max="13836" width="11" style="651" customWidth="1"/>
    <col min="13837" max="14080" width="9" style="651" customWidth="1"/>
    <col min="14081" max="14081" width="12.21875" style="651" customWidth="1"/>
    <col min="14082" max="14092" width="11" style="651" customWidth="1"/>
    <col min="14093" max="14336" width="9" style="651" customWidth="1"/>
    <col min="14337" max="14337" width="12.21875" style="651" customWidth="1"/>
    <col min="14338" max="14348" width="11" style="651" customWidth="1"/>
    <col min="14349" max="14592" width="9" style="651" customWidth="1"/>
    <col min="14593" max="14593" width="12.21875" style="651" customWidth="1"/>
    <col min="14594" max="14604" width="11" style="651" customWidth="1"/>
    <col min="14605" max="14848" width="9" style="651" customWidth="1"/>
    <col min="14849" max="14849" width="12.21875" style="651" customWidth="1"/>
    <col min="14850" max="14860" width="11" style="651" customWidth="1"/>
    <col min="14861" max="15104" width="9" style="651" customWidth="1"/>
    <col min="15105" max="15105" width="12.21875" style="651" customWidth="1"/>
    <col min="15106" max="15116" width="11" style="651" customWidth="1"/>
    <col min="15117" max="15360" width="9" style="651" customWidth="1"/>
    <col min="15361" max="15361" width="12.21875" style="651" customWidth="1"/>
    <col min="15362" max="15372" width="11" style="651" customWidth="1"/>
    <col min="15373" max="15616" width="9" style="651" customWidth="1"/>
    <col min="15617" max="15617" width="12.21875" style="651" customWidth="1"/>
    <col min="15618" max="15628" width="11" style="651" customWidth="1"/>
    <col min="15629" max="15872" width="9" style="651" customWidth="1"/>
    <col min="15873" max="15873" width="12.21875" style="651" customWidth="1"/>
    <col min="15874" max="15884" width="11" style="651" customWidth="1"/>
    <col min="15885" max="16128" width="9" style="651" customWidth="1"/>
    <col min="16129" max="16129" width="12.21875" style="651" customWidth="1"/>
    <col min="16130" max="16140" width="11" style="651" customWidth="1"/>
    <col min="16141" max="16384" width="9" style="651" customWidth="1"/>
  </cols>
  <sheetData>
    <row r="1" spans="1:14" s="647" customFormat="1" ht="35.4" customHeight="1">
      <c r="A1" s="664" t="s">
        <v>1248</v>
      </c>
      <c r="B1" s="665"/>
      <c r="C1" s="646"/>
      <c r="D1" s="646"/>
      <c r="E1" s="646"/>
      <c r="F1" s="646"/>
      <c r="G1" s="646"/>
      <c r="H1" s="646"/>
      <c r="I1" s="1944" t="s">
        <v>1065</v>
      </c>
      <c r="J1" s="1944"/>
      <c r="K1" s="1945" t="s">
        <v>1272</v>
      </c>
      <c r="L1" s="1946"/>
      <c r="M1" s="1543" t="s">
        <v>86</v>
      </c>
      <c r="N1" s="1372"/>
    </row>
    <row r="2" spans="1:14" s="647" customFormat="1" ht="21" customHeight="1">
      <c r="A2" s="663" t="s">
        <v>1249</v>
      </c>
      <c r="B2" s="648" t="s">
        <v>1250</v>
      </c>
      <c r="C2" s="649"/>
      <c r="D2" s="649"/>
      <c r="E2" s="649"/>
      <c r="F2" s="649"/>
      <c r="G2" s="1929" t="s">
        <v>1288</v>
      </c>
      <c r="H2" s="1930"/>
      <c r="I2" s="1944" t="s">
        <v>1251</v>
      </c>
      <c r="J2" s="1944"/>
      <c r="K2" s="1947" t="s">
        <v>1252</v>
      </c>
      <c r="L2" s="1948"/>
    </row>
    <row r="3" spans="1:14" s="650" customFormat="1" ht="37.5" customHeight="1">
      <c r="A3" s="1931" t="s">
        <v>1253</v>
      </c>
      <c r="B3" s="1931"/>
      <c r="C3" s="1931"/>
      <c r="D3" s="1931"/>
      <c r="E3" s="1931"/>
      <c r="F3" s="1931"/>
      <c r="G3" s="1931"/>
      <c r="H3" s="1931"/>
      <c r="I3" s="1931"/>
      <c r="J3" s="1931"/>
      <c r="K3" s="1931"/>
      <c r="L3" s="1932"/>
    </row>
    <row r="4" spans="1:14" customFormat="1" ht="21" customHeight="1" thickBot="1">
      <c r="A4" s="1933" t="s">
        <v>1465</v>
      </c>
      <c r="B4" s="1933"/>
      <c r="C4" s="1933"/>
      <c r="D4" s="1933"/>
      <c r="E4" s="1933"/>
      <c r="F4" s="1933"/>
      <c r="G4" s="1933"/>
      <c r="H4" s="1933"/>
      <c r="I4" s="1933"/>
      <c r="J4" s="1933"/>
      <c r="K4" s="1933"/>
      <c r="L4" s="1934"/>
      <c r="M4" s="651"/>
      <c r="N4" s="651"/>
    </row>
    <row r="5" spans="1:14" customFormat="1" ht="37.35" customHeight="1" thickBot="1">
      <c r="A5" s="1935" t="s">
        <v>1254</v>
      </c>
      <c r="B5" s="1936" t="s">
        <v>1080</v>
      </c>
      <c r="C5" s="1937" t="s">
        <v>1255</v>
      </c>
      <c r="D5" s="1937"/>
      <c r="E5" s="1937"/>
      <c r="F5" s="1937"/>
      <c r="G5" s="1937"/>
      <c r="H5" s="1937" t="s">
        <v>1256</v>
      </c>
      <c r="I5" s="1937"/>
      <c r="J5" s="1937"/>
      <c r="K5" s="1937"/>
      <c r="L5" s="1939"/>
      <c r="M5" s="651"/>
      <c r="N5" s="651"/>
    </row>
    <row r="6" spans="1:14" s="652" customFormat="1" ht="37.35" customHeight="1" thickBot="1">
      <c r="A6" s="1935"/>
      <c r="B6" s="1936"/>
      <c r="C6" s="1940" t="s">
        <v>1052</v>
      </c>
      <c r="D6" s="1941" t="s">
        <v>1257</v>
      </c>
      <c r="E6" s="1941"/>
      <c r="F6" s="1941"/>
      <c r="G6" s="1940" t="s">
        <v>1258</v>
      </c>
      <c r="H6" s="1940" t="s">
        <v>1052</v>
      </c>
      <c r="I6" s="1941" t="s">
        <v>1257</v>
      </c>
      <c r="J6" s="1941"/>
      <c r="K6" s="1941"/>
      <c r="L6" s="1942" t="s">
        <v>1258</v>
      </c>
    </row>
    <row r="7" spans="1:14" s="652" customFormat="1" ht="37.35" customHeight="1" thickBot="1">
      <c r="A7" s="1935"/>
      <c r="B7" s="1936"/>
      <c r="C7" s="1940"/>
      <c r="D7" s="653" t="s">
        <v>1259</v>
      </c>
      <c r="E7" s="653" t="s">
        <v>1260</v>
      </c>
      <c r="F7" s="653" t="s">
        <v>1261</v>
      </c>
      <c r="G7" s="1940"/>
      <c r="H7" s="1940"/>
      <c r="I7" s="653" t="s">
        <v>1259</v>
      </c>
      <c r="J7" s="653" t="s">
        <v>1260</v>
      </c>
      <c r="K7" s="653" t="s">
        <v>1261</v>
      </c>
      <c r="L7" s="1942"/>
    </row>
    <row r="8" spans="1:14" s="652" customFormat="1" ht="44.25" customHeight="1">
      <c r="A8" s="654" t="s">
        <v>996</v>
      </c>
      <c r="B8" s="655" t="s">
        <v>1262</v>
      </c>
      <c r="C8" s="655" t="s">
        <v>1262</v>
      </c>
      <c r="D8" s="655" t="s">
        <v>1262</v>
      </c>
      <c r="E8" s="655" t="s">
        <v>1262</v>
      </c>
      <c r="F8" s="655" t="s">
        <v>1262</v>
      </c>
      <c r="G8" s="655" t="s">
        <v>1262</v>
      </c>
      <c r="H8" s="655" t="s">
        <v>1262</v>
      </c>
      <c r="I8" s="655" t="s">
        <v>1262</v>
      </c>
      <c r="J8" s="655" t="s">
        <v>1262</v>
      </c>
      <c r="K8" s="655" t="s">
        <v>1262</v>
      </c>
      <c r="L8" s="666" t="s">
        <v>1262</v>
      </c>
    </row>
    <row r="9" spans="1:14" s="652" customFormat="1" ht="44.25" customHeight="1">
      <c r="A9" s="656" t="s">
        <v>1263</v>
      </c>
      <c r="B9" s="655" t="s">
        <v>1262</v>
      </c>
      <c r="C9" s="655" t="s">
        <v>1262</v>
      </c>
      <c r="D9" s="655" t="s">
        <v>1262</v>
      </c>
      <c r="E9" s="655" t="s">
        <v>1262</v>
      </c>
      <c r="F9" s="655" t="s">
        <v>1262</v>
      </c>
      <c r="G9" s="655" t="s">
        <v>1262</v>
      </c>
      <c r="H9" s="655" t="s">
        <v>1262</v>
      </c>
      <c r="I9" s="655" t="s">
        <v>1262</v>
      </c>
      <c r="J9" s="655" t="s">
        <v>1262</v>
      </c>
      <c r="K9" s="655" t="s">
        <v>1262</v>
      </c>
      <c r="L9" s="666" t="s">
        <v>1262</v>
      </c>
    </row>
    <row r="10" spans="1:14" s="652" customFormat="1" ht="44.25" customHeight="1">
      <c r="A10" s="656" t="s">
        <v>1264</v>
      </c>
      <c r="B10" s="655" t="s">
        <v>1262</v>
      </c>
      <c r="C10" s="655" t="s">
        <v>1262</v>
      </c>
      <c r="D10" s="655" t="s">
        <v>1262</v>
      </c>
      <c r="E10" s="655" t="s">
        <v>1262</v>
      </c>
      <c r="F10" s="655" t="s">
        <v>1262</v>
      </c>
      <c r="G10" s="655" t="s">
        <v>1262</v>
      </c>
      <c r="H10" s="655" t="s">
        <v>1262</v>
      </c>
      <c r="I10" s="655" t="s">
        <v>1262</v>
      </c>
      <c r="J10" s="655" t="s">
        <v>1262</v>
      </c>
      <c r="K10" s="655" t="s">
        <v>1262</v>
      </c>
      <c r="L10" s="666" t="s">
        <v>1262</v>
      </c>
    </row>
    <row r="11" spans="1:14" s="652" customFormat="1" ht="44.25" customHeight="1" thickBot="1">
      <c r="A11" s="657" t="s">
        <v>1265</v>
      </c>
      <c r="B11" s="655" t="s">
        <v>1262</v>
      </c>
      <c r="C11" s="655" t="s">
        <v>1262</v>
      </c>
      <c r="D11" s="655" t="s">
        <v>1262</v>
      </c>
      <c r="E11" s="655" t="s">
        <v>1262</v>
      </c>
      <c r="F11" s="655" t="s">
        <v>1262</v>
      </c>
      <c r="G11" s="655" t="s">
        <v>1262</v>
      </c>
      <c r="H11" s="655" t="s">
        <v>1262</v>
      </c>
      <c r="I11" s="655" t="s">
        <v>1262</v>
      </c>
      <c r="J11" s="655" t="s">
        <v>1262</v>
      </c>
      <c r="K11" s="655" t="s">
        <v>1262</v>
      </c>
      <c r="L11" s="667" t="s">
        <v>1262</v>
      </c>
    </row>
    <row r="12" spans="1:14" customFormat="1" ht="16.2">
      <c r="A12" s="658"/>
      <c r="B12" s="651"/>
      <c r="C12" s="659"/>
      <c r="D12" s="659"/>
      <c r="E12" s="651"/>
      <c r="F12" s="651"/>
      <c r="G12" s="651"/>
      <c r="H12" s="651"/>
      <c r="I12" s="651"/>
      <c r="J12" s="537" t="s">
        <v>1466</v>
      </c>
      <c r="K12" s="651"/>
      <c r="L12" s="651"/>
      <c r="M12" s="651"/>
      <c r="N12" s="651"/>
    </row>
    <row r="13" spans="1:14" customFormat="1" ht="19.95" customHeight="1">
      <c r="A13" s="1938" t="s">
        <v>1266</v>
      </c>
      <c r="B13" s="1938"/>
      <c r="C13" s="1938"/>
      <c r="D13" s="1938"/>
      <c r="E13" s="1938"/>
      <c r="F13" s="1938"/>
      <c r="G13" s="1938"/>
      <c r="H13" s="1938"/>
      <c r="I13" s="1938"/>
      <c r="J13" s="1938"/>
      <c r="K13" s="1938"/>
      <c r="L13" s="1938"/>
      <c r="M13" s="651"/>
      <c r="N13" s="651"/>
    </row>
    <row r="14" spans="1:14" customFormat="1" ht="17.399999999999999" customHeight="1">
      <c r="A14" s="1943" t="s">
        <v>1267</v>
      </c>
      <c r="B14" s="1943"/>
      <c r="C14" s="1943"/>
      <c r="D14" s="1943"/>
      <c r="E14" s="1943"/>
      <c r="F14" s="1943"/>
      <c r="G14" s="1943"/>
      <c r="H14" s="1943"/>
      <c r="I14" s="1943"/>
      <c r="J14" s="1943"/>
      <c r="K14" s="1943"/>
      <c r="L14" s="1943"/>
      <c r="M14" s="651"/>
      <c r="N14" s="651"/>
    </row>
    <row r="15" spans="1:14" customFormat="1" ht="17.399999999999999" customHeight="1">
      <c r="A15" s="1943" t="s">
        <v>1268</v>
      </c>
      <c r="B15" s="1943"/>
      <c r="C15" s="1943"/>
      <c r="D15" s="1943"/>
      <c r="E15" s="1943"/>
      <c r="F15" s="1943"/>
      <c r="G15" s="1943"/>
      <c r="H15" s="1943"/>
      <c r="I15" s="1943"/>
      <c r="J15" s="1943"/>
      <c r="K15" s="1943"/>
      <c r="L15" s="1943"/>
      <c r="M15" s="651"/>
      <c r="N15" s="651"/>
    </row>
    <row r="16" spans="1:14" customFormat="1" ht="21.75" customHeight="1">
      <c r="A16" s="1938" t="s">
        <v>1269</v>
      </c>
      <c r="B16" s="1938"/>
      <c r="C16" s="1938"/>
      <c r="D16" s="1938"/>
      <c r="E16" s="1938"/>
      <c r="F16" s="1938"/>
      <c r="G16" s="1938"/>
      <c r="H16" s="651"/>
      <c r="I16" s="651"/>
      <c r="J16" s="660"/>
      <c r="K16" s="651"/>
      <c r="L16" s="651"/>
      <c r="M16" s="651"/>
      <c r="N16" s="651"/>
    </row>
    <row r="17" spans="1:6" customFormat="1" ht="22.8">
      <c r="A17" s="661"/>
      <c r="B17" s="661"/>
      <c r="C17" s="661"/>
      <c r="D17" s="662"/>
      <c r="E17" s="662"/>
      <c r="F17" s="662"/>
    </row>
    <row r="18" spans="1:6" customFormat="1" ht="22.8">
      <c r="A18" s="661"/>
      <c r="B18" s="661"/>
      <c r="C18" s="661"/>
      <c r="D18" s="662"/>
      <c r="E18" s="662"/>
      <c r="F18" s="662"/>
    </row>
    <row r="19" spans="1:6" customFormat="1" ht="22.8">
      <c r="A19" s="661"/>
      <c r="B19" s="661"/>
      <c r="C19" s="661"/>
      <c r="D19" s="662"/>
      <c r="E19" s="662"/>
      <c r="F19" s="662"/>
    </row>
    <row r="20" spans="1:6" customFormat="1" ht="22.8">
      <c r="A20" s="661"/>
      <c r="B20" s="661"/>
      <c r="C20" s="661"/>
      <c r="D20" s="662"/>
      <c r="E20" s="662"/>
      <c r="F20" s="662"/>
    </row>
    <row r="21" spans="1:6" customFormat="1" ht="22.8">
      <c r="A21" s="661"/>
      <c r="B21" s="661"/>
      <c r="C21" s="661"/>
      <c r="D21" s="662"/>
      <c r="E21" s="662"/>
      <c r="F21" s="662"/>
    </row>
    <row r="22" spans="1:6" customFormat="1" ht="22.8">
      <c r="A22" s="661"/>
      <c r="B22" s="661"/>
      <c r="C22" s="661"/>
      <c r="D22" s="662"/>
      <c r="E22" s="662"/>
      <c r="F22" s="662"/>
    </row>
    <row r="23" spans="1:6" customFormat="1" ht="22.8">
      <c r="A23" s="661"/>
      <c r="B23" s="661"/>
      <c r="C23" s="661"/>
      <c r="D23" s="662"/>
      <c r="E23" s="662"/>
      <c r="F23" s="662"/>
    </row>
    <row r="24" spans="1:6" customFormat="1" ht="22.8">
      <c r="A24" s="661"/>
      <c r="B24" s="661"/>
      <c r="C24" s="661"/>
      <c r="D24" s="662"/>
      <c r="E24" s="662"/>
      <c r="F24" s="662"/>
    </row>
    <row r="25" spans="1:6" customFormat="1" ht="22.8">
      <c r="A25" s="661"/>
      <c r="B25" s="661"/>
      <c r="C25" s="661"/>
      <c r="D25" s="662"/>
      <c r="E25" s="662"/>
      <c r="F25" s="662"/>
    </row>
    <row r="26" spans="1:6" customFormat="1" ht="22.8">
      <c r="A26" s="661"/>
      <c r="B26" s="661"/>
      <c r="C26" s="661"/>
      <c r="D26" s="662"/>
      <c r="E26" s="662"/>
      <c r="F26" s="662"/>
    </row>
    <row r="27" spans="1:6" customFormat="1" ht="22.8">
      <c r="A27" s="661"/>
      <c r="B27" s="661"/>
      <c r="C27" s="661"/>
      <c r="D27" s="662"/>
      <c r="E27" s="662"/>
      <c r="F27" s="662"/>
    </row>
    <row r="28" spans="1:6" customFormat="1" ht="22.8">
      <c r="A28" s="661"/>
      <c r="B28" s="661"/>
      <c r="C28" s="661"/>
      <c r="D28" s="662"/>
      <c r="E28" s="662"/>
      <c r="F28" s="662"/>
    </row>
    <row r="29" spans="1:6" customFormat="1" ht="22.8">
      <c r="A29" s="661"/>
      <c r="B29" s="661"/>
      <c r="C29" s="661"/>
      <c r="D29" s="662"/>
      <c r="E29" s="662"/>
      <c r="F29" s="662"/>
    </row>
    <row r="30" spans="1:6" customFormat="1" ht="22.8">
      <c r="A30" s="661"/>
      <c r="B30" s="661"/>
      <c r="C30" s="661"/>
      <c r="D30" s="662"/>
      <c r="E30" s="662"/>
      <c r="F30" s="662"/>
    </row>
    <row r="31" spans="1:6" customFormat="1" ht="22.8">
      <c r="A31" s="661"/>
      <c r="B31" s="661"/>
      <c r="C31" s="661"/>
      <c r="D31" s="662"/>
      <c r="E31" s="662"/>
      <c r="F31" s="662"/>
    </row>
    <row r="32" spans="1:6" customFormat="1" ht="22.8">
      <c r="A32" s="661"/>
      <c r="B32" s="661"/>
      <c r="C32" s="661"/>
      <c r="D32" s="662"/>
      <c r="E32" s="662"/>
      <c r="F32" s="662"/>
    </row>
    <row r="33" spans="1:6" customFormat="1" ht="22.8">
      <c r="A33" s="661"/>
      <c r="B33" s="661"/>
      <c r="C33" s="661"/>
      <c r="D33" s="662"/>
      <c r="E33" s="662"/>
      <c r="F33" s="662"/>
    </row>
    <row r="34" spans="1:6" customFormat="1" ht="22.8">
      <c r="A34" s="661"/>
      <c r="B34" s="661"/>
      <c r="C34" s="661"/>
      <c r="D34" s="662"/>
      <c r="E34" s="662"/>
      <c r="F34" s="662"/>
    </row>
    <row r="35" spans="1:6" customFormat="1" ht="22.8">
      <c r="A35" s="661"/>
      <c r="B35" s="661"/>
      <c r="C35" s="661"/>
      <c r="D35" s="662"/>
      <c r="E35" s="662"/>
      <c r="F35" s="662"/>
    </row>
    <row r="36" spans="1:6" customFormat="1" ht="22.8">
      <c r="A36" s="661"/>
      <c r="B36" s="661"/>
      <c r="C36" s="661"/>
      <c r="D36" s="662"/>
      <c r="E36" s="662"/>
      <c r="F36" s="662"/>
    </row>
    <row r="37" spans="1:6" customFormat="1" ht="22.8">
      <c r="A37" s="661"/>
      <c r="B37" s="661"/>
      <c r="C37" s="661"/>
      <c r="D37" s="662"/>
      <c r="E37" s="662"/>
      <c r="F37" s="662"/>
    </row>
    <row r="38" spans="1:6" customFormat="1" ht="22.8">
      <c r="A38" s="661"/>
      <c r="B38" s="661"/>
      <c r="C38" s="661"/>
      <c r="D38" s="662"/>
      <c r="E38" s="662"/>
      <c r="F38" s="662"/>
    </row>
    <row r="39" spans="1:6" customFormat="1" ht="22.8">
      <c r="A39" s="661"/>
      <c r="B39" s="661"/>
      <c r="C39" s="661"/>
      <c r="D39" s="662"/>
      <c r="E39" s="662"/>
      <c r="F39" s="662"/>
    </row>
    <row r="40" spans="1:6" customFormat="1" ht="22.8">
      <c r="A40" s="661"/>
      <c r="B40" s="661"/>
      <c r="C40" s="661"/>
      <c r="D40" s="662"/>
      <c r="E40" s="662"/>
      <c r="F40" s="662"/>
    </row>
    <row r="41" spans="1:6" customFormat="1" ht="22.8">
      <c r="A41" s="661"/>
      <c r="B41" s="661"/>
      <c r="C41" s="661"/>
      <c r="D41" s="662"/>
      <c r="E41" s="662"/>
      <c r="F41" s="662"/>
    </row>
    <row r="42" spans="1:6" customFormat="1" ht="22.8">
      <c r="A42" s="661"/>
      <c r="B42" s="661"/>
      <c r="C42" s="661"/>
      <c r="D42" s="662"/>
      <c r="E42" s="662"/>
      <c r="F42" s="662"/>
    </row>
    <row r="43" spans="1:6" customFormat="1" ht="22.8">
      <c r="A43" s="661"/>
      <c r="B43" s="661"/>
      <c r="C43" s="661"/>
      <c r="D43" s="662"/>
      <c r="E43" s="662"/>
      <c r="F43" s="662"/>
    </row>
    <row r="44" spans="1:6" customFormat="1" ht="22.8">
      <c r="A44" s="661"/>
      <c r="B44" s="661"/>
      <c r="C44" s="661"/>
      <c r="D44" s="662"/>
      <c r="E44" s="662"/>
      <c r="F44" s="662"/>
    </row>
    <row r="45" spans="1:6" customFormat="1" ht="22.8">
      <c r="A45" s="661"/>
      <c r="B45" s="661"/>
      <c r="C45" s="661"/>
      <c r="D45" s="662"/>
      <c r="E45" s="662"/>
      <c r="F45" s="662"/>
    </row>
    <row r="46" spans="1:6" customFormat="1" ht="22.8">
      <c r="A46" s="661"/>
      <c r="B46" s="661"/>
      <c r="C46" s="661"/>
      <c r="D46" s="662"/>
      <c r="E46" s="662"/>
      <c r="F46" s="662"/>
    </row>
    <row r="47" spans="1:6" customFormat="1" ht="22.8">
      <c r="A47" s="661"/>
      <c r="B47" s="661"/>
      <c r="C47" s="661"/>
      <c r="D47" s="662"/>
      <c r="E47" s="662"/>
      <c r="F47" s="662"/>
    </row>
    <row r="48" spans="1:6" customFormat="1" ht="22.8">
      <c r="A48" s="661"/>
      <c r="B48" s="661"/>
      <c r="C48" s="661"/>
      <c r="D48" s="662"/>
      <c r="E48" s="662"/>
      <c r="F48" s="662"/>
    </row>
    <row r="49" spans="1:6" customFormat="1" ht="22.8">
      <c r="A49" s="661"/>
      <c r="B49" s="661"/>
      <c r="C49" s="661"/>
      <c r="D49" s="662"/>
      <c r="E49" s="662"/>
      <c r="F49" s="662"/>
    </row>
    <row r="50" spans="1:6" customFormat="1" ht="22.8">
      <c r="A50" s="661"/>
      <c r="B50" s="661"/>
      <c r="C50" s="661"/>
      <c r="D50" s="662"/>
      <c r="E50" s="662"/>
      <c r="F50" s="662"/>
    </row>
    <row r="51" spans="1:6" customFormat="1" ht="22.8">
      <c r="A51" s="661"/>
      <c r="B51" s="661"/>
      <c r="C51" s="661"/>
      <c r="D51" s="662"/>
      <c r="E51" s="662"/>
      <c r="F51" s="662"/>
    </row>
    <row r="52" spans="1:6" customFormat="1" ht="22.8">
      <c r="A52" s="661"/>
      <c r="B52" s="661"/>
      <c r="C52" s="661"/>
      <c r="D52" s="662"/>
      <c r="E52" s="662"/>
      <c r="F52" s="662"/>
    </row>
    <row r="53" spans="1:6" customFormat="1" ht="22.8">
      <c r="A53" s="661"/>
      <c r="B53" s="661"/>
      <c r="C53" s="661"/>
      <c r="D53" s="662"/>
      <c r="E53" s="662"/>
      <c r="F53" s="662"/>
    </row>
    <row r="54" spans="1:6" customFormat="1" ht="22.8">
      <c r="A54" s="661"/>
      <c r="B54" s="661"/>
      <c r="C54" s="661"/>
      <c r="D54" s="662"/>
      <c r="E54" s="662"/>
      <c r="F54" s="662"/>
    </row>
    <row r="55" spans="1:6" customFormat="1" ht="22.8">
      <c r="A55" s="661"/>
      <c r="B55" s="661"/>
      <c r="C55" s="661"/>
      <c r="D55" s="662"/>
      <c r="E55" s="662"/>
      <c r="F55" s="662"/>
    </row>
    <row r="56" spans="1:6" customFormat="1" ht="22.8">
      <c r="A56" s="661"/>
      <c r="B56" s="661"/>
      <c r="C56" s="661"/>
      <c r="D56" s="662"/>
      <c r="E56" s="662"/>
      <c r="F56" s="662"/>
    </row>
    <row r="57" spans="1:6" customFormat="1" ht="22.8">
      <c r="A57" s="661"/>
      <c r="B57" s="661"/>
      <c r="C57" s="661"/>
      <c r="D57" s="662"/>
      <c r="E57" s="662"/>
      <c r="F57" s="662"/>
    </row>
    <row r="58" spans="1:6" customFormat="1" ht="22.8">
      <c r="A58" s="661"/>
      <c r="B58" s="661"/>
      <c r="C58" s="661"/>
      <c r="D58" s="662"/>
      <c r="E58" s="662"/>
      <c r="F58" s="662"/>
    </row>
    <row r="59" spans="1:6" customFormat="1" ht="22.8">
      <c r="A59" s="661"/>
      <c r="B59" s="661"/>
      <c r="C59" s="661"/>
      <c r="D59" s="662"/>
      <c r="E59" s="662"/>
      <c r="F59" s="662"/>
    </row>
    <row r="60" spans="1:6" customFormat="1" ht="22.8">
      <c r="A60" s="661"/>
      <c r="B60" s="661"/>
      <c r="C60" s="661"/>
      <c r="D60" s="662"/>
      <c r="E60" s="662"/>
      <c r="F60" s="662"/>
    </row>
    <row r="61" spans="1:6" customFormat="1" ht="22.8">
      <c r="A61" s="661"/>
      <c r="B61" s="661"/>
      <c r="C61" s="661"/>
      <c r="D61" s="662"/>
      <c r="E61" s="662"/>
      <c r="F61" s="662"/>
    </row>
    <row r="62" spans="1:6" customFormat="1" ht="22.8">
      <c r="A62" s="661"/>
      <c r="B62" s="661"/>
      <c r="C62" s="661"/>
      <c r="D62" s="662"/>
      <c r="E62" s="662"/>
      <c r="F62" s="662"/>
    </row>
    <row r="63" spans="1:6" customFormat="1" ht="22.8">
      <c r="A63" s="661"/>
      <c r="B63" s="661"/>
      <c r="C63" s="661"/>
      <c r="D63" s="662"/>
      <c r="E63" s="662"/>
      <c r="F63" s="662"/>
    </row>
    <row r="64" spans="1:6" customFormat="1" ht="22.8">
      <c r="A64" s="661"/>
      <c r="B64" s="661"/>
      <c r="C64" s="661"/>
      <c r="D64" s="662"/>
      <c r="E64" s="662"/>
      <c r="F64" s="662"/>
    </row>
    <row r="65" spans="1:6" customFormat="1" ht="22.8">
      <c r="A65" s="661"/>
      <c r="B65" s="661"/>
      <c r="C65" s="661"/>
      <c r="D65" s="662"/>
      <c r="E65" s="662"/>
      <c r="F65" s="662"/>
    </row>
    <row r="66" spans="1:6" customFormat="1" ht="22.8">
      <c r="A66" s="661"/>
      <c r="B66" s="661"/>
      <c r="C66" s="661"/>
      <c r="D66" s="662"/>
      <c r="E66" s="662"/>
      <c r="F66" s="662"/>
    </row>
    <row r="67" spans="1:6" customFormat="1" ht="22.8">
      <c r="A67" s="661"/>
      <c r="B67" s="661"/>
      <c r="C67" s="661"/>
      <c r="D67" s="662"/>
      <c r="E67" s="662"/>
      <c r="F67" s="662"/>
    </row>
    <row r="68" spans="1:6" customFormat="1" ht="22.8">
      <c r="A68" s="661"/>
      <c r="B68" s="661"/>
      <c r="C68" s="661"/>
      <c r="D68" s="662"/>
      <c r="E68" s="662"/>
      <c r="F68" s="662"/>
    </row>
    <row r="69" spans="1:6" customFormat="1" ht="22.8">
      <c r="A69" s="661"/>
      <c r="B69" s="661"/>
      <c r="C69" s="661"/>
      <c r="D69" s="662"/>
      <c r="E69" s="662"/>
      <c r="F69" s="662"/>
    </row>
    <row r="70" spans="1:6" customFormat="1" ht="22.8">
      <c r="A70" s="661"/>
      <c r="B70" s="661"/>
      <c r="C70" s="661"/>
      <c r="D70" s="662"/>
      <c r="E70" s="662"/>
      <c r="F70" s="662"/>
    </row>
    <row r="71" spans="1:6" customFormat="1" ht="22.8">
      <c r="A71" s="661"/>
      <c r="B71" s="661"/>
      <c r="C71" s="661"/>
      <c r="D71" s="662"/>
      <c r="E71" s="662"/>
      <c r="F71" s="662"/>
    </row>
    <row r="72" spans="1:6" customFormat="1" ht="22.8">
      <c r="A72" s="661"/>
      <c r="B72" s="661"/>
      <c r="C72" s="661"/>
      <c r="D72" s="662"/>
      <c r="E72" s="662"/>
      <c r="F72" s="662"/>
    </row>
    <row r="73" spans="1:6" customFormat="1" ht="22.8">
      <c r="A73" s="661"/>
      <c r="B73" s="661"/>
      <c r="C73" s="661"/>
      <c r="D73" s="662"/>
      <c r="E73" s="662"/>
      <c r="F73" s="662"/>
    </row>
    <row r="74" spans="1:6" customFormat="1" ht="22.8">
      <c r="A74" s="661"/>
      <c r="B74" s="661"/>
      <c r="C74" s="661"/>
      <c r="D74" s="662"/>
      <c r="E74" s="662"/>
      <c r="F74" s="662"/>
    </row>
    <row r="75" spans="1:6" customFormat="1" ht="22.8">
      <c r="A75" s="661"/>
      <c r="B75" s="661"/>
      <c r="C75" s="661"/>
      <c r="D75" s="662"/>
      <c r="E75" s="662"/>
      <c r="F75" s="662"/>
    </row>
    <row r="76" spans="1:6" customFormat="1" ht="22.8">
      <c r="A76" s="661"/>
      <c r="B76" s="661"/>
      <c r="C76" s="661"/>
      <c r="D76" s="662"/>
      <c r="E76" s="662"/>
      <c r="F76" s="662"/>
    </row>
    <row r="77" spans="1:6" customFormat="1" ht="22.8">
      <c r="A77" s="661"/>
      <c r="B77" s="661"/>
      <c r="C77" s="661"/>
      <c r="D77" s="662"/>
      <c r="E77" s="662"/>
      <c r="F77" s="662"/>
    </row>
    <row r="78" spans="1:6" customFormat="1" ht="22.8">
      <c r="A78" s="661"/>
      <c r="B78" s="661"/>
      <c r="C78" s="661"/>
      <c r="D78" s="662"/>
      <c r="E78" s="662"/>
      <c r="F78" s="662"/>
    </row>
    <row r="79" spans="1:6" customFormat="1" ht="22.8">
      <c r="A79" s="661"/>
      <c r="B79" s="661"/>
      <c r="C79" s="661"/>
      <c r="D79" s="662"/>
      <c r="E79" s="662"/>
      <c r="F79" s="662"/>
    </row>
    <row r="80" spans="1:6" customFormat="1" ht="22.8">
      <c r="A80" s="661"/>
      <c r="B80" s="661"/>
      <c r="C80" s="661"/>
      <c r="D80" s="662"/>
      <c r="E80" s="662"/>
      <c r="F80" s="662"/>
    </row>
    <row r="81" spans="1:6" customFormat="1" ht="22.8">
      <c r="A81" s="661"/>
      <c r="B81" s="661"/>
      <c r="C81" s="661"/>
      <c r="D81" s="662"/>
      <c r="E81" s="662"/>
      <c r="F81" s="662"/>
    </row>
    <row r="82" spans="1:6" customFormat="1" ht="22.8">
      <c r="A82" s="661"/>
      <c r="B82" s="661"/>
      <c r="C82" s="661"/>
      <c r="D82" s="662"/>
      <c r="E82" s="662"/>
      <c r="F82" s="662"/>
    </row>
    <row r="83" spans="1:6" customFormat="1" ht="22.8">
      <c r="A83" s="661"/>
      <c r="B83" s="661"/>
      <c r="C83" s="661"/>
      <c r="D83" s="662"/>
      <c r="E83" s="662"/>
      <c r="F83" s="662"/>
    </row>
    <row r="84" spans="1:6" customFormat="1" ht="22.8">
      <c r="A84" s="661"/>
      <c r="B84" s="661"/>
      <c r="C84" s="661"/>
      <c r="D84" s="662"/>
      <c r="E84" s="662"/>
      <c r="F84" s="662"/>
    </row>
    <row r="85" spans="1:6" customFormat="1" ht="22.8">
      <c r="A85" s="661"/>
      <c r="B85" s="661"/>
      <c r="C85" s="661"/>
      <c r="D85" s="662"/>
      <c r="E85" s="662"/>
      <c r="F85" s="662"/>
    </row>
    <row r="86" spans="1:6" customFormat="1" ht="22.8">
      <c r="A86" s="661"/>
      <c r="B86" s="661"/>
      <c r="C86" s="661"/>
      <c r="D86" s="662"/>
      <c r="E86" s="662"/>
      <c r="F86" s="662"/>
    </row>
    <row r="87" spans="1:6" customFormat="1" ht="22.8">
      <c r="A87" s="661"/>
      <c r="B87" s="661"/>
      <c r="C87" s="661"/>
      <c r="D87" s="662"/>
      <c r="E87" s="662"/>
      <c r="F87" s="662"/>
    </row>
    <row r="88" spans="1:6" customFormat="1" ht="22.8">
      <c r="A88" s="661"/>
      <c r="B88" s="661"/>
      <c r="C88" s="661"/>
      <c r="D88" s="662"/>
      <c r="E88" s="662"/>
      <c r="F88" s="662"/>
    </row>
    <row r="89" spans="1:6" customFormat="1" ht="22.8">
      <c r="A89" s="661"/>
      <c r="B89" s="661"/>
      <c r="C89" s="661"/>
      <c r="D89" s="662"/>
      <c r="E89" s="662"/>
      <c r="F89" s="662"/>
    </row>
    <row r="90" spans="1:6" customFormat="1" ht="22.8">
      <c r="A90" s="661"/>
      <c r="B90" s="661"/>
      <c r="C90" s="661"/>
      <c r="D90" s="662"/>
      <c r="E90" s="662"/>
      <c r="F90" s="662"/>
    </row>
    <row r="91" spans="1:6" customFormat="1" ht="22.8">
      <c r="A91" s="661"/>
      <c r="B91" s="661"/>
      <c r="C91" s="661"/>
      <c r="D91" s="662"/>
      <c r="E91" s="662"/>
      <c r="F91" s="662"/>
    </row>
    <row r="92" spans="1:6" customFormat="1" ht="22.8">
      <c r="A92" s="661"/>
      <c r="B92" s="661"/>
      <c r="C92" s="661"/>
      <c r="D92" s="662"/>
      <c r="E92" s="662"/>
      <c r="F92" s="662"/>
    </row>
    <row r="93" spans="1:6" customFormat="1" ht="22.8">
      <c r="A93" s="661"/>
      <c r="B93" s="661"/>
      <c r="C93" s="661"/>
      <c r="D93" s="662"/>
      <c r="E93" s="662"/>
      <c r="F93" s="662"/>
    </row>
    <row r="94" spans="1:6" customFormat="1" ht="22.8">
      <c r="A94" s="661"/>
      <c r="B94" s="661"/>
      <c r="C94" s="661"/>
      <c r="D94" s="662"/>
      <c r="E94" s="662"/>
      <c r="F94" s="662"/>
    </row>
    <row r="95" spans="1:6" customFormat="1" ht="22.8">
      <c r="A95" s="661"/>
      <c r="B95" s="661"/>
      <c r="C95" s="661"/>
      <c r="D95" s="662"/>
      <c r="E95" s="662"/>
      <c r="F95" s="662"/>
    </row>
    <row r="96" spans="1:6" customFormat="1" ht="22.8">
      <c r="A96" s="661"/>
      <c r="B96" s="661"/>
      <c r="C96" s="661"/>
      <c r="D96" s="662"/>
      <c r="E96" s="662"/>
      <c r="F96" s="662"/>
    </row>
    <row r="97" spans="1:6" customFormat="1" ht="22.8">
      <c r="A97" s="661"/>
      <c r="B97" s="661"/>
      <c r="C97" s="661"/>
      <c r="D97" s="662"/>
      <c r="E97" s="662"/>
      <c r="F97" s="662"/>
    </row>
    <row r="98" spans="1:6" customFormat="1" ht="22.8">
      <c r="A98" s="661"/>
      <c r="B98" s="661"/>
      <c r="C98" s="661"/>
      <c r="D98" s="662"/>
      <c r="E98" s="662"/>
      <c r="F98" s="662"/>
    </row>
    <row r="99" spans="1:6" customFormat="1" ht="22.8">
      <c r="A99" s="661"/>
      <c r="B99" s="661"/>
      <c r="C99" s="661"/>
      <c r="D99" s="662"/>
      <c r="E99" s="662"/>
      <c r="F99" s="662"/>
    </row>
    <row r="100" spans="1:6" customFormat="1" ht="22.8">
      <c r="A100" s="661"/>
      <c r="B100" s="661"/>
      <c r="C100" s="661"/>
      <c r="D100" s="662"/>
      <c r="E100" s="662"/>
      <c r="F100" s="662"/>
    </row>
    <row r="101" spans="1:6" customFormat="1" ht="22.8">
      <c r="A101" s="661"/>
      <c r="B101" s="661"/>
      <c r="C101" s="661"/>
      <c r="D101" s="662"/>
      <c r="E101" s="662"/>
      <c r="F101" s="662"/>
    </row>
    <row r="102" spans="1:6" customFormat="1" ht="22.8">
      <c r="A102" s="661"/>
      <c r="B102" s="661"/>
      <c r="C102" s="661"/>
      <c r="D102" s="662"/>
      <c r="E102" s="662"/>
      <c r="F102" s="662"/>
    </row>
    <row r="103" spans="1:6" customFormat="1" ht="22.8">
      <c r="A103" s="661"/>
      <c r="B103" s="661"/>
      <c r="C103" s="661"/>
      <c r="D103" s="662"/>
      <c r="E103" s="662"/>
      <c r="F103" s="662"/>
    </row>
    <row r="104" spans="1:6" customFormat="1" ht="22.8">
      <c r="A104" s="661"/>
      <c r="B104" s="661"/>
      <c r="C104" s="661"/>
      <c r="D104" s="662"/>
      <c r="E104" s="662"/>
      <c r="F104" s="662"/>
    </row>
    <row r="105" spans="1:6" customFormat="1" ht="22.8">
      <c r="A105" s="661"/>
      <c r="B105" s="661"/>
      <c r="C105" s="661"/>
      <c r="D105" s="662"/>
      <c r="E105" s="662"/>
      <c r="F105" s="662"/>
    </row>
    <row r="106" spans="1:6" customFormat="1" ht="22.8">
      <c r="A106" s="661"/>
      <c r="B106" s="661"/>
      <c r="C106" s="661"/>
      <c r="D106" s="662"/>
      <c r="E106" s="662"/>
      <c r="F106" s="662"/>
    </row>
    <row r="107" spans="1:6" customFormat="1" ht="22.8">
      <c r="A107" s="661"/>
      <c r="B107" s="661"/>
      <c r="C107" s="661"/>
      <c r="D107" s="662"/>
      <c r="E107" s="662"/>
      <c r="F107" s="662"/>
    </row>
    <row r="108" spans="1:6" customFormat="1" ht="22.8">
      <c r="A108" s="661"/>
      <c r="B108" s="661"/>
      <c r="C108" s="661"/>
      <c r="D108" s="662"/>
      <c r="E108" s="662"/>
      <c r="F108" s="662"/>
    </row>
    <row r="109" spans="1:6" customFormat="1" ht="22.8">
      <c r="A109" s="661"/>
      <c r="B109" s="661"/>
      <c r="C109" s="661"/>
      <c r="D109" s="662"/>
      <c r="E109" s="662"/>
      <c r="F109" s="662"/>
    </row>
    <row r="110" spans="1:6" customFormat="1" ht="22.8">
      <c r="A110" s="661"/>
      <c r="B110" s="661"/>
      <c r="C110" s="661"/>
      <c r="D110" s="662"/>
      <c r="E110" s="662"/>
      <c r="F110" s="662"/>
    </row>
    <row r="111" spans="1:6" customFormat="1" ht="22.8">
      <c r="A111" s="661"/>
      <c r="B111" s="661"/>
      <c r="C111" s="661"/>
      <c r="D111" s="662"/>
      <c r="E111" s="662"/>
      <c r="F111" s="662"/>
    </row>
    <row r="112" spans="1:6" customFormat="1" ht="22.8">
      <c r="A112" s="661"/>
      <c r="B112" s="661"/>
      <c r="C112" s="661"/>
      <c r="D112" s="662"/>
      <c r="E112" s="662"/>
      <c r="F112" s="662"/>
    </row>
    <row r="113" spans="1:6" customFormat="1" ht="22.8">
      <c r="A113" s="661"/>
      <c r="B113" s="661"/>
      <c r="C113" s="661"/>
      <c r="D113" s="662"/>
      <c r="E113" s="662"/>
      <c r="F113" s="662"/>
    </row>
    <row r="114" spans="1:6" customFormat="1" ht="22.8">
      <c r="A114" s="661"/>
      <c r="B114" s="661"/>
      <c r="C114" s="661"/>
      <c r="D114" s="662"/>
      <c r="E114" s="662"/>
      <c r="F114" s="662"/>
    </row>
    <row r="115" spans="1:6" customFormat="1" ht="22.8">
      <c r="A115" s="661"/>
      <c r="B115" s="661"/>
      <c r="C115" s="661"/>
      <c r="D115" s="662"/>
      <c r="E115" s="662"/>
      <c r="F115" s="662"/>
    </row>
    <row r="116" spans="1:6" customFormat="1" ht="22.8">
      <c r="A116" s="661"/>
      <c r="B116" s="661"/>
      <c r="C116" s="661"/>
      <c r="D116" s="662"/>
      <c r="E116" s="662"/>
      <c r="F116" s="662"/>
    </row>
    <row r="117" spans="1:6" customFormat="1" ht="22.8">
      <c r="A117" s="661"/>
      <c r="B117" s="661"/>
      <c r="C117" s="661"/>
      <c r="D117" s="662"/>
      <c r="E117" s="662"/>
      <c r="F117" s="662"/>
    </row>
    <row r="118" spans="1:6" customFormat="1" ht="22.8">
      <c r="A118" s="661"/>
      <c r="B118" s="661"/>
      <c r="C118" s="661"/>
      <c r="D118" s="662"/>
      <c r="E118" s="662"/>
      <c r="F118" s="662"/>
    </row>
    <row r="119" spans="1:6" customFormat="1" ht="22.8">
      <c r="A119" s="661"/>
      <c r="B119" s="661"/>
      <c r="C119" s="661"/>
      <c r="D119" s="662"/>
      <c r="E119" s="662"/>
      <c r="F119" s="662"/>
    </row>
    <row r="120" spans="1:6" customFormat="1" ht="22.8">
      <c r="A120" s="661"/>
      <c r="B120" s="661"/>
      <c r="C120" s="661"/>
      <c r="D120" s="662"/>
      <c r="E120" s="662"/>
      <c r="F120" s="662"/>
    </row>
    <row r="121" spans="1:6" customFormat="1" ht="22.8">
      <c r="A121" s="661"/>
      <c r="B121" s="661"/>
      <c r="C121" s="661"/>
      <c r="D121" s="662"/>
      <c r="E121" s="662"/>
      <c r="F121" s="662"/>
    </row>
    <row r="122" spans="1:6" customFormat="1" ht="22.8">
      <c r="A122" s="661"/>
      <c r="B122" s="661"/>
      <c r="C122" s="661"/>
      <c r="D122" s="662"/>
      <c r="E122" s="662"/>
      <c r="F122" s="662"/>
    </row>
    <row r="123" spans="1:6" customFormat="1" ht="22.8">
      <c r="A123" s="661"/>
      <c r="B123" s="661"/>
      <c r="C123" s="661"/>
      <c r="D123" s="662"/>
      <c r="E123" s="662"/>
      <c r="F123" s="662"/>
    </row>
    <row r="124" spans="1:6" customFormat="1" ht="22.8">
      <c r="A124" s="661"/>
      <c r="B124" s="661"/>
      <c r="C124" s="661"/>
      <c r="D124" s="662"/>
      <c r="E124" s="662"/>
      <c r="F124" s="662"/>
    </row>
    <row r="125" spans="1:6" customFormat="1" ht="22.8">
      <c r="A125" s="661"/>
      <c r="B125" s="661"/>
      <c r="C125" s="661"/>
      <c r="D125" s="662"/>
      <c r="E125" s="662"/>
      <c r="F125" s="662"/>
    </row>
    <row r="126" spans="1:6" customFormat="1" ht="22.8">
      <c r="A126" s="661"/>
      <c r="B126" s="661"/>
      <c r="C126" s="661"/>
      <c r="D126" s="662"/>
      <c r="E126" s="662"/>
      <c r="F126" s="662"/>
    </row>
    <row r="127" spans="1:6" customFormat="1" ht="22.8">
      <c r="A127" s="661"/>
      <c r="B127" s="661"/>
      <c r="C127" s="661"/>
      <c r="D127" s="662"/>
      <c r="E127" s="662"/>
      <c r="F127" s="662"/>
    </row>
    <row r="128" spans="1:6" customFormat="1" ht="22.8">
      <c r="A128" s="661"/>
      <c r="B128" s="661"/>
      <c r="C128" s="661"/>
      <c r="D128" s="662"/>
      <c r="E128" s="662"/>
      <c r="F128" s="662"/>
    </row>
    <row r="129" spans="1:6" customFormat="1" ht="22.8">
      <c r="A129" s="661"/>
      <c r="B129" s="661"/>
      <c r="C129" s="661"/>
      <c r="D129" s="662"/>
      <c r="E129" s="662"/>
      <c r="F129" s="662"/>
    </row>
    <row r="130" spans="1:6" customFormat="1" ht="22.8">
      <c r="A130" s="661"/>
      <c r="B130" s="661"/>
      <c r="C130" s="661"/>
      <c r="D130" s="662"/>
      <c r="E130" s="662"/>
      <c r="F130" s="662"/>
    </row>
    <row r="131" spans="1:6" customFormat="1" ht="22.8">
      <c r="A131" s="661"/>
      <c r="B131" s="661"/>
      <c r="C131" s="661"/>
      <c r="D131" s="662"/>
      <c r="E131" s="662"/>
      <c r="F131" s="662"/>
    </row>
    <row r="132" spans="1:6" customFormat="1" ht="22.8">
      <c r="A132" s="661"/>
      <c r="B132" s="661"/>
      <c r="C132" s="661"/>
      <c r="D132" s="662"/>
      <c r="E132" s="662"/>
      <c r="F132" s="662"/>
    </row>
    <row r="133" spans="1:6" customFormat="1" ht="22.8">
      <c r="A133" s="661"/>
      <c r="B133" s="661"/>
      <c r="C133" s="661"/>
      <c r="D133" s="662"/>
      <c r="E133" s="662"/>
      <c r="F133" s="662"/>
    </row>
    <row r="134" spans="1:6" customFormat="1" ht="22.8">
      <c r="A134" s="661"/>
      <c r="B134" s="661"/>
      <c r="C134" s="661"/>
      <c r="D134" s="662"/>
      <c r="E134" s="662"/>
      <c r="F134" s="662"/>
    </row>
    <row r="135" spans="1:6" customFormat="1" ht="22.8">
      <c r="A135" s="661"/>
      <c r="B135" s="661"/>
      <c r="C135" s="661"/>
      <c r="D135" s="662"/>
      <c r="E135" s="662"/>
      <c r="F135" s="662"/>
    </row>
    <row r="136" spans="1:6" customFormat="1" ht="22.8">
      <c r="A136" s="661"/>
      <c r="B136" s="661"/>
      <c r="C136" s="661"/>
      <c r="D136" s="662"/>
      <c r="E136" s="662"/>
      <c r="F136" s="662"/>
    </row>
    <row r="137" spans="1:6" customFormat="1" ht="22.8">
      <c r="A137" s="661"/>
      <c r="B137" s="661"/>
      <c r="C137" s="661"/>
      <c r="D137" s="662"/>
      <c r="E137" s="662"/>
      <c r="F137" s="662"/>
    </row>
    <row r="138" spans="1:6" customFormat="1" ht="22.8">
      <c r="A138" s="661"/>
      <c r="B138" s="661"/>
      <c r="C138" s="661"/>
      <c r="D138" s="662"/>
      <c r="E138" s="662"/>
      <c r="F138" s="662"/>
    </row>
    <row r="139" spans="1:6" customFormat="1" ht="22.8">
      <c r="A139" s="661"/>
      <c r="B139" s="661"/>
      <c r="C139" s="661"/>
      <c r="D139" s="662"/>
      <c r="E139" s="662"/>
      <c r="F139" s="662"/>
    </row>
    <row r="140" spans="1:6" customFormat="1" ht="22.8">
      <c r="A140" s="661"/>
      <c r="B140" s="661"/>
      <c r="C140" s="661"/>
      <c r="D140" s="662"/>
      <c r="E140" s="662"/>
      <c r="F140" s="662"/>
    </row>
    <row r="141" spans="1:6" customFormat="1" ht="22.8">
      <c r="A141" s="661"/>
      <c r="B141" s="661"/>
      <c r="C141" s="661"/>
      <c r="D141" s="662"/>
      <c r="E141" s="662"/>
      <c r="F141" s="662"/>
    </row>
    <row r="142" spans="1:6" customFormat="1" ht="22.8">
      <c r="A142" s="661"/>
      <c r="B142" s="661"/>
      <c r="C142" s="661"/>
      <c r="D142" s="662"/>
      <c r="E142" s="662"/>
      <c r="F142" s="662"/>
    </row>
    <row r="143" spans="1:6" customFormat="1" ht="22.8">
      <c r="A143" s="661"/>
      <c r="B143" s="661"/>
      <c r="C143" s="661"/>
      <c r="D143" s="662"/>
      <c r="E143" s="662"/>
      <c r="F143" s="662"/>
    </row>
    <row r="144" spans="1:6" customFormat="1" ht="22.8">
      <c r="A144" s="661"/>
      <c r="B144" s="661"/>
      <c r="C144" s="661"/>
      <c r="D144" s="662"/>
      <c r="E144" s="662"/>
      <c r="F144" s="662"/>
    </row>
    <row r="145" spans="1:6" customFormat="1" ht="22.8">
      <c r="A145" s="661"/>
      <c r="B145" s="661"/>
      <c r="C145" s="661"/>
      <c r="D145" s="662"/>
      <c r="E145" s="662"/>
      <c r="F145" s="662"/>
    </row>
    <row r="146" spans="1:6" customFormat="1" ht="22.8">
      <c r="A146" s="661"/>
      <c r="B146" s="661"/>
      <c r="C146" s="661"/>
      <c r="D146" s="662"/>
      <c r="E146" s="662"/>
      <c r="F146" s="662"/>
    </row>
    <row r="147" spans="1:6" customFormat="1" ht="22.8">
      <c r="A147" s="661"/>
      <c r="B147" s="661"/>
      <c r="C147" s="661"/>
      <c r="D147" s="662"/>
      <c r="E147" s="662"/>
      <c r="F147" s="662"/>
    </row>
    <row r="148" spans="1:6" customFormat="1" ht="22.8">
      <c r="A148" s="661"/>
      <c r="B148" s="661"/>
      <c r="C148" s="661"/>
      <c r="D148" s="662"/>
      <c r="E148" s="662"/>
      <c r="F148" s="662"/>
    </row>
    <row r="149" spans="1:6" customFormat="1" ht="22.8">
      <c r="A149" s="661"/>
      <c r="B149" s="661"/>
      <c r="C149" s="661"/>
      <c r="D149" s="662"/>
      <c r="E149" s="662"/>
      <c r="F149" s="662"/>
    </row>
    <row r="150" spans="1:6" customFormat="1" ht="22.8">
      <c r="A150" s="661"/>
      <c r="B150" s="661"/>
      <c r="C150" s="661"/>
      <c r="D150" s="662"/>
      <c r="E150" s="662"/>
      <c r="F150" s="662"/>
    </row>
    <row r="151" spans="1:6" customFormat="1" ht="22.8">
      <c r="A151" s="661"/>
      <c r="B151" s="661"/>
      <c r="C151" s="661"/>
      <c r="D151" s="662"/>
      <c r="E151" s="662"/>
      <c r="F151" s="662"/>
    </row>
    <row r="152" spans="1:6" customFormat="1" ht="22.8">
      <c r="A152" s="661"/>
      <c r="B152" s="661"/>
      <c r="C152" s="661"/>
      <c r="D152" s="662"/>
      <c r="E152" s="662"/>
      <c r="F152" s="662"/>
    </row>
    <row r="153" spans="1:6" customFormat="1" ht="22.8">
      <c r="A153" s="661"/>
      <c r="B153" s="661"/>
      <c r="C153" s="661"/>
      <c r="D153" s="662"/>
      <c r="E153" s="662"/>
      <c r="F153" s="662"/>
    </row>
    <row r="154" spans="1:6" customFormat="1" ht="22.8">
      <c r="A154" s="661"/>
      <c r="B154" s="661"/>
      <c r="C154" s="661"/>
      <c r="D154" s="662"/>
      <c r="E154" s="662"/>
      <c r="F154" s="662"/>
    </row>
    <row r="155" spans="1:6" customFormat="1" ht="22.8">
      <c r="A155" s="661"/>
      <c r="B155" s="661"/>
      <c r="C155" s="661"/>
      <c r="D155" s="662"/>
      <c r="E155" s="662"/>
      <c r="F155" s="662"/>
    </row>
    <row r="156" spans="1:6" customFormat="1" ht="22.8">
      <c r="A156" s="661"/>
      <c r="B156" s="661"/>
      <c r="C156" s="661"/>
      <c r="D156" s="662"/>
      <c r="E156" s="662"/>
      <c r="F156" s="662"/>
    </row>
    <row r="157" spans="1:6" customFormat="1" ht="22.8">
      <c r="A157" s="661"/>
      <c r="B157" s="661"/>
      <c r="C157" s="661"/>
      <c r="D157" s="662"/>
      <c r="E157" s="662"/>
      <c r="F157" s="662"/>
    </row>
    <row r="158" spans="1:6" customFormat="1" ht="22.8">
      <c r="A158" s="661"/>
      <c r="B158" s="661"/>
      <c r="C158" s="661"/>
      <c r="D158" s="662"/>
      <c r="E158" s="662"/>
      <c r="F158" s="662"/>
    </row>
    <row r="159" spans="1:6" customFormat="1" ht="22.8">
      <c r="A159" s="661"/>
      <c r="B159" s="661"/>
      <c r="C159" s="661"/>
      <c r="D159" s="662"/>
      <c r="E159" s="662"/>
      <c r="F159" s="662"/>
    </row>
    <row r="160" spans="1:6" customFormat="1" ht="22.8">
      <c r="A160" s="661"/>
      <c r="B160" s="661"/>
      <c r="C160" s="661"/>
      <c r="D160" s="662"/>
      <c r="E160" s="662"/>
      <c r="F160" s="662"/>
    </row>
    <row r="161" spans="1:6" customFormat="1" ht="22.8">
      <c r="A161" s="661"/>
      <c r="B161" s="661"/>
      <c r="C161" s="661"/>
      <c r="D161" s="662"/>
      <c r="E161" s="662"/>
      <c r="F161" s="662"/>
    </row>
    <row r="162" spans="1:6" customFormat="1" ht="22.8">
      <c r="A162" s="661"/>
      <c r="B162" s="661"/>
      <c r="C162" s="661"/>
      <c r="D162" s="662"/>
      <c r="E162" s="662"/>
      <c r="F162" s="662"/>
    </row>
    <row r="163" spans="1:6" customFormat="1" ht="22.8">
      <c r="A163" s="661"/>
      <c r="B163" s="661"/>
      <c r="C163" s="661"/>
      <c r="D163" s="662"/>
      <c r="E163" s="662"/>
      <c r="F163" s="662"/>
    </row>
    <row r="164" spans="1:6" customFormat="1" ht="22.8">
      <c r="A164" s="661"/>
      <c r="B164" s="661"/>
      <c r="C164" s="661"/>
      <c r="D164" s="662"/>
      <c r="E164" s="662"/>
      <c r="F164" s="662"/>
    </row>
    <row r="165" spans="1:6" customFormat="1" ht="22.8">
      <c r="A165" s="661"/>
      <c r="B165" s="661"/>
      <c r="C165" s="661"/>
      <c r="D165" s="662"/>
      <c r="E165" s="662"/>
      <c r="F165" s="662"/>
    </row>
    <row r="166" spans="1:6" customFormat="1" ht="22.8">
      <c r="A166" s="661"/>
      <c r="B166" s="661"/>
      <c r="C166" s="661"/>
      <c r="D166" s="662"/>
      <c r="E166" s="662"/>
      <c r="F166" s="662"/>
    </row>
    <row r="167" spans="1:6" customFormat="1" ht="22.8">
      <c r="A167" s="661"/>
      <c r="B167" s="661"/>
      <c r="C167" s="661"/>
      <c r="D167" s="662"/>
      <c r="E167" s="662"/>
      <c r="F167" s="662"/>
    </row>
    <row r="168" spans="1:6" customFormat="1" ht="22.8">
      <c r="A168" s="661"/>
      <c r="B168" s="661"/>
      <c r="C168" s="661"/>
      <c r="D168" s="662"/>
      <c r="E168" s="662"/>
      <c r="F168" s="662"/>
    </row>
    <row r="169" spans="1:6" customFormat="1" ht="22.8">
      <c r="A169" s="661"/>
      <c r="B169" s="661"/>
      <c r="C169" s="661"/>
      <c r="D169" s="662"/>
      <c r="E169" s="662"/>
      <c r="F169" s="662"/>
    </row>
    <row r="170" spans="1:6" customFormat="1" ht="22.8">
      <c r="A170" s="661"/>
      <c r="B170" s="661"/>
      <c r="C170" s="661"/>
      <c r="D170" s="662"/>
      <c r="E170" s="662"/>
      <c r="F170" s="662"/>
    </row>
    <row r="171" spans="1:6" customFormat="1" ht="22.8">
      <c r="A171" s="661"/>
      <c r="B171" s="661"/>
      <c r="C171" s="661"/>
      <c r="D171" s="662"/>
      <c r="E171" s="662"/>
      <c r="F171" s="662"/>
    </row>
    <row r="172" spans="1:6" customFormat="1" ht="22.8">
      <c r="A172" s="661"/>
      <c r="B172" s="661"/>
      <c r="C172" s="661"/>
      <c r="D172" s="662"/>
      <c r="E172" s="662"/>
      <c r="F172" s="662"/>
    </row>
    <row r="173" spans="1:6" customFormat="1" ht="22.8">
      <c r="A173" s="661"/>
      <c r="B173" s="661"/>
      <c r="C173" s="661"/>
      <c r="D173" s="662"/>
      <c r="E173" s="662"/>
      <c r="F173" s="662"/>
    </row>
    <row r="174" spans="1:6" customFormat="1" ht="22.8">
      <c r="A174" s="661"/>
      <c r="B174" s="661"/>
      <c r="C174" s="661"/>
      <c r="D174" s="662"/>
      <c r="E174" s="662"/>
      <c r="F174" s="662"/>
    </row>
    <row r="175" spans="1:6" customFormat="1" ht="22.8">
      <c r="A175" s="661"/>
      <c r="B175" s="661"/>
      <c r="C175" s="661"/>
      <c r="D175" s="662"/>
      <c r="E175" s="662"/>
      <c r="F175" s="662"/>
    </row>
    <row r="176" spans="1:6" customFormat="1" ht="22.8">
      <c r="A176" s="661"/>
      <c r="B176" s="661"/>
      <c r="C176" s="661"/>
      <c r="D176" s="662"/>
      <c r="E176" s="662"/>
      <c r="F176" s="662"/>
    </row>
    <row r="177" spans="1:6" customFormat="1" ht="22.8">
      <c r="A177" s="661"/>
      <c r="B177" s="661"/>
      <c r="C177" s="661"/>
      <c r="D177" s="662"/>
      <c r="E177" s="662"/>
      <c r="F177" s="662"/>
    </row>
    <row r="178" spans="1:6" customFormat="1" ht="22.8">
      <c r="A178" s="661"/>
      <c r="B178" s="661"/>
      <c r="C178" s="661"/>
      <c r="D178" s="662"/>
      <c r="E178" s="662"/>
      <c r="F178" s="662"/>
    </row>
    <row r="179" spans="1:6" customFormat="1" ht="22.8">
      <c r="A179" s="661"/>
      <c r="B179" s="661"/>
      <c r="C179" s="661"/>
      <c r="D179" s="662"/>
      <c r="E179" s="662"/>
      <c r="F179" s="662"/>
    </row>
    <row r="180" spans="1:6" customFormat="1" ht="22.8">
      <c r="A180" s="661"/>
      <c r="B180" s="661"/>
      <c r="C180" s="661"/>
      <c r="D180" s="662"/>
      <c r="E180" s="662"/>
      <c r="F180" s="662"/>
    </row>
    <row r="181" spans="1:6" customFormat="1" ht="22.8">
      <c r="A181" s="661"/>
      <c r="B181" s="661"/>
      <c r="C181" s="661"/>
      <c r="D181" s="662"/>
      <c r="E181" s="662"/>
      <c r="F181" s="662"/>
    </row>
    <row r="182" spans="1:6" customFormat="1" ht="22.8">
      <c r="A182" s="661"/>
      <c r="B182" s="661"/>
      <c r="C182" s="661"/>
      <c r="D182" s="662"/>
      <c r="E182" s="662"/>
      <c r="F182" s="662"/>
    </row>
    <row r="183" spans="1:6" customFormat="1" ht="22.8">
      <c r="A183" s="661"/>
      <c r="B183" s="661"/>
      <c r="C183" s="661"/>
      <c r="D183" s="662"/>
      <c r="E183" s="662"/>
      <c r="F183" s="662"/>
    </row>
    <row r="184" spans="1:6" customFormat="1" ht="22.8">
      <c r="A184" s="661"/>
      <c r="B184" s="661"/>
      <c r="C184" s="661"/>
      <c r="D184" s="662"/>
      <c r="E184" s="662"/>
      <c r="F184" s="662"/>
    </row>
  </sheetData>
  <mergeCells count="22">
    <mergeCell ref="A16:G16"/>
    <mergeCell ref="A3:L3"/>
    <mergeCell ref="A4:L4"/>
    <mergeCell ref="A5:A7"/>
    <mergeCell ref="B5:B7"/>
    <mergeCell ref="C5:G5"/>
    <mergeCell ref="H5:L5"/>
    <mergeCell ref="C6:C7"/>
    <mergeCell ref="D6:F6"/>
    <mergeCell ref="G6:G7"/>
    <mergeCell ref="H6:H7"/>
    <mergeCell ref="I6:K6"/>
    <mergeCell ref="L6:L7"/>
    <mergeCell ref="A13:L13"/>
    <mergeCell ref="A14:L14"/>
    <mergeCell ref="A15:L15"/>
    <mergeCell ref="I1:J1"/>
    <mergeCell ref="K1:L1"/>
    <mergeCell ref="M1:N1"/>
    <mergeCell ref="G2:H2"/>
    <mergeCell ref="I2:J2"/>
    <mergeCell ref="K2:L2"/>
  </mergeCells>
  <phoneticPr fontId="18" type="noConversion"/>
  <hyperlinks>
    <hyperlink ref="M1" location="預告統計資料發布時間表!A1" display="回發布時間表" xr:uid="{00000000-0004-0000-3B00-000000000000}"/>
  </hyperlinks>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29346-A165-4D3E-AAA0-372564CB4311}">
  <dimension ref="A1:N184"/>
  <sheetViews>
    <sheetView workbookViewId="0">
      <selection activeCell="M1" sqref="M1:N1"/>
    </sheetView>
  </sheetViews>
  <sheetFormatPr defaultColWidth="9" defaultRowHeight="15.6"/>
  <cols>
    <col min="1" max="1" width="12.21875" style="1008" customWidth="1"/>
    <col min="2" max="3" width="11" style="1008" customWidth="1"/>
    <col min="4" max="6" width="11" style="1026" customWidth="1"/>
    <col min="7" max="11" width="11" style="1008" customWidth="1"/>
    <col min="12" max="12" width="10.88671875" style="1008" customWidth="1"/>
    <col min="13" max="256" width="9" style="1008"/>
    <col min="257" max="257" width="12.21875" style="1008" customWidth="1"/>
    <col min="258" max="267" width="11" style="1008" customWidth="1"/>
    <col min="268" max="268" width="10.88671875" style="1008" customWidth="1"/>
    <col min="269" max="512" width="9" style="1008"/>
    <col min="513" max="513" width="12.21875" style="1008" customWidth="1"/>
    <col min="514" max="523" width="11" style="1008" customWidth="1"/>
    <col min="524" max="524" width="10.88671875" style="1008" customWidth="1"/>
    <col min="525" max="768" width="9" style="1008"/>
    <col min="769" max="769" width="12.21875" style="1008" customWidth="1"/>
    <col min="770" max="779" width="11" style="1008" customWidth="1"/>
    <col min="780" max="780" width="10.88671875" style="1008" customWidth="1"/>
    <col min="781" max="1024" width="9" style="1008"/>
    <col min="1025" max="1025" width="12.21875" style="1008" customWidth="1"/>
    <col min="1026" max="1035" width="11" style="1008" customWidth="1"/>
    <col min="1036" max="1036" width="10.88671875" style="1008" customWidth="1"/>
    <col min="1037" max="1280" width="9" style="1008"/>
    <col min="1281" max="1281" width="12.21875" style="1008" customWidth="1"/>
    <col min="1282" max="1291" width="11" style="1008" customWidth="1"/>
    <col min="1292" max="1292" width="10.88671875" style="1008" customWidth="1"/>
    <col min="1293" max="1536" width="9" style="1008"/>
    <col min="1537" max="1537" width="12.21875" style="1008" customWidth="1"/>
    <col min="1538" max="1547" width="11" style="1008" customWidth="1"/>
    <col min="1548" max="1548" width="10.88671875" style="1008" customWidth="1"/>
    <col min="1549" max="1792" width="9" style="1008"/>
    <col min="1793" max="1793" width="12.21875" style="1008" customWidth="1"/>
    <col min="1794" max="1803" width="11" style="1008" customWidth="1"/>
    <col min="1804" max="1804" width="10.88671875" style="1008" customWidth="1"/>
    <col min="1805" max="2048" width="9" style="1008"/>
    <col min="2049" max="2049" width="12.21875" style="1008" customWidth="1"/>
    <col min="2050" max="2059" width="11" style="1008" customWidth="1"/>
    <col min="2060" max="2060" width="10.88671875" style="1008" customWidth="1"/>
    <col min="2061" max="2304" width="9" style="1008"/>
    <col min="2305" max="2305" width="12.21875" style="1008" customWidth="1"/>
    <col min="2306" max="2315" width="11" style="1008" customWidth="1"/>
    <col min="2316" max="2316" width="10.88671875" style="1008" customWidth="1"/>
    <col min="2317" max="2560" width="9" style="1008"/>
    <col min="2561" max="2561" width="12.21875" style="1008" customWidth="1"/>
    <col min="2562" max="2571" width="11" style="1008" customWidth="1"/>
    <col min="2572" max="2572" width="10.88671875" style="1008" customWidth="1"/>
    <col min="2573" max="2816" width="9" style="1008"/>
    <col min="2817" max="2817" width="12.21875" style="1008" customWidth="1"/>
    <col min="2818" max="2827" width="11" style="1008" customWidth="1"/>
    <col min="2828" max="2828" width="10.88671875" style="1008" customWidth="1"/>
    <col min="2829" max="3072" width="9" style="1008"/>
    <col min="3073" max="3073" width="12.21875" style="1008" customWidth="1"/>
    <col min="3074" max="3083" width="11" style="1008" customWidth="1"/>
    <col min="3084" max="3084" width="10.88671875" style="1008" customWidth="1"/>
    <col min="3085" max="3328" width="9" style="1008"/>
    <col min="3329" max="3329" width="12.21875" style="1008" customWidth="1"/>
    <col min="3330" max="3339" width="11" style="1008" customWidth="1"/>
    <col min="3340" max="3340" width="10.88671875" style="1008" customWidth="1"/>
    <col min="3341" max="3584" width="9" style="1008"/>
    <col min="3585" max="3585" width="12.21875" style="1008" customWidth="1"/>
    <col min="3586" max="3595" width="11" style="1008" customWidth="1"/>
    <col min="3596" max="3596" width="10.88671875" style="1008" customWidth="1"/>
    <col min="3597" max="3840" width="9" style="1008"/>
    <col min="3841" max="3841" width="12.21875" style="1008" customWidth="1"/>
    <col min="3842" max="3851" width="11" style="1008" customWidth="1"/>
    <col min="3852" max="3852" width="10.88671875" style="1008" customWidth="1"/>
    <col min="3853" max="4096" width="9" style="1008"/>
    <col min="4097" max="4097" width="12.21875" style="1008" customWidth="1"/>
    <col min="4098" max="4107" width="11" style="1008" customWidth="1"/>
    <col min="4108" max="4108" width="10.88671875" style="1008" customWidth="1"/>
    <col min="4109" max="4352" width="9" style="1008"/>
    <col min="4353" max="4353" width="12.21875" style="1008" customWidth="1"/>
    <col min="4354" max="4363" width="11" style="1008" customWidth="1"/>
    <col min="4364" max="4364" width="10.88671875" style="1008" customWidth="1"/>
    <col min="4365" max="4608" width="9" style="1008"/>
    <col min="4609" max="4609" width="12.21875" style="1008" customWidth="1"/>
    <col min="4610" max="4619" width="11" style="1008" customWidth="1"/>
    <col min="4620" max="4620" width="10.88671875" style="1008" customWidth="1"/>
    <col min="4621" max="4864" width="9" style="1008"/>
    <col min="4865" max="4865" width="12.21875" style="1008" customWidth="1"/>
    <col min="4866" max="4875" width="11" style="1008" customWidth="1"/>
    <col min="4876" max="4876" width="10.88671875" style="1008" customWidth="1"/>
    <col min="4877" max="5120" width="9" style="1008"/>
    <col min="5121" max="5121" width="12.21875" style="1008" customWidth="1"/>
    <col min="5122" max="5131" width="11" style="1008" customWidth="1"/>
    <col min="5132" max="5132" width="10.88671875" style="1008" customWidth="1"/>
    <col min="5133" max="5376" width="9" style="1008"/>
    <col min="5377" max="5377" width="12.21875" style="1008" customWidth="1"/>
    <col min="5378" max="5387" width="11" style="1008" customWidth="1"/>
    <col min="5388" max="5388" width="10.88671875" style="1008" customWidth="1"/>
    <col min="5389" max="5632" width="9" style="1008"/>
    <col min="5633" max="5633" width="12.21875" style="1008" customWidth="1"/>
    <col min="5634" max="5643" width="11" style="1008" customWidth="1"/>
    <col min="5644" max="5644" width="10.88671875" style="1008" customWidth="1"/>
    <col min="5645" max="5888" width="9" style="1008"/>
    <col min="5889" max="5889" width="12.21875" style="1008" customWidth="1"/>
    <col min="5890" max="5899" width="11" style="1008" customWidth="1"/>
    <col min="5900" max="5900" width="10.88671875" style="1008" customWidth="1"/>
    <col min="5901" max="6144" width="9" style="1008"/>
    <col min="6145" max="6145" width="12.21875" style="1008" customWidth="1"/>
    <col min="6146" max="6155" width="11" style="1008" customWidth="1"/>
    <col min="6156" max="6156" width="10.88671875" style="1008" customWidth="1"/>
    <col min="6157" max="6400" width="9" style="1008"/>
    <col min="6401" max="6401" width="12.21875" style="1008" customWidth="1"/>
    <col min="6402" max="6411" width="11" style="1008" customWidth="1"/>
    <col min="6412" max="6412" width="10.88671875" style="1008" customWidth="1"/>
    <col min="6413" max="6656" width="9" style="1008"/>
    <col min="6657" max="6657" width="12.21875" style="1008" customWidth="1"/>
    <col min="6658" max="6667" width="11" style="1008" customWidth="1"/>
    <col min="6668" max="6668" width="10.88671875" style="1008" customWidth="1"/>
    <col min="6669" max="6912" width="9" style="1008"/>
    <col min="6913" max="6913" width="12.21875" style="1008" customWidth="1"/>
    <col min="6914" max="6923" width="11" style="1008" customWidth="1"/>
    <col min="6924" max="6924" width="10.88671875" style="1008" customWidth="1"/>
    <col min="6925" max="7168" width="9" style="1008"/>
    <col min="7169" max="7169" width="12.21875" style="1008" customWidth="1"/>
    <col min="7170" max="7179" width="11" style="1008" customWidth="1"/>
    <col min="7180" max="7180" width="10.88671875" style="1008" customWidth="1"/>
    <col min="7181" max="7424" width="9" style="1008"/>
    <col min="7425" max="7425" width="12.21875" style="1008" customWidth="1"/>
    <col min="7426" max="7435" width="11" style="1008" customWidth="1"/>
    <col min="7436" max="7436" width="10.88671875" style="1008" customWidth="1"/>
    <col min="7437" max="7680" width="9" style="1008"/>
    <col min="7681" max="7681" width="12.21875" style="1008" customWidth="1"/>
    <col min="7682" max="7691" width="11" style="1008" customWidth="1"/>
    <col min="7692" max="7692" width="10.88671875" style="1008" customWidth="1"/>
    <col min="7693" max="7936" width="9" style="1008"/>
    <col min="7937" max="7937" width="12.21875" style="1008" customWidth="1"/>
    <col min="7938" max="7947" width="11" style="1008" customWidth="1"/>
    <col min="7948" max="7948" width="10.88671875" style="1008" customWidth="1"/>
    <col min="7949" max="8192" width="9" style="1008"/>
    <col min="8193" max="8193" width="12.21875" style="1008" customWidth="1"/>
    <col min="8194" max="8203" width="11" style="1008" customWidth="1"/>
    <col min="8204" max="8204" width="10.88671875" style="1008" customWidth="1"/>
    <col min="8205" max="8448" width="9" style="1008"/>
    <col min="8449" max="8449" width="12.21875" style="1008" customWidth="1"/>
    <col min="8450" max="8459" width="11" style="1008" customWidth="1"/>
    <col min="8460" max="8460" width="10.88671875" style="1008" customWidth="1"/>
    <col min="8461" max="8704" width="9" style="1008"/>
    <col min="8705" max="8705" width="12.21875" style="1008" customWidth="1"/>
    <col min="8706" max="8715" width="11" style="1008" customWidth="1"/>
    <col min="8716" max="8716" width="10.88671875" style="1008" customWidth="1"/>
    <col min="8717" max="8960" width="9" style="1008"/>
    <col min="8961" max="8961" width="12.21875" style="1008" customWidth="1"/>
    <col min="8962" max="8971" width="11" style="1008" customWidth="1"/>
    <col min="8972" max="8972" width="10.88671875" style="1008" customWidth="1"/>
    <col min="8973" max="9216" width="9" style="1008"/>
    <col min="9217" max="9217" width="12.21875" style="1008" customWidth="1"/>
    <col min="9218" max="9227" width="11" style="1008" customWidth="1"/>
    <col min="9228" max="9228" width="10.88671875" style="1008" customWidth="1"/>
    <col min="9229" max="9472" width="9" style="1008"/>
    <col min="9473" max="9473" width="12.21875" style="1008" customWidth="1"/>
    <col min="9474" max="9483" width="11" style="1008" customWidth="1"/>
    <col min="9484" max="9484" width="10.88671875" style="1008" customWidth="1"/>
    <col min="9485" max="9728" width="9" style="1008"/>
    <col min="9729" max="9729" width="12.21875" style="1008" customWidth="1"/>
    <col min="9730" max="9739" width="11" style="1008" customWidth="1"/>
    <col min="9740" max="9740" width="10.88671875" style="1008" customWidth="1"/>
    <col min="9741" max="9984" width="9" style="1008"/>
    <col min="9985" max="9985" width="12.21875" style="1008" customWidth="1"/>
    <col min="9986" max="9995" width="11" style="1008" customWidth="1"/>
    <col min="9996" max="9996" width="10.88671875" style="1008" customWidth="1"/>
    <col min="9997" max="10240" width="9" style="1008"/>
    <col min="10241" max="10241" width="12.21875" style="1008" customWidth="1"/>
    <col min="10242" max="10251" width="11" style="1008" customWidth="1"/>
    <col min="10252" max="10252" width="10.88671875" style="1008" customWidth="1"/>
    <col min="10253" max="10496" width="9" style="1008"/>
    <col min="10497" max="10497" width="12.21875" style="1008" customWidth="1"/>
    <col min="10498" max="10507" width="11" style="1008" customWidth="1"/>
    <col min="10508" max="10508" width="10.88671875" style="1008" customWidth="1"/>
    <col min="10509" max="10752" width="9" style="1008"/>
    <col min="10753" max="10753" width="12.21875" style="1008" customWidth="1"/>
    <col min="10754" max="10763" width="11" style="1008" customWidth="1"/>
    <col min="10764" max="10764" width="10.88671875" style="1008" customWidth="1"/>
    <col min="10765" max="11008" width="9" style="1008"/>
    <col min="11009" max="11009" width="12.21875" style="1008" customWidth="1"/>
    <col min="11010" max="11019" width="11" style="1008" customWidth="1"/>
    <col min="11020" max="11020" width="10.88671875" style="1008" customWidth="1"/>
    <col min="11021" max="11264" width="9" style="1008"/>
    <col min="11265" max="11265" width="12.21875" style="1008" customWidth="1"/>
    <col min="11266" max="11275" width="11" style="1008" customWidth="1"/>
    <col min="11276" max="11276" width="10.88671875" style="1008" customWidth="1"/>
    <col min="11277" max="11520" width="9" style="1008"/>
    <col min="11521" max="11521" width="12.21875" style="1008" customWidth="1"/>
    <col min="11522" max="11531" width="11" style="1008" customWidth="1"/>
    <col min="11532" max="11532" width="10.88671875" style="1008" customWidth="1"/>
    <col min="11533" max="11776" width="9" style="1008"/>
    <col min="11777" max="11777" width="12.21875" style="1008" customWidth="1"/>
    <col min="11778" max="11787" width="11" style="1008" customWidth="1"/>
    <col min="11788" max="11788" width="10.88671875" style="1008" customWidth="1"/>
    <col min="11789" max="12032" width="9" style="1008"/>
    <col min="12033" max="12033" width="12.21875" style="1008" customWidth="1"/>
    <col min="12034" max="12043" width="11" style="1008" customWidth="1"/>
    <col min="12044" max="12044" width="10.88671875" style="1008" customWidth="1"/>
    <col min="12045" max="12288" width="9" style="1008"/>
    <col min="12289" max="12289" width="12.21875" style="1008" customWidth="1"/>
    <col min="12290" max="12299" width="11" style="1008" customWidth="1"/>
    <col min="12300" max="12300" width="10.88671875" style="1008" customWidth="1"/>
    <col min="12301" max="12544" width="9" style="1008"/>
    <col min="12545" max="12545" width="12.21875" style="1008" customWidth="1"/>
    <col min="12546" max="12555" width="11" style="1008" customWidth="1"/>
    <col min="12556" max="12556" width="10.88671875" style="1008" customWidth="1"/>
    <col min="12557" max="12800" width="9" style="1008"/>
    <col min="12801" max="12801" width="12.21875" style="1008" customWidth="1"/>
    <col min="12802" max="12811" width="11" style="1008" customWidth="1"/>
    <col min="12812" max="12812" width="10.88671875" style="1008" customWidth="1"/>
    <col min="12813" max="13056" width="9" style="1008"/>
    <col min="13057" max="13057" width="12.21875" style="1008" customWidth="1"/>
    <col min="13058" max="13067" width="11" style="1008" customWidth="1"/>
    <col min="13068" max="13068" width="10.88671875" style="1008" customWidth="1"/>
    <col min="13069" max="13312" width="9" style="1008"/>
    <col min="13313" max="13313" width="12.21875" style="1008" customWidth="1"/>
    <col min="13314" max="13323" width="11" style="1008" customWidth="1"/>
    <col min="13324" max="13324" width="10.88671875" style="1008" customWidth="1"/>
    <col min="13325" max="13568" width="9" style="1008"/>
    <col min="13569" max="13569" width="12.21875" style="1008" customWidth="1"/>
    <col min="13570" max="13579" width="11" style="1008" customWidth="1"/>
    <col min="13580" max="13580" width="10.88671875" style="1008" customWidth="1"/>
    <col min="13581" max="13824" width="9" style="1008"/>
    <col min="13825" max="13825" width="12.21875" style="1008" customWidth="1"/>
    <col min="13826" max="13835" width="11" style="1008" customWidth="1"/>
    <col min="13836" max="13836" width="10.88671875" style="1008" customWidth="1"/>
    <col min="13837" max="14080" width="9" style="1008"/>
    <col min="14081" max="14081" width="12.21875" style="1008" customWidth="1"/>
    <col min="14082" max="14091" width="11" style="1008" customWidth="1"/>
    <col min="14092" max="14092" width="10.88671875" style="1008" customWidth="1"/>
    <col min="14093" max="14336" width="9" style="1008"/>
    <col min="14337" max="14337" width="12.21875" style="1008" customWidth="1"/>
    <col min="14338" max="14347" width="11" style="1008" customWidth="1"/>
    <col min="14348" max="14348" width="10.88671875" style="1008" customWidth="1"/>
    <col min="14349" max="14592" width="9" style="1008"/>
    <col min="14593" max="14593" width="12.21875" style="1008" customWidth="1"/>
    <col min="14594" max="14603" width="11" style="1008" customWidth="1"/>
    <col min="14604" max="14604" width="10.88671875" style="1008" customWidth="1"/>
    <col min="14605" max="14848" width="9" style="1008"/>
    <col min="14849" max="14849" width="12.21875" style="1008" customWidth="1"/>
    <col min="14850" max="14859" width="11" style="1008" customWidth="1"/>
    <col min="14860" max="14860" width="10.88671875" style="1008" customWidth="1"/>
    <col min="14861" max="15104" width="9" style="1008"/>
    <col min="15105" max="15105" width="12.21875" style="1008" customWidth="1"/>
    <col min="15106" max="15115" width="11" style="1008" customWidth="1"/>
    <col min="15116" max="15116" width="10.88671875" style="1008" customWidth="1"/>
    <col min="15117" max="15360" width="9" style="1008"/>
    <col min="15361" max="15361" width="12.21875" style="1008" customWidth="1"/>
    <col min="15362" max="15371" width="11" style="1008" customWidth="1"/>
    <col min="15372" max="15372" width="10.88671875" style="1008" customWidth="1"/>
    <col min="15373" max="15616" width="9" style="1008"/>
    <col min="15617" max="15617" width="12.21875" style="1008" customWidth="1"/>
    <col min="15618" max="15627" width="11" style="1008" customWidth="1"/>
    <col min="15628" max="15628" width="10.88671875" style="1008" customWidth="1"/>
    <col min="15629" max="15872" width="9" style="1008"/>
    <col min="15873" max="15873" width="12.21875" style="1008" customWidth="1"/>
    <col min="15874" max="15883" width="11" style="1008" customWidth="1"/>
    <col min="15884" max="15884" width="10.88671875" style="1008" customWidth="1"/>
    <col min="15885" max="16128" width="9" style="1008"/>
    <col min="16129" max="16129" width="12.21875" style="1008" customWidth="1"/>
    <col min="16130" max="16139" width="11" style="1008" customWidth="1"/>
    <col min="16140" max="16140" width="10.88671875" style="1008" customWidth="1"/>
    <col min="16141" max="16384" width="9" style="1008"/>
  </cols>
  <sheetData>
    <row r="1" spans="1:14" s="1004" customFormat="1" ht="45.6" customHeight="1">
      <c r="A1" s="1002" t="s">
        <v>1605</v>
      </c>
      <c r="B1" s="1003"/>
      <c r="C1" s="1003"/>
      <c r="D1" s="1003"/>
      <c r="E1" s="1003"/>
      <c r="F1" s="1003"/>
      <c r="G1" s="1003"/>
      <c r="H1" s="1003"/>
      <c r="I1" s="1971" t="s">
        <v>770</v>
      </c>
      <c r="J1" s="1972"/>
      <c r="K1" s="1973" t="s">
        <v>1606</v>
      </c>
      <c r="L1" s="1974"/>
      <c r="M1" s="1543" t="s">
        <v>86</v>
      </c>
      <c r="N1" s="1372"/>
    </row>
    <row r="2" spans="1:14" s="1004" customFormat="1" ht="21" customHeight="1">
      <c r="A2" s="1002" t="s">
        <v>1607</v>
      </c>
      <c r="B2" s="1005" t="s">
        <v>1608</v>
      </c>
      <c r="C2" s="1005"/>
      <c r="D2" s="1005"/>
      <c r="E2" s="1005"/>
      <c r="F2" s="1005"/>
      <c r="G2" s="1005"/>
      <c r="H2" s="1006"/>
      <c r="I2" s="1949" t="s">
        <v>927</v>
      </c>
      <c r="J2" s="1950"/>
      <c r="K2" s="1949" t="s">
        <v>1609</v>
      </c>
      <c r="L2" s="1950"/>
    </row>
    <row r="3" spans="1:14" s="1007" customFormat="1" ht="37.5" customHeight="1">
      <c r="A3" s="1951" t="s">
        <v>1610</v>
      </c>
      <c r="B3" s="1952"/>
      <c r="C3" s="1952"/>
      <c r="D3" s="1952"/>
      <c r="E3" s="1952"/>
      <c r="F3" s="1952"/>
      <c r="G3" s="1952"/>
      <c r="H3" s="1952"/>
      <c r="I3" s="1952"/>
      <c r="J3" s="1952"/>
      <c r="K3" s="1952"/>
      <c r="L3" s="1952"/>
    </row>
    <row r="4" spans="1:14" ht="21" customHeight="1" thickBot="1">
      <c r="A4" s="1953" t="s">
        <v>1611</v>
      </c>
      <c r="B4" s="1953"/>
      <c r="C4" s="1953"/>
      <c r="D4" s="1953"/>
      <c r="E4" s="1953"/>
      <c r="F4" s="1953"/>
      <c r="G4" s="1953"/>
      <c r="H4" s="1953"/>
      <c r="I4" s="1953"/>
      <c r="J4" s="1953"/>
      <c r="K4" s="1953"/>
      <c r="L4" s="1953"/>
    </row>
    <row r="5" spans="1:14" ht="37.35" customHeight="1">
      <c r="A5" s="1957" t="s">
        <v>1612</v>
      </c>
      <c r="B5" s="1960" t="s">
        <v>996</v>
      </c>
      <c r="C5" s="1963" t="s">
        <v>1613</v>
      </c>
      <c r="D5" s="1963"/>
      <c r="E5" s="1963"/>
      <c r="F5" s="1963"/>
      <c r="G5" s="1963"/>
      <c r="H5" s="1964" t="s">
        <v>1614</v>
      </c>
      <c r="I5" s="1963"/>
      <c r="J5" s="1963"/>
      <c r="K5" s="1963"/>
      <c r="L5" s="1963"/>
    </row>
    <row r="6" spans="1:14" s="1009" customFormat="1" ht="37.35" customHeight="1">
      <c r="A6" s="1958"/>
      <c r="B6" s="1961"/>
      <c r="C6" s="1965" t="s">
        <v>781</v>
      </c>
      <c r="D6" s="1967" t="s">
        <v>1615</v>
      </c>
      <c r="E6" s="1967"/>
      <c r="F6" s="1967"/>
      <c r="G6" s="1968" t="s">
        <v>1279</v>
      </c>
      <c r="H6" s="1967" t="s">
        <v>781</v>
      </c>
      <c r="I6" s="1967" t="s">
        <v>1615</v>
      </c>
      <c r="J6" s="1967"/>
      <c r="K6" s="1967"/>
      <c r="L6" s="1968" t="s">
        <v>1279</v>
      </c>
    </row>
    <row r="7" spans="1:14" s="1009" customFormat="1" ht="37.35" customHeight="1" thickBot="1">
      <c r="A7" s="1959"/>
      <c r="B7" s="1962"/>
      <c r="C7" s="1966"/>
      <c r="D7" s="1010" t="s">
        <v>1277</v>
      </c>
      <c r="E7" s="1010" t="s">
        <v>1616</v>
      </c>
      <c r="F7" s="1010" t="s">
        <v>1617</v>
      </c>
      <c r="G7" s="1969"/>
      <c r="H7" s="1970"/>
      <c r="I7" s="1010" t="s">
        <v>1277</v>
      </c>
      <c r="J7" s="1010" t="s">
        <v>1616</v>
      </c>
      <c r="K7" s="1010" t="s">
        <v>1617</v>
      </c>
      <c r="L7" s="1969"/>
    </row>
    <row r="8" spans="1:14" s="1009" customFormat="1" ht="44.25" customHeight="1">
      <c r="A8" s="1011" t="s">
        <v>1618</v>
      </c>
      <c r="B8" s="1012" t="s">
        <v>1619</v>
      </c>
      <c r="C8" s="1013" t="s">
        <v>1619</v>
      </c>
      <c r="D8" s="1013" t="s">
        <v>1619</v>
      </c>
      <c r="E8" s="1013" t="s">
        <v>1619</v>
      </c>
      <c r="F8" s="1013" t="s">
        <v>1619</v>
      </c>
      <c r="G8" s="1013" t="s">
        <v>1619</v>
      </c>
      <c r="H8" s="1013" t="s">
        <v>1619</v>
      </c>
      <c r="I8" s="1013" t="s">
        <v>1619</v>
      </c>
      <c r="J8" s="1013" t="s">
        <v>1619</v>
      </c>
      <c r="K8" s="1013" t="s">
        <v>1619</v>
      </c>
      <c r="L8" s="1014" t="s">
        <v>1619</v>
      </c>
    </row>
    <row r="9" spans="1:14" s="1009" customFormat="1" ht="44.25" customHeight="1">
      <c r="A9" s="1015" t="s">
        <v>1620</v>
      </c>
      <c r="B9" s="1016" t="s">
        <v>1619</v>
      </c>
      <c r="C9" s="1017" t="s">
        <v>1619</v>
      </c>
      <c r="D9" s="1017" t="s">
        <v>1619</v>
      </c>
      <c r="E9" s="1018" t="s">
        <v>1619</v>
      </c>
      <c r="F9" s="1018" t="s">
        <v>1619</v>
      </c>
      <c r="G9" s="1018" t="s">
        <v>1619</v>
      </c>
      <c r="H9" s="1017" t="s">
        <v>1619</v>
      </c>
      <c r="I9" s="1017" t="s">
        <v>1619</v>
      </c>
      <c r="J9" s="1018" t="s">
        <v>1619</v>
      </c>
      <c r="K9" s="1018" t="s">
        <v>1619</v>
      </c>
      <c r="L9" s="1019" t="s">
        <v>1619</v>
      </c>
    </row>
    <row r="10" spans="1:14" s="1009" customFormat="1" ht="44.25" customHeight="1">
      <c r="A10" s="1015" t="s">
        <v>1621</v>
      </c>
      <c r="B10" s="1016" t="s">
        <v>1619</v>
      </c>
      <c r="C10" s="1017" t="s">
        <v>1619</v>
      </c>
      <c r="D10" s="1017" t="s">
        <v>1619</v>
      </c>
      <c r="E10" s="1018" t="s">
        <v>1619</v>
      </c>
      <c r="F10" s="1018" t="s">
        <v>1619</v>
      </c>
      <c r="G10" s="1018" t="s">
        <v>1619</v>
      </c>
      <c r="H10" s="1017" t="s">
        <v>1619</v>
      </c>
      <c r="I10" s="1017" t="s">
        <v>1619</v>
      </c>
      <c r="J10" s="1018" t="s">
        <v>1619</v>
      </c>
      <c r="K10" s="1018" t="s">
        <v>1619</v>
      </c>
      <c r="L10" s="1019" t="s">
        <v>1619</v>
      </c>
    </row>
    <row r="11" spans="1:14" s="1009" customFormat="1" ht="44.25" customHeight="1" thickBot="1">
      <c r="A11" s="1020" t="s">
        <v>1622</v>
      </c>
      <c r="B11" s="1021" t="s">
        <v>1619</v>
      </c>
      <c r="C11" s="1022" t="s">
        <v>1619</v>
      </c>
      <c r="D11" s="1022" t="s">
        <v>1619</v>
      </c>
      <c r="E11" s="1023" t="s">
        <v>1619</v>
      </c>
      <c r="F11" s="1023" t="s">
        <v>1619</v>
      </c>
      <c r="G11" s="1023" t="s">
        <v>1619</v>
      </c>
      <c r="H11" s="1022" t="s">
        <v>1619</v>
      </c>
      <c r="I11" s="1022" t="s">
        <v>1619</v>
      </c>
      <c r="J11" s="1023" t="s">
        <v>1619</v>
      </c>
      <c r="K11" s="1023" t="s">
        <v>1619</v>
      </c>
      <c r="L11" s="1024" t="s">
        <v>1619</v>
      </c>
    </row>
    <row r="12" spans="1:14" s="1009" customFormat="1" ht="20.399999999999999" customHeight="1">
      <c r="A12" s="1030"/>
      <c r="B12" s="1030"/>
      <c r="C12" s="1031"/>
      <c r="D12" s="1031"/>
      <c r="E12" s="1032"/>
      <c r="F12" s="1032"/>
      <c r="G12" s="1032"/>
      <c r="H12" s="1031"/>
      <c r="I12" s="1031"/>
      <c r="J12" s="1956" t="s">
        <v>1636</v>
      </c>
      <c r="K12" s="1956"/>
      <c r="L12" s="1956"/>
    </row>
    <row r="13" spans="1:14" ht="19.95" customHeight="1">
      <c r="A13" s="1954" t="s">
        <v>1623</v>
      </c>
      <c r="B13" s="1954"/>
      <c r="C13" s="1954"/>
      <c r="D13" s="1954"/>
      <c r="E13" s="1954"/>
      <c r="F13" s="1954"/>
      <c r="G13" s="1954"/>
      <c r="H13" s="1025"/>
      <c r="I13" s="1025"/>
      <c r="K13" s="1025"/>
      <c r="L13" s="1027" t="s">
        <v>1627</v>
      </c>
    </row>
    <row r="14" spans="1:14" ht="17.399999999999999" customHeight="1">
      <c r="A14" s="1955" t="s">
        <v>1624</v>
      </c>
      <c r="B14" s="1955"/>
      <c r="C14" s="1955"/>
      <c r="D14" s="1955"/>
      <c r="E14" s="1955"/>
      <c r="F14" s="1955"/>
      <c r="G14" s="1955"/>
      <c r="H14" s="1955"/>
      <c r="I14" s="1955"/>
      <c r="J14" s="1955"/>
      <c r="K14" s="1955"/>
      <c r="L14" s="1955"/>
    </row>
    <row r="15" spans="1:14" ht="17.399999999999999" customHeight="1">
      <c r="A15" s="1025" t="s">
        <v>1625</v>
      </c>
      <c r="B15" s="1025"/>
      <c r="C15" s="1025"/>
      <c r="D15" s="1025"/>
      <c r="E15" s="1025"/>
      <c r="F15" s="1025"/>
      <c r="G15" s="1025"/>
      <c r="H15" s="1025"/>
      <c r="I15" s="1025"/>
      <c r="J15" s="1025"/>
      <c r="K15" s="1025"/>
      <c r="L15" s="1025"/>
    </row>
    <row r="16" spans="1:14" ht="21.75" customHeight="1">
      <c r="A16" s="1025" t="s">
        <v>1626</v>
      </c>
      <c r="B16" s="1025"/>
      <c r="C16" s="1025"/>
      <c r="D16" s="1025"/>
      <c r="E16" s="1025"/>
      <c r="F16" s="1025"/>
      <c r="G16" s="1025"/>
      <c r="H16" s="1025"/>
      <c r="I16" s="1025"/>
      <c r="J16" s="1025"/>
      <c r="K16" s="1025"/>
      <c r="L16" s="1025"/>
    </row>
    <row r="18" spans="1:6" ht="22.8">
      <c r="A18" s="1028"/>
      <c r="B18" s="1028"/>
      <c r="C18" s="1028"/>
      <c r="D18" s="1029"/>
      <c r="E18" s="1029"/>
      <c r="F18" s="1029"/>
    </row>
    <row r="19" spans="1:6" ht="22.8">
      <c r="A19" s="1028"/>
      <c r="B19" s="1028"/>
      <c r="C19" s="1028"/>
      <c r="D19" s="1029"/>
      <c r="E19" s="1029"/>
      <c r="F19" s="1029"/>
    </row>
    <row r="20" spans="1:6" ht="22.8">
      <c r="A20" s="1028"/>
      <c r="B20" s="1028"/>
      <c r="C20" s="1028"/>
      <c r="D20" s="1029"/>
      <c r="E20" s="1029"/>
      <c r="F20" s="1029"/>
    </row>
    <row r="21" spans="1:6" ht="22.8">
      <c r="A21" s="1028"/>
      <c r="B21" s="1028"/>
      <c r="C21" s="1028"/>
      <c r="D21" s="1029"/>
      <c r="E21" s="1029"/>
      <c r="F21" s="1029"/>
    </row>
    <row r="22" spans="1:6" ht="22.8">
      <c r="A22" s="1028"/>
      <c r="B22" s="1028"/>
      <c r="C22" s="1028"/>
      <c r="D22" s="1029"/>
      <c r="E22" s="1029"/>
      <c r="F22" s="1029"/>
    </row>
    <row r="23" spans="1:6" ht="22.8">
      <c r="A23" s="1028"/>
      <c r="B23" s="1028"/>
      <c r="C23" s="1028"/>
      <c r="D23" s="1029"/>
      <c r="E23" s="1029"/>
      <c r="F23" s="1029"/>
    </row>
    <row r="24" spans="1:6" ht="22.8">
      <c r="A24" s="1028"/>
      <c r="B24" s="1028"/>
      <c r="C24" s="1028"/>
      <c r="D24" s="1029"/>
      <c r="E24" s="1029"/>
      <c r="F24" s="1029"/>
    </row>
    <row r="25" spans="1:6" ht="22.8">
      <c r="A25" s="1028"/>
      <c r="B25" s="1028"/>
      <c r="C25" s="1028"/>
      <c r="D25" s="1029"/>
      <c r="E25" s="1029"/>
      <c r="F25" s="1029"/>
    </row>
    <row r="26" spans="1:6" ht="22.8">
      <c r="A26" s="1028"/>
      <c r="B26" s="1028"/>
      <c r="C26" s="1028"/>
      <c r="D26" s="1029"/>
      <c r="E26" s="1029"/>
      <c r="F26" s="1029"/>
    </row>
    <row r="27" spans="1:6" ht="22.8">
      <c r="A27" s="1028"/>
      <c r="B27" s="1028"/>
      <c r="C27" s="1028"/>
      <c r="D27" s="1029"/>
      <c r="E27" s="1029"/>
      <c r="F27" s="1029"/>
    </row>
    <row r="28" spans="1:6" ht="22.8">
      <c r="A28" s="1028"/>
      <c r="B28" s="1028"/>
      <c r="C28" s="1028"/>
      <c r="D28" s="1029"/>
      <c r="E28" s="1029"/>
      <c r="F28" s="1029"/>
    </row>
    <row r="29" spans="1:6" ht="22.8">
      <c r="A29" s="1028"/>
      <c r="B29" s="1028"/>
      <c r="C29" s="1028"/>
      <c r="D29" s="1029"/>
      <c r="E29" s="1029"/>
      <c r="F29" s="1029"/>
    </row>
    <row r="30" spans="1:6" ht="22.8">
      <c r="A30" s="1028"/>
      <c r="B30" s="1028"/>
      <c r="C30" s="1028"/>
      <c r="D30" s="1029"/>
      <c r="E30" s="1029"/>
      <c r="F30" s="1029"/>
    </row>
    <row r="31" spans="1:6" ht="22.8">
      <c r="A31" s="1028"/>
      <c r="B31" s="1028"/>
      <c r="C31" s="1028"/>
      <c r="D31" s="1029"/>
      <c r="E31" s="1029"/>
      <c r="F31" s="1029"/>
    </row>
    <row r="32" spans="1:6" ht="22.8">
      <c r="A32" s="1028"/>
      <c r="B32" s="1028"/>
      <c r="C32" s="1028"/>
      <c r="D32" s="1029"/>
      <c r="E32" s="1029"/>
      <c r="F32" s="1029"/>
    </row>
    <row r="33" spans="1:6" ht="22.8">
      <c r="A33" s="1028"/>
      <c r="B33" s="1028"/>
      <c r="C33" s="1028"/>
      <c r="D33" s="1029"/>
      <c r="E33" s="1029"/>
      <c r="F33" s="1029"/>
    </row>
    <row r="34" spans="1:6" ht="22.8">
      <c r="A34" s="1028"/>
      <c r="B34" s="1028"/>
      <c r="C34" s="1028"/>
      <c r="D34" s="1029"/>
      <c r="E34" s="1029"/>
      <c r="F34" s="1029"/>
    </row>
    <row r="35" spans="1:6" ht="22.8">
      <c r="A35" s="1028"/>
      <c r="B35" s="1028"/>
      <c r="C35" s="1028"/>
      <c r="D35" s="1029"/>
      <c r="E35" s="1029"/>
      <c r="F35" s="1029"/>
    </row>
    <row r="36" spans="1:6" ht="22.8">
      <c r="A36" s="1028"/>
      <c r="B36" s="1028"/>
      <c r="C36" s="1028"/>
      <c r="D36" s="1029"/>
      <c r="E36" s="1029"/>
      <c r="F36" s="1029"/>
    </row>
    <row r="37" spans="1:6" ht="22.8">
      <c r="A37" s="1028"/>
      <c r="B37" s="1028"/>
      <c r="C37" s="1028"/>
      <c r="D37" s="1029"/>
      <c r="E37" s="1029"/>
      <c r="F37" s="1029"/>
    </row>
    <row r="38" spans="1:6" ht="22.8">
      <c r="A38" s="1028"/>
      <c r="B38" s="1028"/>
      <c r="C38" s="1028"/>
      <c r="D38" s="1029"/>
      <c r="E38" s="1029"/>
      <c r="F38" s="1029"/>
    </row>
    <row r="39" spans="1:6" ht="22.8">
      <c r="A39" s="1028"/>
      <c r="B39" s="1028"/>
      <c r="C39" s="1028"/>
      <c r="D39" s="1029"/>
      <c r="E39" s="1029"/>
      <c r="F39" s="1029"/>
    </row>
    <row r="40" spans="1:6" ht="22.8">
      <c r="A40" s="1028"/>
      <c r="B40" s="1028"/>
      <c r="C40" s="1028"/>
      <c r="D40" s="1029"/>
      <c r="E40" s="1029"/>
      <c r="F40" s="1029"/>
    </row>
    <row r="41" spans="1:6" ht="22.8">
      <c r="A41" s="1028"/>
      <c r="B41" s="1028"/>
      <c r="C41" s="1028"/>
      <c r="D41" s="1029"/>
      <c r="E41" s="1029"/>
      <c r="F41" s="1029"/>
    </row>
    <row r="42" spans="1:6" ht="22.8">
      <c r="A42" s="1028"/>
      <c r="B42" s="1028"/>
      <c r="C42" s="1028"/>
      <c r="D42" s="1029"/>
      <c r="E42" s="1029"/>
      <c r="F42" s="1029"/>
    </row>
    <row r="43" spans="1:6" ht="22.8">
      <c r="A43" s="1028"/>
      <c r="B43" s="1028"/>
      <c r="C43" s="1028"/>
      <c r="D43" s="1029"/>
      <c r="E43" s="1029"/>
      <c r="F43" s="1029"/>
    </row>
    <row r="44" spans="1:6" ht="22.8">
      <c r="A44" s="1028"/>
      <c r="B44" s="1028"/>
      <c r="C44" s="1028"/>
      <c r="D44" s="1029"/>
      <c r="E44" s="1029"/>
      <c r="F44" s="1029"/>
    </row>
    <row r="45" spans="1:6" ht="22.8">
      <c r="A45" s="1028"/>
      <c r="B45" s="1028"/>
      <c r="C45" s="1028"/>
      <c r="D45" s="1029"/>
      <c r="E45" s="1029"/>
      <c r="F45" s="1029"/>
    </row>
    <row r="46" spans="1:6" ht="22.8">
      <c r="A46" s="1028"/>
      <c r="B46" s="1028"/>
      <c r="C46" s="1028"/>
      <c r="D46" s="1029"/>
      <c r="E46" s="1029"/>
      <c r="F46" s="1029"/>
    </row>
    <row r="47" spans="1:6" ht="22.8">
      <c r="A47" s="1028"/>
      <c r="B47" s="1028"/>
      <c r="C47" s="1028"/>
      <c r="D47" s="1029"/>
      <c r="E47" s="1029"/>
      <c r="F47" s="1029"/>
    </row>
    <row r="48" spans="1:6" ht="22.8">
      <c r="A48" s="1028"/>
      <c r="B48" s="1028"/>
      <c r="C48" s="1028"/>
      <c r="D48" s="1029"/>
      <c r="E48" s="1029"/>
      <c r="F48" s="1029"/>
    </row>
    <row r="49" spans="1:6" ht="22.8">
      <c r="A49" s="1028"/>
      <c r="B49" s="1028"/>
      <c r="C49" s="1028"/>
      <c r="D49" s="1029"/>
      <c r="E49" s="1029"/>
      <c r="F49" s="1029"/>
    </row>
    <row r="50" spans="1:6" ht="22.8">
      <c r="A50" s="1028"/>
      <c r="B50" s="1028"/>
      <c r="C50" s="1028"/>
      <c r="D50" s="1029"/>
      <c r="E50" s="1029"/>
      <c r="F50" s="1029"/>
    </row>
    <row r="51" spans="1:6" ht="22.8">
      <c r="A51" s="1028"/>
      <c r="B51" s="1028"/>
      <c r="C51" s="1028"/>
      <c r="D51" s="1029"/>
      <c r="E51" s="1029"/>
      <c r="F51" s="1029"/>
    </row>
    <row r="52" spans="1:6" ht="22.8">
      <c r="A52" s="1028"/>
      <c r="B52" s="1028"/>
      <c r="C52" s="1028"/>
      <c r="D52" s="1029"/>
      <c r="E52" s="1029"/>
      <c r="F52" s="1029"/>
    </row>
    <row r="53" spans="1:6" ht="22.8">
      <c r="A53" s="1028"/>
      <c r="B53" s="1028"/>
      <c r="C53" s="1028"/>
      <c r="D53" s="1029"/>
      <c r="E53" s="1029"/>
      <c r="F53" s="1029"/>
    </row>
    <row r="54" spans="1:6" ht="22.8">
      <c r="A54" s="1028"/>
      <c r="B54" s="1028"/>
      <c r="C54" s="1028"/>
      <c r="D54" s="1029"/>
      <c r="E54" s="1029"/>
      <c r="F54" s="1029"/>
    </row>
    <row r="55" spans="1:6" ht="22.8">
      <c r="A55" s="1028"/>
      <c r="B55" s="1028"/>
      <c r="C55" s="1028"/>
      <c r="D55" s="1029"/>
      <c r="E55" s="1029"/>
      <c r="F55" s="1029"/>
    </row>
    <row r="56" spans="1:6" ht="22.8">
      <c r="A56" s="1028"/>
      <c r="B56" s="1028"/>
      <c r="C56" s="1028"/>
      <c r="D56" s="1029"/>
      <c r="E56" s="1029"/>
      <c r="F56" s="1029"/>
    </row>
    <row r="57" spans="1:6" ht="22.8">
      <c r="A57" s="1028"/>
      <c r="B57" s="1028"/>
      <c r="C57" s="1028"/>
      <c r="D57" s="1029"/>
      <c r="E57" s="1029"/>
      <c r="F57" s="1029"/>
    </row>
    <row r="58" spans="1:6" ht="22.8">
      <c r="A58" s="1028"/>
      <c r="B58" s="1028"/>
      <c r="C58" s="1028"/>
      <c r="D58" s="1029"/>
      <c r="E58" s="1029"/>
      <c r="F58" s="1029"/>
    </row>
    <row r="59" spans="1:6" ht="22.8">
      <c r="A59" s="1028"/>
      <c r="B59" s="1028"/>
      <c r="C59" s="1028"/>
      <c r="D59" s="1029"/>
      <c r="E59" s="1029"/>
      <c r="F59" s="1029"/>
    </row>
    <row r="60" spans="1:6" ht="22.8">
      <c r="A60" s="1028"/>
      <c r="B60" s="1028"/>
      <c r="C60" s="1028"/>
      <c r="D60" s="1029"/>
      <c r="E60" s="1029"/>
      <c r="F60" s="1029"/>
    </row>
    <row r="61" spans="1:6" ht="22.8">
      <c r="A61" s="1028"/>
      <c r="B61" s="1028"/>
      <c r="C61" s="1028"/>
      <c r="D61" s="1029"/>
      <c r="E61" s="1029"/>
      <c r="F61" s="1029"/>
    </row>
    <row r="62" spans="1:6" ht="22.8">
      <c r="A62" s="1028"/>
      <c r="B62" s="1028"/>
      <c r="C62" s="1028"/>
      <c r="D62" s="1029"/>
      <c r="E62" s="1029"/>
      <c r="F62" s="1029"/>
    </row>
    <row r="63" spans="1:6" ht="22.8">
      <c r="A63" s="1028"/>
      <c r="B63" s="1028"/>
      <c r="C63" s="1028"/>
      <c r="D63" s="1029"/>
      <c r="E63" s="1029"/>
      <c r="F63" s="1029"/>
    </row>
    <row r="64" spans="1:6" ht="22.8">
      <c r="A64" s="1028"/>
      <c r="B64" s="1028"/>
      <c r="C64" s="1028"/>
      <c r="D64" s="1029"/>
      <c r="E64" s="1029"/>
      <c r="F64" s="1029"/>
    </row>
    <row r="65" spans="1:6" ht="22.8">
      <c r="A65" s="1028"/>
      <c r="B65" s="1028"/>
      <c r="C65" s="1028"/>
      <c r="D65" s="1029"/>
      <c r="E65" s="1029"/>
      <c r="F65" s="1029"/>
    </row>
    <row r="66" spans="1:6" ht="22.8">
      <c r="A66" s="1028"/>
      <c r="B66" s="1028"/>
      <c r="C66" s="1028"/>
      <c r="D66" s="1029"/>
      <c r="E66" s="1029"/>
      <c r="F66" s="1029"/>
    </row>
    <row r="67" spans="1:6" ht="22.8">
      <c r="A67" s="1028"/>
      <c r="B67" s="1028"/>
      <c r="C67" s="1028"/>
      <c r="D67" s="1029"/>
      <c r="E67" s="1029"/>
      <c r="F67" s="1029"/>
    </row>
    <row r="68" spans="1:6" ht="22.8">
      <c r="A68" s="1028"/>
      <c r="B68" s="1028"/>
      <c r="C68" s="1028"/>
      <c r="D68" s="1029"/>
      <c r="E68" s="1029"/>
      <c r="F68" s="1029"/>
    </row>
    <row r="69" spans="1:6" ht="22.8">
      <c r="A69" s="1028"/>
      <c r="B69" s="1028"/>
      <c r="C69" s="1028"/>
      <c r="D69" s="1029"/>
      <c r="E69" s="1029"/>
      <c r="F69" s="1029"/>
    </row>
    <row r="70" spans="1:6" ht="22.8">
      <c r="A70" s="1028"/>
      <c r="B70" s="1028"/>
      <c r="C70" s="1028"/>
      <c r="D70" s="1029"/>
      <c r="E70" s="1029"/>
      <c r="F70" s="1029"/>
    </row>
    <row r="71" spans="1:6" ht="22.8">
      <c r="A71" s="1028"/>
      <c r="B71" s="1028"/>
      <c r="C71" s="1028"/>
      <c r="D71" s="1029"/>
      <c r="E71" s="1029"/>
      <c r="F71" s="1029"/>
    </row>
    <row r="72" spans="1:6" ht="22.8">
      <c r="A72" s="1028"/>
      <c r="B72" s="1028"/>
      <c r="C72" s="1028"/>
      <c r="D72" s="1029"/>
      <c r="E72" s="1029"/>
      <c r="F72" s="1029"/>
    </row>
    <row r="73" spans="1:6" ht="22.8">
      <c r="A73" s="1028"/>
      <c r="B73" s="1028"/>
      <c r="C73" s="1028"/>
      <c r="D73" s="1029"/>
      <c r="E73" s="1029"/>
      <c r="F73" s="1029"/>
    </row>
    <row r="74" spans="1:6" ht="22.8">
      <c r="A74" s="1028"/>
      <c r="B74" s="1028"/>
      <c r="C74" s="1028"/>
      <c r="D74" s="1029"/>
      <c r="E74" s="1029"/>
      <c r="F74" s="1029"/>
    </row>
    <row r="75" spans="1:6" ht="22.8">
      <c r="A75" s="1028"/>
      <c r="B75" s="1028"/>
      <c r="C75" s="1028"/>
      <c r="D75" s="1029"/>
      <c r="E75" s="1029"/>
      <c r="F75" s="1029"/>
    </row>
    <row r="76" spans="1:6" ht="22.8">
      <c r="A76" s="1028"/>
      <c r="B76" s="1028"/>
      <c r="C76" s="1028"/>
      <c r="D76" s="1029"/>
      <c r="E76" s="1029"/>
      <c r="F76" s="1029"/>
    </row>
    <row r="77" spans="1:6" ht="22.8">
      <c r="A77" s="1028"/>
      <c r="B77" s="1028"/>
      <c r="C77" s="1028"/>
      <c r="D77" s="1029"/>
      <c r="E77" s="1029"/>
      <c r="F77" s="1029"/>
    </row>
    <row r="78" spans="1:6" ht="22.8">
      <c r="A78" s="1028"/>
      <c r="B78" s="1028"/>
      <c r="C78" s="1028"/>
      <c r="D78" s="1029"/>
      <c r="E78" s="1029"/>
      <c r="F78" s="1029"/>
    </row>
    <row r="79" spans="1:6" ht="22.8">
      <c r="A79" s="1028"/>
      <c r="B79" s="1028"/>
      <c r="C79" s="1028"/>
      <c r="D79" s="1029"/>
      <c r="E79" s="1029"/>
      <c r="F79" s="1029"/>
    </row>
    <row r="80" spans="1:6" ht="22.8">
      <c r="A80" s="1028"/>
      <c r="B80" s="1028"/>
      <c r="C80" s="1028"/>
      <c r="D80" s="1029"/>
      <c r="E80" s="1029"/>
      <c r="F80" s="1029"/>
    </row>
    <row r="81" spans="1:6" ht="22.8">
      <c r="A81" s="1028"/>
      <c r="B81" s="1028"/>
      <c r="C81" s="1028"/>
      <c r="D81" s="1029"/>
      <c r="E81" s="1029"/>
      <c r="F81" s="1029"/>
    </row>
    <row r="82" spans="1:6" ht="22.8">
      <c r="A82" s="1028"/>
      <c r="B82" s="1028"/>
      <c r="C82" s="1028"/>
      <c r="D82" s="1029"/>
      <c r="E82" s="1029"/>
      <c r="F82" s="1029"/>
    </row>
    <row r="83" spans="1:6" ht="22.8">
      <c r="A83" s="1028"/>
      <c r="B83" s="1028"/>
      <c r="C83" s="1028"/>
      <c r="D83" s="1029"/>
      <c r="E83" s="1029"/>
      <c r="F83" s="1029"/>
    </row>
    <row r="84" spans="1:6" ht="22.8">
      <c r="A84" s="1028"/>
      <c r="B84" s="1028"/>
      <c r="C84" s="1028"/>
      <c r="D84" s="1029"/>
      <c r="E84" s="1029"/>
      <c r="F84" s="1029"/>
    </row>
    <row r="85" spans="1:6" ht="22.8">
      <c r="A85" s="1028"/>
      <c r="B85" s="1028"/>
      <c r="C85" s="1028"/>
      <c r="D85" s="1029"/>
      <c r="E85" s="1029"/>
      <c r="F85" s="1029"/>
    </row>
    <row r="86" spans="1:6" ht="22.8">
      <c r="A86" s="1028"/>
      <c r="B86" s="1028"/>
      <c r="C86" s="1028"/>
      <c r="D86" s="1029"/>
      <c r="E86" s="1029"/>
      <c r="F86" s="1029"/>
    </row>
    <row r="87" spans="1:6" ht="22.8">
      <c r="A87" s="1028"/>
      <c r="B87" s="1028"/>
      <c r="C87" s="1028"/>
      <c r="D87" s="1029"/>
      <c r="E87" s="1029"/>
      <c r="F87" s="1029"/>
    </row>
    <row r="88" spans="1:6" ht="22.8">
      <c r="A88" s="1028"/>
      <c r="B88" s="1028"/>
      <c r="C88" s="1028"/>
      <c r="D88" s="1029"/>
      <c r="E88" s="1029"/>
      <c r="F88" s="1029"/>
    </row>
    <row r="89" spans="1:6" ht="22.8">
      <c r="A89" s="1028"/>
      <c r="B89" s="1028"/>
      <c r="C89" s="1028"/>
      <c r="D89" s="1029"/>
      <c r="E89" s="1029"/>
      <c r="F89" s="1029"/>
    </row>
    <row r="90" spans="1:6" ht="22.8">
      <c r="A90" s="1028"/>
      <c r="B90" s="1028"/>
      <c r="C90" s="1028"/>
      <c r="D90" s="1029"/>
      <c r="E90" s="1029"/>
      <c r="F90" s="1029"/>
    </row>
    <row r="91" spans="1:6" ht="22.8">
      <c r="A91" s="1028"/>
      <c r="B91" s="1028"/>
      <c r="C91" s="1028"/>
      <c r="D91" s="1029"/>
      <c r="E91" s="1029"/>
      <c r="F91" s="1029"/>
    </row>
    <row r="92" spans="1:6" ht="22.8">
      <c r="A92" s="1028"/>
      <c r="B92" s="1028"/>
      <c r="C92" s="1028"/>
      <c r="D92" s="1029"/>
      <c r="E92" s="1029"/>
      <c r="F92" s="1029"/>
    </row>
    <row r="93" spans="1:6" ht="22.8">
      <c r="A93" s="1028"/>
      <c r="B93" s="1028"/>
      <c r="C93" s="1028"/>
      <c r="D93" s="1029"/>
      <c r="E93" s="1029"/>
      <c r="F93" s="1029"/>
    </row>
    <row r="94" spans="1:6" ht="22.8">
      <c r="A94" s="1028"/>
      <c r="B94" s="1028"/>
      <c r="C94" s="1028"/>
      <c r="D94" s="1029"/>
      <c r="E94" s="1029"/>
      <c r="F94" s="1029"/>
    </row>
    <row r="95" spans="1:6" ht="22.8">
      <c r="A95" s="1028"/>
      <c r="B95" s="1028"/>
      <c r="C95" s="1028"/>
      <c r="D95" s="1029"/>
      <c r="E95" s="1029"/>
      <c r="F95" s="1029"/>
    </row>
    <row r="96" spans="1:6" ht="22.8">
      <c r="A96" s="1028"/>
      <c r="B96" s="1028"/>
      <c r="C96" s="1028"/>
      <c r="D96" s="1029"/>
      <c r="E96" s="1029"/>
      <c r="F96" s="1029"/>
    </row>
    <row r="97" spans="1:6" ht="22.8">
      <c r="A97" s="1028"/>
      <c r="B97" s="1028"/>
      <c r="C97" s="1028"/>
      <c r="D97" s="1029"/>
      <c r="E97" s="1029"/>
      <c r="F97" s="1029"/>
    </row>
    <row r="98" spans="1:6" ht="22.8">
      <c r="A98" s="1028"/>
      <c r="B98" s="1028"/>
      <c r="C98" s="1028"/>
      <c r="D98" s="1029"/>
      <c r="E98" s="1029"/>
      <c r="F98" s="1029"/>
    </row>
    <row r="99" spans="1:6" ht="22.8">
      <c r="A99" s="1028"/>
      <c r="B99" s="1028"/>
      <c r="C99" s="1028"/>
      <c r="D99" s="1029"/>
      <c r="E99" s="1029"/>
      <c r="F99" s="1029"/>
    </row>
    <row r="100" spans="1:6" ht="22.8">
      <c r="A100" s="1028"/>
      <c r="B100" s="1028"/>
      <c r="C100" s="1028"/>
      <c r="D100" s="1029"/>
      <c r="E100" s="1029"/>
      <c r="F100" s="1029"/>
    </row>
    <row r="101" spans="1:6" ht="22.8">
      <c r="A101" s="1028"/>
      <c r="B101" s="1028"/>
      <c r="C101" s="1028"/>
      <c r="D101" s="1029"/>
      <c r="E101" s="1029"/>
      <c r="F101" s="1029"/>
    </row>
    <row r="102" spans="1:6" ht="22.8">
      <c r="A102" s="1028"/>
      <c r="B102" s="1028"/>
      <c r="C102" s="1028"/>
      <c r="D102" s="1029"/>
      <c r="E102" s="1029"/>
      <c r="F102" s="1029"/>
    </row>
    <row r="103" spans="1:6" ht="22.8">
      <c r="A103" s="1028"/>
      <c r="B103" s="1028"/>
      <c r="C103" s="1028"/>
      <c r="D103" s="1029"/>
      <c r="E103" s="1029"/>
      <c r="F103" s="1029"/>
    </row>
    <row r="104" spans="1:6" ht="22.8">
      <c r="A104" s="1028"/>
      <c r="B104" s="1028"/>
      <c r="C104" s="1028"/>
      <c r="D104" s="1029"/>
      <c r="E104" s="1029"/>
      <c r="F104" s="1029"/>
    </row>
    <row r="105" spans="1:6" ht="22.8">
      <c r="A105" s="1028"/>
      <c r="B105" s="1028"/>
      <c r="C105" s="1028"/>
      <c r="D105" s="1029"/>
      <c r="E105" s="1029"/>
      <c r="F105" s="1029"/>
    </row>
    <row r="106" spans="1:6" ht="22.8">
      <c r="A106" s="1028"/>
      <c r="B106" s="1028"/>
      <c r="C106" s="1028"/>
      <c r="D106" s="1029"/>
      <c r="E106" s="1029"/>
      <c r="F106" s="1029"/>
    </row>
    <row r="107" spans="1:6" ht="22.8">
      <c r="A107" s="1028"/>
      <c r="B107" s="1028"/>
      <c r="C107" s="1028"/>
      <c r="D107" s="1029"/>
      <c r="E107" s="1029"/>
      <c r="F107" s="1029"/>
    </row>
    <row r="108" spans="1:6" ht="22.8">
      <c r="A108" s="1028"/>
      <c r="B108" s="1028"/>
      <c r="C108" s="1028"/>
      <c r="D108" s="1029"/>
      <c r="E108" s="1029"/>
      <c r="F108" s="1029"/>
    </row>
    <row r="109" spans="1:6" ht="22.8">
      <c r="A109" s="1028"/>
      <c r="B109" s="1028"/>
      <c r="C109" s="1028"/>
      <c r="D109" s="1029"/>
      <c r="E109" s="1029"/>
      <c r="F109" s="1029"/>
    </row>
    <row r="110" spans="1:6" ht="22.8">
      <c r="A110" s="1028"/>
      <c r="B110" s="1028"/>
      <c r="C110" s="1028"/>
      <c r="D110" s="1029"/>
      <c r="E110" s="1029"/>
      <c r="F110" s="1029"/>
    </row>
    <row r="111" spans="1:6" ht="22.8">
      <c r="A111" s="1028"/>
      <c r="B111" s="1028"/>
      <c r="C111" s="1028"/>
      <c r="D111" s="1029"/>
      <c r="E111" s="1029"/>
      <c r="F111" s="1029"/>
    </row>
    <row r="112" spans="1:6" ht="22.8">
      <c r="A112" s="1028"/>
      <c r="B112" s="1028"/>
      <c r="C112" s="1028"/>
      <c r="D112" s="1029"/>
      <c r="E112" s="1029"/>
      <c r="F112" s="1029"/>
    </row>
    <row r="113" spans="1:6" ht="22.8">
      <c r="A113" s="1028"/>
      <c r="B113" s="1028"/>
      <c r="C113" s="1028"/>
      <c r="D113" s="1029"/>
      <c r="E113" s="1029"/>
      <c r="F113" s="1029"/>
    </row>
    <row r="114" spans="1:6" ht="22.8">
      <c r="A114" s="1028"/>
      <c r="B114" s="1028"/>
      <c r="C114" s="1028"/>
      <c r="D114" s="1029"/>
      <c r="E114" s="1029"/>
      <c r="F114" s="1029"/>
    </row>
    <row r="115" spans="1:6" ht="22.8">
      <c r="A115" s="1028"/>
      <c r="B115" s="1028"/>
      <c r="C115" s="1028"/>
      <c r="D115" s="1029"/>
      <c r="E115" s="1029"/>
      <c r="F115" s="1029"/>
    </row>
    <row r="116" spans="1:6" ht="22.8">
      <c r="A116" s="1028"/>
      <c r="B116" s="1028"/>
      <c r="C116" s="1028"/>
      <c r="D116" s="1029"/>
      <c r="E116" s="1029"/>
      <c r="F116" s="1029"/>
    </row>
    <row r="117" spans="1:6" ht="22.8">
      <c r="A117" s="1028"/>
      <c r="B117" s="1028"/>
      <c r="C117" s="1028"/>
      <c r="D117" s="1029"/>
      <c r="E117" s="1029"/>
      <c r="F117" s="1029"/>
    </row>
    <row r="118" spans="1:6" ht="22.8">
      <c r="A118" s="1028"/>
      <c r="B118" s="1028"/>
      <c r="C118" s="1028"/>
      <c r="D118" s="1029"/>
      <c r="E118" s="1029"/>
      <c r="F118" s="1029"/>
    </row>
    <row r="119" spans="1:6" ht="22.8">
      <c r="A119" s="1028"/>
      <c r="B119" s="1028"/>
      <c r="C119" s="1028"/>
      <c r="D119" s="1029"/>
      <c r="E119" s="1029"/>
      <c r="F119" s="1029"/>
    </row>
    <row r="120" spans="1:6" ht="22.8">
      <c r="A120" s="1028"/>
      <c r="B120" s="1028"/>
      <c r="C120" s="1028"/>
      <c r="D120" s="1029"/>
      <c r="E120" s="1029"/>
      <c r="F120" s="1029"/>
    </row>
    <row r="121" spans="1:6" ht="22.8">
      <c r="A121" s="1028"/>
      <c r="B121" s="1028"/>
      <c r="C121" s="1028"/>
      <c r="D121" s="1029"/>
      <c r="E121" s="1029"/>
      <c r="F121" s="1029"/>
    </row>
    <row r="122" spans="1:6" ht="22.8">
      <c r="A122" s="1028"/>
      <c r="B122" s="1028"/>
      <c r="C122" s="1028"/>
      <c r="D122" s="1029"/>
      <c r="E122" s="1029"/>
      <c r="F122" s="1029"/>
    </row>
    <row r="123" spans="1:6" ht="22.8">
      <c r="A123" s="1028"/>
      <c r="B123" s="1028"/>
      <c r="C123" s="1028"/>
      <c r="D123" s="1029"/>
      <c r="E123" s="1029"/>
      <c r="F123" s="1029"/>
    </row>
    <row r="124" spans="1:6" ht="22.8">
      <c r="A124" s="1028"/>
      <c r="B124" s="1028"/>
      <c r="C124" s="1028"/>
      <c r="D124" s="1029"/>
      <c r="E124" s="1029"/>
      <c r="F124" s="1029"/>
    </row>
    <row r="125" spans="1:6" ht="22.8">
      <c r="A125" s="1028"/>
      <c r="B125" s="1028"/>
      <c r="C125" s="1028"/>
      <c r="D125" s="1029"/>
      <c r="E125" s="1029"/>
      <c r="F125" s="1029"/>
    </row>
    <row r="126" spans="1:6" ht="22.8">
      <c r="A126" s="1028"/>
      <c r="B126" s="1028"/>
      <c r="C126" s="1028"/>
      <c r="D126" s="1029"/>
      <c r="E126" s="1029"/>
      <c r="F126" s="1029"/>
    </row>
    <row r="127" spans="1:6" ht="22.8">
      <c r="A127" s="1028"/>
      <c r="B127" s="1028"/>
      <c r="C127" s="1028"/>
      <c r="D127" s="1029"/>
      <c r="E127" s="1029"/>
      <c r="F127" s="1029"/>
    </row>
    <row r="128" spans="1:6" ht="22.8">
      <c r="A128" s="1028"/>
      <c r="B128" s="1028"/>
      <c r="C128" s="1028"/>
      <c r="D128" s="1029"/>
      <c r="E128" s="1029"/>
      <c r="F128" s="1029"/>
    </row>
    <row r="129" spans="1:6" ht="22.8">
      <c r="A129" s="1028"/>
      <c r="B129" s="1028"/>
      <c r="C129" s="1028"/>
      <c r="D129" s="1029"/>
      <c r="E129" s="1029"/>
      <c r="F129" s="1029"/>
    </row>
    <row r="130" spans="1:6" ht="22.8">
      <c r="A130" s="1028"/>
      <c r="B130" s="1028"/>
      <c r="C130" s="1028"/>
      <c r="D130" s="1029"/>
      <c r="E130" s="1029"/>
      <c r="F130" s="1029"/>
    </row>
    <row r="131" spans="1:6" ht="22.8">
      <c r="A131" s="1028"/>
      <c r="B131" s="1028"/>
      <c r="C131" s="1028"/>
      <c r="D131" s="1029"/>
      <c r="E131" s="1029"/>
      <c r="F131" s="1029"/>
    </row>
    <row r="132" spans="1:6" ht="22.8">
      <c r="A132" s="1028"/>
      <c r="B132" s="1028"/>
      <c r="C132" s="1028"/>
      <c r="D132" s="1029"/>
      <c r="E132" s="1029"/>
      <c r="F132" s="1029"/>
    </row>
    <row r="133" spans="1:6" ht="22.8">
      <c r="A133" s="1028"/>
      <c r="B133" s="1028"/>
      <c r="C133" s="1028"/>
      <c r="D133" s="1029"/>
      <c r="E133" s="1029"/>
      <c r="F133" s="1029"/>
    </row>
    <row r="134" spans="1:6" ht="22.8">
      <c r="A134" s="1028"/>
      <c r="B134" s="1028"/>
      <c r="C134" s="1028"/>
      <c r="D134" s="1029"/>
      <c r="E134" s="1029"/>
      <c r="F134" s="1029"/>
    </row>
    <row r="135" spans="1:6" ht="22.8">
      <c r="A135" s="1028"/>
      <c r="B135" s="1028"/>
      <c r="C135" s="1028"/>
      <c r="D135" s="1029"/>
      <c r="E135" s="1029"/>
      <c r="F135" s="1029"/>
    </row>
    <row r="136" spans="1:6" ht="22.8">
      <c r="A136" s="1028"/>
      <c r="B136" s="1028"/>
      <c r="C136" s="1028"/>
      <c r="D136" s="1029"/>
      <c r="E136" s="1029"/>
      <c r="F136" s="1029"/>
    </row>
    <row r="137" spans="1:6" ht="22.8">
      <c r="A137" s="1028"/>
      <c r="B137" s="1028"/>
      <c r="C137" s="1028"/>
      <c r="D137" s="1029"/>
      <c r="E137" s="1029"/>
      <c r="F137" s="1029"/>
    </row>
    <row r="138" spans="1:6" ht="22.8">
      <c r="A138" s="1028"/>
      <c r="B138" s="1028"/>
      <c r="C138" s="1028"/>
      <c r="D138" s="1029"/>
      <c r="E138" s="1029"/>
      <c r="F138" s="1029"/>
    </row>
    <row r="139" spans="1:6" ht="22.8">
      <c r="A139" s="1028"/>
      <c r="B139" s="1028"/>
      <c r="C139" s="1028"/>
      <c r="D139" s="1029"/>
      <c r="E139" s="1029"/>
      <c r="F139" s="1029"/>
    </row>
    <row r="140" spans="1:6" ht="22.8">
      <c r="A140" s="1028"/>
      <c r="B140" s="1028"/>
      <c r="C140" s="1028"/>
      <c r="D140" s="1029"/>
      <c r="E140" s="1029"/>
      <c r="F140" s="1029"/>
    </row>
    <row r="141" spans="1:6" ht="22.8">
      <c r="A141" s="1028"/>
      <c r="B141" s="1028"/>
      <c r="C141" s="1028"/>
      <c r="D141" s="1029"/>
      <c r="E141" s="1029"/>
      <c r="F141" s="1029"/>
    </row>
    <row r="142" spans="1:6" ht="22.8">
      <c r="A142" s="1028"/>
      <c r="B142" s="1028"/>
      <c r="C142" s="1028"/>
      <c r="D142" s="1029"/>
      <c r="E142" s="1029"/>
      <c r="F142" s="1029"/>
    </row>
    <row r="143" spans="1:6" ht="22.8">
      <c r="A143" s="1028"/>
      <c r="B143" s="1028"/>
      <c r="C143" s="1028"/>
      <c r="D143" s="1029"/>
      <c r="E143" s="1029"/>
      <c r="F143" s="1029"/>
    </row>
    <row r="144" spans="1:6" ht="22.8">
      <c r="A144" s="1028"/>
      <c r="B144" s="1028"/>
      <c r="C144" s="1028"/>
      <c r="D144" s="1029"/>
      <c r="E144" s="1029"/>
      <c r="F144" s="1029"/>
    </row>
    <row r="145" spans="1:6" ht="22.8">
      <c r="A145" s="1028"/>
      <c r="B145" s="1028"/>
      <c r="C145" s="1028"/>
      <c r="D145" s="1029"/>
      <c r="E145" s="1029"/>
      <c r="F145" s="1029"/>
    </row>
    <row r="146" spans="1:6" ht="22.8">
      <c r="A146" s="1028"/>
      <c r="B146" s="1028"/>
      <c r="C146" s="1028"/>
      <c r="D146" s="1029"/>
      <c r="E146" s="1029"/>
      <c r="F146" s="1029"/>
    </row>
    <row r="147" spans="1:6" ht="22.8">
      <c r="A147" s="1028"/>
      <c r="B147" s="1028"/>
      <c r="C147" s="1028"/>
      <c r="D147" s="1029"/>
      <c r="E147" s="1029"/>
      <c r="F147" s="1029"/>
    </row>
    <row r="148" spans="1:6" ht="22.8">
      <c r="A148" s="1028"/>
      <c r="B148" s="1028"/>
      <c r="C148" s="1028"/>
      <c r="D148" s="1029"/>
      <c r="E148" s="1029"/>
      <c r="F148" s="1029"/>
    </row>
    <row r="149" spans="1:6" ht="22.8">
      <c r="A149" s="1028"/>
      <c r="B149" s="1028"/>
      <c r="C149" s="1028"/>
      <c r="D149" s="1029"/>
      <c r="E149" s="1029"/>
      <c r="F149" s="1029"/>
    </row>
    <row r="150" spans="1:6" ht="22.8">
      <c r="A150" s="1028"/>
      <c r="B150" s="1028"/>
      <c r="C150" s="1028"/>
      <c r="D150" s="1029"/>
      <c r="E150" s="1029"/>
      <c r="F150" s="1029"/>
    </row>
    <row r="151" spans="1:6" ht="22.8">
      <c r="A151" s="1028"/>
      <c r="B151" s="1028"/>
      <c r="C151" s="1028"/>
      <c r="D151" s="1029"/>
      <c r="E151" s="1029"/>
      <c r="F151" s="1029"/>
    </row>
    <row r="152" spans="1:6" ht="22.8">
      <c r="A152" s="1028"/>
      <c r="B152" s="1028"/>
      <c r="C152" s="1028"/>
      <c r="D152" s="1029"/>
      <c r="E152" s="1029"/>
      <c r="F152" s="1029"/>
    </row>
    <row r="153" spans="1:6" ht="22.8">
      <c r="A153" s="1028"/>
      <c r="B153" s="1028"/>
      <c r="C153" s="1028"/>
      <c r="D153" s="1029"/>
      <c r="E153" s="1029"/>
      <c r="F153" s="1029"/>
    </row>
    <row r="154" spans="1:6" ht="22.8">
      <c r="A154" s="1028"/>
      <c r="B154" s="1028"/>
      <c r="C154" s="1028"/>
      <c r="D154" s="1029"/>
      <c r="E154" s="1029"/>
      <c r="F154" s="1029"/>
    </row>
    <row r="155" spans="1:6" ht="22.8">
      <c r="A155" s="1028"/>
      <c r="B155" s="1028"/>
      <c r="C155" s="1028"/>
      <c r="D155" s="1029"/>
      <c r="E155" s="1029"/>
      <c r="F155" s="1029"/>
    </row>
    <row r="156" spans="1:6" ht="22.8">
      <c r="A156" s="1028"/>
      <c r="B156" s="1028"/>
      <c r="C156" s="1028"/>
      <c r="D156" s="1029"/>
      <c r="E156" s="1029"/>
      <c r="F156" s="1029"/>
    </row>
    <row r="157" spans="1:6" ht="22.8">
      <c r="A157" s="1028"/>
      <c r="B157" s="1028"/>
      <c r="C157" s="1028"/>
      <c r="D157" s="1029"/>
      <c r="E157" s="1029"/>
      <c r="F157" s="1029"/>
    </row>
    <row r="158" spans="1:6" ht="22.8">
      <c r="A158" s="1028"/>
      <c r="B158" s="1028"/>
      <c r="C158" s="1028"/>
      <c r="D158" s="1029"/>
      <c r="E158" s="1029"/>
      <c r="F158" s="1029"/>
    </row>
    <row r="159" spans="1:6" ht="22.8">
      <c r="A159" s="1028"/>
      <c r="B159" s="1028"/>
      <c r="C159" s="1028"/>
      <c r="D159" s="1029"/>
      <c r="E159" s="1029"/>
      <c r="F159" s="1029"/>
    </row>
    <row r="160" spans="1:6" ht="22.8">
      <c r="A160" s="1028"/>
      <c r="B160" s="1028"/>
      <c r="C160" s="1028"/>
      <c r="D160" s="1029"/>
      <c r="E160" s="1029"/>
      <c r="F160" s="1029"/>
    </row>
    <row r="161" spans="1:6" ht="22.8">
      <c r="A161" s="1028"/>
      <c r="B161" s="1028"/>
      <c r="C161" s="1028"/>
      <c r="D161" s="1029"/>
      <c r="E161" s="1029"/>
      <c r="F161" s="1029"/>
    </row>
    <row r="162" spans="1:6" ht="22.8">
      <c r="A162" s="1028"/>
      <c r="B162" s="1028"/>
      <c r="C162" s="1028"/>
      <c r="D162" s="1029"/>
      <c r="E162" s="1029"/>
      <c r="F162" s="1029"/>
    </row>
    <row r="163" spans="1:6" ht="22.8">
      <c r="A163" s="1028"/>
      <c r="B163" s="1028"/>
      <c r="C163" s="1028"/>
      <c r="D163" s="1029"/>
      <c r="E163" s="1029"/>
      <c r="F163" s="1029"/>
    </row>
    <row r="164" spans="1:6" ht="22.8">
      <c r="A164" s="1028"/>
      <c r="B164" s="1028"/>
      <c r="C164" s="1028"/>
      <c r="D164" s="1029"/>
      <c r="E164" s="1029"/>
      <c r="F164" s="1029"/>
    </row>
    <row r="165" spans="1:6" ht="22.8">
      <c r="A165" s="1028"/>
      <c r="B165" s="1028"/>
      <c r="C165" s="1028"/>
      <c r="D165" s="1029"/>
      <c r="E165" s="1029"/>
      <c r="F165" s="1029"/>
    </row>
    <row r="166" spans="1:6" ht="22.8">
      <c r="A166" s="1028"/>
      <c r="B166" s="1028"/>
      <c r="C166" s="1028"/>
      <c r="D166" s="1029"/>
      <c r="E166" s="1029"/>
      <c r="F166" s="1029"/>
    </row>
    <row r="167" spans="1:6" ht="22.8">
      <c r="A167" s="1028"/>
      <c r="B167" s="1028"/>
      <c r="C167" s="1028"/>
      <c r="D167" s="1029"/>
      <c r="E167" s="1029"/>
      <c r="F167" s="1029"/>
    </row>
    <row r="168" spans="1:6" ht="22.8">
      <c r="A168" s="1028"/>
      <c r="B168" s="1028"/>
      <c r="C168" s="1028"/>
      <c r="D168" s="1029"/>
      <c r="E168" s="1029"/>
      <c r="F168" s="1029"/>
    </row>
    <row r="169" spans="1:6" ht="22.8">
      <c r="A169" s="1028"/>
      <c r="B169" s="1028"/>
      <c r="C169" s="1028"/>
      <c r="D169" s="1029"/>
      <c r="E169" s="1029"/>
      <c r="F169" s="1029"/>
    </row>
    <row r="170" spans="1:6" ht="22.8">
      <c r="A170" s="1028"/>
      <c r="B170" s="1028"/>
      <c r="C170" s="1028"/>
      <c r="D170" s="1029"/>
      <c r="E170" s="1029"/>
      <c r="F170" s="1029"/>
    </row>
    <row r="171" spans="1:6" ht="22.8">
      <c r="A171" s="1028"/>
      <c r="B171" s="1028"/>
      <c r="C171" s="1028"/>
      <c r="D171" s="1029"/>
      <c r="E171" s="1029"/>
      <c r="F171" s="1029"/>
    </row>
    <row r="172" spans="1:6" ht="22.8">
      <c r="A172" s="1028"/>
      <c r="B172" s="1028"/>
      <c r="C172" s="1028"/>
      <c r="D172" s="1029"/>
      <c r="E172" s="1029"/>
      <c r="F172" s="1029"/>
    </row>
    <row r="173" spans="1:6" ht="22.8">
      <c r="A173" s="1028"/>
      <c r="B173" s="1028"/>
      <c r="C173" s="1028"/>
      <c r="D173" s="1029"/>
      <c r="E173" s="1029"/>
      <c r="F173" s="1029"/>
    </row>
    <row r="174" spans="1:6" ht="22.8">
      <c r="A174" s="1028"/>
      <c r="B174" s="1028"/>
      <c r="C174" s="1028"/>
      <c r="D174" s="1029"/>
      <c r="E174" s="1029"/>
      <c r="F174" s="1029"/>
    </row>
    <row r="175" spans="1:6" ht="22.8">
      <c r="A175" s="1028"/>
      <c r="B175" s="1028"/>
      <c r="C175" s="1028"/>
      <c r="D175" s="1029"/>
      <c r="E175" s="1029"/>
      <c r="F175" s="1029"/>
    </row>
    <row r="176" spans="1:6" ht="22.8">
      <c r="A176" s="1028"/>
      <c r="B176" s="1028"/>
      <c r="C176" s="1028"/>
      <c r="D176" s="1029"/>
      <c r="E176" s="1029"/>
      <c r="F176" s="1029"/>
    </row>
    <row r="177" spans="1:6" ht="22.8">
      <c r="A177" s="1028"/>
      <c r="B177" s="1028"/>
      <c r="C177" s="1028"/>
      <c r="D177" s="1029"/>
      <c r="E177" s="1029"/>
      <c r="F177" s="1029"/>
    </row>
    <row r="178" spans="1:6" ht="22.8">
      <c r="A178" s="1028"/>
      <c r="B178" s="1028"/>
      <c r="C178" s="1028"/>
      <c r="D178" s="1029"/>
      <c r="E178" s="1029"/>
      <c r="F178" s="1029"/>
    </row>
    <row r="179" spans="1:6" ht="22.8">
      <c r="A179" s="1028"/>
      <c r="B179" s="1028"/>
      <c r="C179" s="1028"/>
      <c r="D179" s="1029"/>
      <c r="E179" s="1029"/>
      <c r="F179" s="1029"/>
    </row>
    <row r="180" spans="1:6" ht="22.8">
      <c r="A180" s="1028"/>
      <c r="B180" s="1028"/>
      <c r="C180" s="1028"/>
      <c r="D180" s="1029"/>
      <c r="E180" s="1029"/>
      <c r="F180" s="1029"/>
    </row>
    <row r="181" spans="1:6" ht="22.8">
      <c r="A181" s="1028"/>
      <c r="B181" s="1028"/>
      <c r="C181" s="1028"/>
      <c r="D181" s="1029"/>
      <c r="E181" s="1029"/>
      <c r="F181" s="1029"/>
    </row>
    <row r="182" spans="1:6" ht="22.8">
      <c r="A182" s="1028"/>
      <c r="B182" s="1028"/>
      <c r="C182" s="1028"/>
      <c r="D182" s="1029"/>
      <c r="E182" s="1029"/>
      <c r="F182" s="1029"/>
    </row>
    <row r="183" spans="1:6" ht="22.8">
      <c r="A183" s="1028"/>
      <c r="B183" s="1028"/>
      <c r="C183" s="1028"/>
      <c r="D183" s="1029"/>
      <c r="E183" s="1029"/>
      <c r="F183" s="1029"/>
    </row>
    <row r="184" spans="1:6" ht="22.8">
      <c r="A184" s="1028"/>
      <c r="B184" s="1028"/>
      <c r="C184" s="1028"/>
      <c r="D184" s="1029"/>
      <c r="E184" s="1029"/>
      <c r="F184" s="1029"/>
    </row>
  </sheetData>
  <mergeCells count="20">
    <mergeCell ref="A14:L14"/>
    <mergeCell ref="J12:L12"/>
    <mergeCell ref="M1:N1"/>
    <mergeCell ref="A5:A7"/>
    <mergeCell ref="B5:B7"/>
    <mergeCell ref="C5:G5"/>
    <mergeCell ref="H5:L5"/>
    <mergeCell ref="C6:C7"/>
    <mergeCell ref="D6:F6"/>
    <mergeCell ref="G6:G7"/>
    <mergeCell ref="H6:H7"/>
    <mergeCell ref="I6:K6"/>
    <mergeCell ref="L6:L7"/>
    <mergeCell ref="I1:J1"/>
    <mergeCell ref="K1:L1"/>
    <mergeCell ref="I2:J2"/>
    <mergeCell ref="K2:L2"/>
    <mergeCell ref="A3:L3"/>
    <mergeCell ref="A4:L4"/>
    <mergeCell ref="A13:G13"/>
  </mergeCells>
  <phoneticPr fontId="18" type="noConversion"/>
  <hyperlinks>
    <hyperlink ref="M1" location="預告統計資料發布時間表!A1" display="回發布時間表" xr:uid="{8B435DA0-5E9A-42D5-BC3E-41729D800195}"/>
  </hyperlinks>
  <pageMargins left="0.7" right="0.7" top="0.75" bottom="0.75" header="0.3" footer="0.3"/>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12F07-24AD-467C-87DF-7B681E7EF844}">
  <dimension ref="A1:N183"/>
  <sheetViews>
    <sheetView workbookViewId="0">
      <selection activeCell="M1" sqref="M1:N1"/>
    </sheetView>
  </sheetViews>
  <sheetFormatPr defaultColWidth="9" defaultRowHeight="15.6"/>
  <cols>
    <col min="1" max="1" width="12.21875" style="1008" customWidth="1"/>
    <col min="2" max="3" width="11.6640625" style="1008" customWidth="1"/>
    <col min="4" max="6" width="11.6640625" style="1026" customWidth="1"/>
    <col min="7" max="12" width="11.6640625" style="1008" customWidth="1"/>
    <col min="13" max="256" width="9" style="1008"/>
    <col min="257" max="257" width="12.21875" style="1008" customWidth="1"/>
    <col min="258" max="268" width="11.6640625" style="1008" customWidth="1"/>
    <col min="269" max="512" width="9" style="1008"/>
    <col min="513" max="513" width="12.21875" style="1008" customWidth="1"/>
    <col min="514" max="524" width="11.6640625" style="1008" customWidth="1"/>
    <col min="525" max="768" width="9" style="1008"/>
    <col min="769" max="769" width="12.21875" style="1008" customWidth="1"/>
    <col min="770" max="780" width="11.6640625" style="1008" customWidth="1"/>
    <col min="781" max="1024" width="9" style="1008"/>
    <col min="1025" max="1025" width="12.21875" style="1008" customWidth="1"/>
    <col min="1026" max="1036" width="11.6640625" style="1008" customWidth="1"/>
    <col min="1037" max="1280" width="9" style="1008"/>
    <col min="1281" max="1281" width="12.21875" style="1008" customWidth="1"/>
    <col min="1282" max="1292" width="11.6640625" style="1008" customWidth="1"/>
    <col min="1293" max="1536" width="9" style="1008"/>
    <col min="1537" max="1537" width="12.21875" style="1008" customWidth="1"/>
    <col min="1538" max="1548" width="11.6640625" style="1008" customWidth="1"/>
    <col min="1549" max="1792" width="9" style="1008"/>
    <col min="1793" max="1793" width="12.21875" style="1008" customWidth="1"/>
    <col min="1794" max="1804" width="11.6640625" style="1008" customWidth="1"/>
    <col min="1805" max="2048" width="9" style="1008"/>
    <col min="2049" max="2049" width="12.21875" style="1008" customWidth="1"/>
    <col min="2050" max="2060" width="11.6640625" style="1008" customWidth="1"/>
    <col min="2061" max="2304" width="9" style="1008"/>
    <col min="2305" max="2305" width="12.21875" style="1008" customWidth="1"/>
    <col min="2306" max="2316" width="11.6640625" style="1008" customWidth="1"/>
    <col min="2317" max="2560" width="9" style="1008"/>
    <col min="2561" max="2561" width="12.21875" style="1008" customWidth="1"/>
    <col min="2562" max="2572" width="11.6640625" style="1008" customWidth="1"/>
    <col min="2573" max="2816" width="9" style="1008"/>
    <col min="2817" max="2817" width="12.21875" style="1008" customWidth="1"/>
    <col min="2818" max="2828" width="11.6640625" style="1008" customWidth="1"/>
    <col min="2829" max="3072" width="9" style="1008"/>
    <col min="3073" max="3073" width="12.21875" style="1008" customWidth="1"/>
    <col min="3074" max="3084" width="11.6640625" style="1008" customWidth="1"/>
    <col min="3085" max="3328" width="9" style="1008"/>
    <col min="3329" max="3329" width="12.21875" style="1008" customWidth="1"/>
    <col min="3330" max="3340" width="11.6640625" style="1008" customWidth="1"/>
    <col min="3341" max="3584" width="9" style="1008"/>
    <col min="3585" max="3585" width="12.21875" style="1008" customWidth="1"/>
    <col min="3586" max="3596" width="11.6640625" style="1008" customWidth="1"/>
    <col min="3597" max="3840" width="9" style="1008"/>
    <col min="3841" max="3841" width="12.21875" style="1008" customWidth="1"/>
    <col min="3842" max="3852" width="11.6640625" style="1008" customWidth="1"/>
    <col min="3853" max="4096" width="9" style="1008"/>
    <col min="4097" max="4097" width="12.21875" style="1008" customWidth="1"/>
    <col min="4098" max="4108" width="11.6640625" style="1008" customWidth="1"/>
    <col min="4109" max="4352" width="9" style="1008"/>
    <col min="4353" max="4353" width="12.21875" style="1008" customWidth="1"/>
    <col min="4354" max="4364" width="11.6640625" style="1008" customWidth="1"/>
    <col min="4365" max="4608" width="9" style="1008"/>
    <col min="4609" max="4609" width="12.21875" style="1008" customWidth="1"/>
    <col min="4610" max="4620" width="11.6640625" style="1008" customWidth="1"/>
    <col min="4621" max="4864" width="9" style="1008"/>
    <col min="4865" max="4865" width="12.21875" style="1008" customWidth="1"/>
    <col min="4866" max="4876" width="11.6640625" style="1008" customWidth="1"/>
    <col min="4877" max="5120" width="9" style="1008"/>
    <col min="5121" max="5121" width="12.21875" style="1008" customWidth="1"/>
    <col min="5122" max="5132" width="11.6640625" style="1008" customWidth="1"/>
    <col min="5133" max="5376" width="9" style="1008"/>
    <col min="5377" max="5377" width="12.21875" style="1008" customWidth="1"/>
    <col min="5378" max="5388" width="11.6640625" style="1008" customWidth="1"/>
    <col min="5389" max="5632" width="9" style="1008"/>
    <col min="5633" max="5633" width="12.21875" style="1008" customWidth="1"/>
    <col min="5634" max="5644" width="11.6640625" style="1008" customWidth="1"/>
    <col min="5645" max="5888" width="9" style="1008"/>
    <col min="5889" max="5889" width="12.21875" style="1008" customWidth="1"/>
    <col min="5890" max="5900" width="11.6640625" style="1008" customWidth="1"/>
    <col min="5901" max="6144" width="9" style="1008"/>
    <col min="6145" max="6145" width="12.21875" style="1008" customWidth="1"/>
    <col min="6146" max="6156" width="11.6640625" style="1008" customWidth="1"/>
    <col min="6157" max="6400" width="9" style="1008"/>
    <col min="6401" max="6401" width="12.21875" style="1008" customWidth="1"/>
    <col min="6402" max="6412" width="11.6640625" style="1008" customWidth="1"/>
    <col min="6413" max="6656" width="9" style="1008"/>
    <col min="6657" max="6657" width="12.21875" style="1008" customWidth="1"/>
    <col min="6658" max="6668" width="11.6640625" style="1008" customWidth="1"/>
    <col min="6669" max="6912" width="9" style="1008"/>
    <col min="6913" max="6913" width="12.21875" style="1008" customWidth="1"/>
    <col min="6914" max="6924" width="11.6640625" style="1008" customWidth="1"/>
    <col min="6925" max="7168" width="9" style="1008"/>
    <col min="7169" max="7169" width="12.21875" style="1008" customWidth="1"/>
    <col min="7170" max="7180" width="11.6640625" style="1008" customWidth="1"/>
    <col min="7181" max="7424" width="9" style="1008"/>
    <col min="7425" max="7425" width="12.21875" style="1008" customWidth="1"/>
    <col min="7426" max="7436" width="11.6640625" style="1008" customWidth="1"/>
    <col min="7437" max="7680" width="9" style="1008"/>
    <col min="7681" max="7681" width="12.21875" style="1008" customWidth="1"/>
    <col min="7682" max="7692" width="11.6640625" style="1008" customWidth="1"/>
    <col min="7693" max="7936" width="9" style="1008"/>
    <col min="7937" max="7937" width="12.21875" style="1008" customWidth="1"/>
    <col min="7938" max="7948" width="11.6640625" style="1008" customWidth="1"/>
    <col min="7949" max="8192" width="9" style="1008"/>
    <col min="8193" max="8193" width="12.21875" style="1008" customWidth="1"/>
    <col min="8194" max="8204" width="11.6640625" style="1008" customWidth="1"/>
    <col min="8205" max="8448" width="9" style="1008"/>
    <col min="8449" max="8449" width="12.21875" style="1008" customWidth="1"/>
    <col min="8450" max="8460" width="11.6640625" style="1008" customWidth="1"/>
    <col min="8461" max="8704" width="9" style="1008"/>
    <col min="8705" max="8705" width="12.21875" style="1008" customWidth="1"/>
    <col min="8706" max="8716" width="11.6640625" style="1008" customWidth="1"/>
    <col min="8717" max="8960" width="9" style="1008"/>
    <col min="8961" max="8961" width="12.21875" style="1008" customWidth="1"/>
    <col min="8962" max="8972" width="11.6640625" style="1008" customWidth="1"/>
    <col min="8973" max="9216" width="9" style="1008"/>
    <col min="9217" max="9217" width="12.21875" style="1008" customWidth="1"/>
    <col min="9218" max="9228" width="11.6640625" style="1008" customWidth="1"/>
    <col min="9229" max="9472" width="9" style="1008"/>
    <col min="9473" max="9473" width="12.21875" style="1008" customWidth="1"/>
    <col min="9474" max="9484" width="11.6640625" style="1008" customWidth="1"/>
    <col min="9485" max="9728" width="9" style="1008"/>
    <col min="9729" max="9729" width="12.21875" style="1008" customWidth="1"/>
    <col min="9730" max="9740" width="11.6640625" style="1008" customWidth="1"/>
    <col min="9741" max="9984" width="9" style="1008"/>
    <col min="9985" max="9985" width="12.21875" style="1008" customWidth="1"/>
    <col min="9986" max="9996" width="11.6640625" style="1008" customWidth="1"/>
    <col min="9997" max="10240" width="9" style="1008"/>
    <col min="10241" max="10241" width="12.21875" style="1008" customWidth="1"/>
    <col min="10242" max="10252" width="11.6640625" style="1008" customWidth="1"/>
    <col min="10253" max="10496" width="9" style="1008"/>
    <col min="10497" max="10497" width="12.21875" style="1008" customWidth="1"/>
    <col min="10498" max="10508" width="11.6640625" style="1008" customWidth="1"/>
    <col min="10509" max="10752" width="9" style="1008"/>
    <col min="10753" max="10753" width="12.21875" style="1008" customWidth="1"/>
    <col min="10754" max="10764" width="11.6640625" style="1008" customWidth="1"/>
    <col min="10765" max="11008" width="9" style="1008"/>
    <col min="11009" max="11009" width="12.21875" style="1008" customWidth="1"/>
    <col min="11010" max="11020" width="11.6640625" style="1008" customWidth="1"/>
    <col min="11021" max="11264" width="9" style="1008"/>
    <col min="11265" max="11265" width="12.21875" style="1008" customWidth="1"/>
    <col min="11266" max="11276" width="11.6640625" style="1008" customWidth="1"/>
    <col min="11277" max="11520" width="9" style="1008"/>
    <col min="11521" max="11521" width="12.21875" style="1008" customWidth="1"/>
    <col min="11522" max="11532" width="11.6640625" style="1008" customWidth="1"/>
    <col min="11533" max="11776" width="9" style="1008"/>
    <col min="11777" max="11777" width="12.21875" style="1008" customWidth="1"/>
    <col min="11778" max="11788" width="11.6640625" style="1008" customWidth="1"/>
    <col min="11789" max="12032" width="9" style="1008"/>
    <col min="12033" max="12033" width="12.21875" style="1008" customWidth="1"/>
    <col min="12034" max="12044" width="11.6640625" style="1008" customWidth="1"/>
    <col min="12045" max="12288" width="9" style="1008"/>
    <col min="12289" max="12289" width="12.21875" style="1008" customWidth="1"/>
    <col min="12290" max="12300" width="11.6640625" style="1008" customWidth="1"/>
    <col min="12301" max="12544" width="9" style="1008"/>
    <col min="12545" max="12545" width="12.21875" style="1008" customWidth="1"/>
    <col min="12546" max="12556" width="11.6640625" style="1008" customWidth="1"/>
    <col min="12557" max="12800" width="9" style="1008"/>
    <col min="12801" max="12801" width="12.21875" style="1008" customWidth="1"/>
    <col min="12802" max="12812" width="11.6640625" style="1008" customWidth="1"/>
    <col min="12813" max="13056" width="9" style="1008"/>
    <col min="13057" max="13057" width="12.21875" style="1008" customWidth="1"/>
    <col min="13058" max="13068" width="11.6640625" style="1008" customWidth="1"/>
    <col min="13069" max="13312" width="9" style="1008"/>
    <col min="13313" max="13313" width="12.21875" style="1008" customWidth="1"/>
    <col min="13314" max="13324" width="11.6640625" style="1008" customWidth="1"/>
    <col min="13325" max="13568" width="9" style="1008"/>
    <col min="13569" max="13569" width="12.21875" style="1008" customWidth="1"/>
    <col min="13570" max="13580" width="11.6640625" style="1008" customWidth="1"/>
    <col min="13581" max="13824" width="9" style="1008"/>
    <col min="13825" max="13825" width="12.21875" style="1008" customWidth="1"/>
    <col min="13826" max="13836" width="11.6640625" style="1008" customWidth="1"/>
    <col min="13837" max="14080" width="9" style="1008"/>
    <col min="14081" max="14081" width="12.21875" style="1008" customWidth="1"/>
    <col min="14082" max="14092" width="11.6640625" style="1008" customWidth="1"/>
    <col min="14093" max="14336" width="9" style="1008"/>
    <col min="14337" max="14337" width="12.21875" style="1008" customWidth="1"/>
    <col min="14338" max="14348" width="11.6640625" style="1008" customWidth="1"/>
    <col min="14349" max="14592" width="9" style="1008"/>
    <col min="14593" max="14593" width="12.21875" style="1008" customWidth="1"/>
    <col min="14594" max="14604" width="11.6640625" style="1008" customWidth="1"/>
    <col min="14605" max="14848" width="9" style="1008"/>
    <col min="14849" max="14849" width="12.21875" style="1008" customWidth="1"/>
    <col min="14850" max="14860" width="11.6640625" style="1008" customWidth="1"/>
    <col min="14861" max="15104" width="9" style="1008"/>
    <col min="15105" max="15105" width="12.21875" style="1008" customWidth="1"/>
    <col min="15106" max="15116" width="11.6640625" style="1008" customWidth="1"/>
    <col min="15117" max="15360" width="9" style="1008"/>
    <col min="15361" max="15361" width="12.21875" style="1008" customWidth="1"/>
    <col min="15362" max="15372" width="11.6640625" style="1008" customWidth="1"/>
    <col min="15373" max="15616" width="9" style="1008"/>
    <col min="15617" max="15617" width="12.21875" style="1008" customWidth="1"/>
    <col min="15618" max="15628" width="11.6640625" style="1008" customWidth="1"/>
    <col min="15629" max="15872" width="9" style="1008"/>
    <col min="15873" max="15873" width="12.21875" style="1008" customWidth="1"/>
    <col min="15874" max="15884" width="11.6640625" style="1008" customWidth="1"/>
    <col min="15885" max="16128" width="9" style="1008"/>
    <col min="16129" max="16129" width="12.21875" style="1008" customWidth="1"/>
    <col min="16130" max="16140" width="11.6640625" style="1008" customWidth="1"/>
    <col min="16141" max="16384" width="9" style="1008"/>
  </cols>
  <sheetData>
    <row r="1" spans="1:14" s="1004" customFormat="1" ht="45.6" customHeight="1">
      <c r="A1" s="1002" t="s">
        <v>1605</v>
      </c>
      <c r="B1" s="1003"/>
      <c r="C1" s="1003"/>
      <c r="D1" s="1003"/>
      <c r="E1" s="1003"/>
      <c r="F1" s="1003"/>
      <c r="G1" s="1003"/>
      <c r="H1" s="1003"/>
      <c r="I1" s="1971" t="s">
        <v>770</v>
      </c>
      <c r="J1" s="1972"/>
      <c r="K1" s="1975" t="s">
        <v>1787</v>
      </c>
      <c r="L1" s="1974"/>
      <c r="M1" s="1543" t="s">
        <v>86</v>
      </c>
      <c r="N1" s="1372"/>
    </row>
    <row r="2" spans="1:14" s="1004" customFormat="1" ht="21" customHeight="1">
      <c r="A2" s="1002" t="s">
        <v>1607</v>
      </c>
      <c r="B2" s="1005" t="s">
        <v>1608</v>
      </c>
      <c r="C2" s="1005"/>
      <c r="D2" s="1005"/>
      <c r="E2" s="1005"/>
      <c r="F2" s="1005"/>
      <c r="G2" s="1005"/>
      <c r="H2" s="1006"/>
      <c r="I2" s="1949" t="s">
        <v>927</v>
      </c>
      <c r="J2" s="1950"/>
      <c r="K2" s="1949" t="s">
        <v>1609</v>
      </c>
      <c r="L2" s="1950"/>
    </row>
    <row r="3" spans="1:14" s="1007" customFormat="1" ht="37.5" customHeight="1">
      <c r="A3" s="1952" t="s">
        <v>1788</v>
      </c>
      <c r="B3" s="1952"/>
      <c r="C3" s="1952"/>
      <c r="D3" s="1952"/>
      <c r="E3" s="1952"/>
      <c r="F3" s="1952"/>
      <c r="G3" s="1952"/>
      <c r="H3" s="1952"/>
      <c r="I3" s="1952"/>
      <c r="J3" s="1952"/>
      <c r="K3" s="1952"/>
      <c r="L3" s="1952"/>
    </row>
    <row r="4" spans="1:14" ht="21" customHeight="1" thickBot="1">
      <c r="A4" s="1953" t="s">
        <v>1789</v>
      </c>
      <c r="B4" s="1953"/>
      <c r="C4" s="1953"/>
      <c r="D4" s="1953"/>
      <c r="E4" s="1953"/>
      <c r="F4" s="1953"/>
      <c r="G4" s="1953"/>
      <c r="H4" s="1953"/>
      <c r="I4" s="1953"/>
      <c r="J4" s="1953"/>
      <c r="K4" s="1953"/>
      <c r="L4" s="1953"/>
    </row>
    <row r="5" spans="1:14" ht="37.35" customHeight="1">
      <c r="A5" s="1957" t="s">
        <v>1612</v>
      </c>
      <c r="B5" s="1960" t="s">
        <v>996</v>
      </c>
      <c r="C5" s="1963" t="s">
        <v>1613</v>
      </c>
      <c r="D5" s="1963"/>
      <c r="E5" s="1963"/>
      <c r="F5" s="1963"/>
      <c r="G5" s="1963"/>
      <c r="H5" s="1964" t="s">
        <v>1614</v>
      </c>
      <c r="I5" s="1963"/>
      <c r="J5" s="1963"/>
      <c r="K5" s="1963"/>
      <c r="L5" s="1963"/>
    </row>
    <row r="6" spans="1:14" s="1009" customFormat="1" ht="37.35" customHeight="1">
      <c r="A6" s="1958"/>
      <c r="B6" s="1961"/>
      <c r="C6" s="1965" t="s">
        <v>819</v>
      </c>
      <c r="D6" s="1967" t="s">
        <v>1615</v>
      </c>
      <c r="E6" s="1967"/>
      <c r="F6" s="1967"/>
      <c r="G6" s="1968" t="s">
        <v>1279</v>
      </c>
      <c r="H6" s="1967" t="s">
        <v>819</v>
      </c>
      <c r="I6" s="1967" t="s">
        <v>1615</v>
      </c>
      <c r="J6" s="1967"/>
      <c r="K6" s="1967"/>
      <c r="L6" s="1968" t="s">
        <v>1279</v>
      </c>
    </row>
    <row r="7" spans="1:14" s="1009" customFormat="1" ht="37.35" customHeight="1" thickBot="1">
      <c r="A7" s="1959"/>
      <c r="B7" s="1962"/>
      <c r="C7" s="1966"/>
      <c r="D7" s="1010" t="s">
        <v>1277</v>
      </c>
      <c r="E7" s="1010" t="s">
        <v>1616</v>
      </c>
      <c r="F7" s="1010" t="s">
        <v>1617</v>
      </c>
      <c r="G7" s="1969"/>
      <c r="H7" s="1970"/>
      <c r="I7" s="1010" t="s">
        <v>1277</v>
      </c>
      <c r="J7" s="1010" t="s">
        <v>1616</v>
      </c>
      <c r="K7" s="1010" t="s">
        <v>1617</v>
      </c>
      <c r="L7" s="1969"/>
    </row>
    <row r="8" spans="1:14" s="1009" customFormat="1" ht="44.25" customHeight="1">
      <c r="A8" s="1129" t="s">
        <v>780</v>
      </c>
      <c r="B8" s="1186" t="s">
        <v>1619</v>
      </c>
      <c r="C8" s="1187" t="s">
        <v>1619</v>
      </c>
      <c r="D8" s="1187" t="s">
        <v>1619</v>
      </c>
      <c r="E8" s="1187" t="s">
        <v>1619</v>
      </c>
      <c r="F8" s="1187" t="s">
        <v>1619</v>
      </c>
      <c r="G8" s="1187" t="s">
        <v>1619</v>
      </c>
      <c r="H8" s="1187" t="s">
        <v>1619</v>
      </c>
      <c r="I8" s="1187" t="s">
        <v>1619</v>
      </c>
      <c r="J8" s="1187" t="s">
        <v>1619</v>
      </c>
      <c r="K8" s="1187" t="s">
        <v>1619</v>
      </c>
      <c r="L8" s="1187" t="s">
        <v>1619</v>
      </c>
    </row>
    <row r="9" spans="1:14" s="1009" customFormat="1" ht="44.25" customHeight="1">
      <c r="A9" s="1130" t="s">
        <v>1620</v>
      </c>
      <c r="B9" s="1188" t="s">
        <v>1619</v>
      </c>
      <c r="C9" s="1031" t="s">
        <v>1619</v>
      </c>
      <c r="D9" s="1031" t="s">
        <v>1619</v>
      </c>
      <c r="E9" s="1032" t="s">
        <v>1619</v>
      </c>
      <c r="F9" s="1032" t="s">
        <v>1619</v>
      </c>
      <c r="G9" s="1032" t="s">
        <v>1619</v>
      </c>
      <c r="H9" s="1031" t="s">
        <v>1619</v>
      </c>
      <c r="I9" s="1031" t="s">
        <v>1619</v>
      </c>
      <c r="J9" s="1032" t="s">
        <v>1619</v>
      </c>
      <c r="K9" s="1032" t="s">
        <v>1619</v>
      </c>
      <c r="L9" s="1032" t="s">
        <v>1619</v>
      </c>
    </row>
    <row r="10" spans="1:14" s="1009" customFormat="1" ht="44.25" customHeight="1">
      <c r="A10" s="1130" t="s">
        <v>1621</v>
      </c>
      <c r="B10" s="1188" t="s">
        <v>1619</v>
      </c>
      <c r="C10" s="1031" t="s">
        <v>1619</v>
      </c>
      <c r="D10" s="1031" t="s">
        <v>1619</v>
      </c>
      <c r="E10" s="1032" t="s">
        <v>1619</v>
      </c>
      <c r="F10" s="1032" t="s">
        <v>1619</v>
      </c>
      <c r="G10" s="1032" t="s">
        <v>1619</v>
      </c>
      <c r="H10" s="1031" t="s">
        <v>1619</v>
      </c>
      <c r="I10" s="1031" t="s">
        <v>1619</v>
      </c>
      <c r="J10" s="1032" t="s">
        <v>1619</v>
      </c>
      <c r="K10" s="1032" t="s">
        <v>1619</v>
      </c>
      <c r="L10" s="1032" t="s">
        <v>1619</v>
      </c>
    </row>
    <row r="11" spans="1:14" s="1009" customFormat="1" ht="44.25" customHeight="1" thickBot="1">
      <c r="A11" s="1131" t="s">
        <v>1622</v>
      </c>
      <c r="B11" s="1189" t="s">
        <v>1619</v>
      </c>
      <c r="C11" s="1190" t="s">
        <v>1619</v>
      </c>
      <c r="D11" s="1190" t="s">
        <v>1619</v>
      </c>
      <c r="E11" s="1191" t="s">
        <v>1619</v>
      </c>
      <c r="F11" s="1191" t="s">
        <v>1619</v>
      </c>
      <c r="G11" s="1191" t="s">
        <v>1619</v>
      </c>
      <c r="H11" s="1190" t="s">
        <v>1619</v>
      </c>
      <c r="I11" s="1190" t="s">
        <v>1619</v>
      </c>
      <c r="J11" s="1191" t="s">
        <v>1619</v>
      </c>
      <c r="K11" s="1191" t="s">
        <v>1619</v>
      </c>
      <c r="L11" s="1191" t="s">
        <v>1619</v>
      </c>
    </row>
    <row r="12" spans="1:14" ht="27.75" customHeight="1">
      <c r="A12" s="1954" t="s">
        <v>1623</v>
      </c>
      <c r="B12" s="1954"/>
      <c r="C12" s="1954"/>
      <c r="D12" s="1954"/>
      <c r="E12" s="1954"/>
      <c r="F12" s="1954"/>
      <c r="G12" s="1954"/>
      <c r="H12" s="1025"/>
      <c r="I12" s="1025"/>
      <c r="K12" s="1025"/>
      <c r="L12" s="1192" t="s">
        <v>1790</v>
      </c>
    </row>
    <row r="13" spans="1:14" ht="17.399999999999999" customHeight="1">
      <c r="A13" s="1955" t="s">
        <v>1791</v>
      </c>
      <c r="B13" s="1955"/>
      <c r="C13" s="1955"/>
      <c r="D13" s="1955"/>
      <c r="E13" s="1955"/>
      <c r="F13" s="1955"/>
      <c r="G13" s="1955"/>
      <c r="H13" s="1955"/>
      <c r="I13" s="1955"/>
      <c r="J13" s="1955"/>
      <c r="K13" s="1955"/>
      <c r="L13" s="1955"/>
    </row>
    <row r="14" spans="1:14" ht="17.399999999999999" customHeight="1">
      <c r="A14" s="1025" t="s">
        <v>1625</v>
      </c>
      <c r="B14" s="1025"/>
      <c r="C14" s="1025"/>
      <c r="D14" s="1025"/>
      <c r="E14" s="1025"/>
      <c r="F14" s="1025"/>
      <c r="G14" s="1025"/>
      <c r="H14" s="1025"/>
      <c r="I14" s="1025"/>
      <c r="J14" s="1025"/>
      <c r="K14" s="1025"/>
      <c r="L14" s="1025"/>
    </row>
    <row r="15" spans="1:14" ht="16.2">
      <c r="A15" s="1025" t="s">
        <v>1626</v>
      </c>
      <c r="B15" s="1025"/>
      <c r="C15" s="1025"/>
      <c r="D15" s="1025"/>
      <c r="E15" s="1025"/>
      <c r="F15" s="1025"/>
      <c r="G15" s="1025"/>
      <c r="H15" s="1025"/>
      <c r="I15" s="1025"/>
      <c r="J15" s="1025"/>
      <c r="K15" s="1025"/>
      <c r="L15" s="1025"/>
    </row>
    <row r="17" spans="1:6" ht="22.8">
      <c r="A17" s="1028"/>
      <c r="B17" s="1028"/>
      <c r="C17" s="1028"/>
      <c r="D17" s="1029"/>
      <c r="E17" s="1029"/>
      <c r="F17" s="1029"/>
    </row>
    <row r="18" spans="1:6" ht="22.8">
      <c r="A18" s="1028"/>
      <c r="B18" s="1028"/>
      <c r="C18" s="1028"/>
      <c r="D18" s="1029"/>
      <c r="E18" s="1029"/>
      <c r="F18" s="1029"/>
    </row>
    <row r="19" spans="1:6" ht="22.8">
      <c r="A19" s="1028"/>
      <c r="B19" s="1028"/>
      <c r="C19" s="1028"/>
      <c r="D19" s="1029"/>
      <c r="E19" s="1029"/>
      <c r="F19" s="1029"/>
    </row>
    <row r="20" spans="1:6" ht="22.8">
      <c r="A20" s="1028"/>
      <c r="B20" s="1028"/>
      <c r="C20" s="1028"/>
      <c r="D20" s="1029"/>
      <c r="E20" s="1029"/>
      <c r="F20" s="1029"/>
    </row>
    <row r="21" spans="1:6" ht="22.8">
      <c r="A21" s="1028"/>
      <c r="B21" s="1028"/>
      <c r="C21" s="1028"/>
      <c r="D21" s="1029"/>
      <c r="E21" s="1029"/>
      <c r="F21" s="1029"/>
    </row>
    <row r="22" spans="1:6" ht="22.8">
      <c r="A22" s="1028"/>
      <c r="B22" s="1028"/>
      <c r="C22" s="1028"/>
      <c r="D22" s="1029"/>
      <c r="E22" s="1029"/>
      <c r="F22" s="1029"/>
    </row>
    <row r="23" spans="1:6" ht="22.8">
      <c r="A23" s="1028"/>
      <c r="B23" s="1028"/>
      <c r="C23" s="1028"/>
      <c r="D23" s="1029"/>
      <c r="E23" s="1029"/>
      <c r="F23" s="1029"/>
    </row>
    <row r="24" spans="1:6" ht="22.8">
      <c r="A24" s="1028"/>
      <c r="B24" s="1028"/>
      <c r="C24" s="1028"/>
      <c r="D24" s="1029"/>
      <c r="E24" s="1029"/>
      <c r="F24" s="1029"/>
    </row>
    <row r="25" spans="1:6" ht="22.8">
      <c r="A25" s="1028"/>
      <c r="B25" s="1028"/>
      <c r="C25" s="1028"/>
      <c r="D25" s="1029"/>
      <c r="E25" s="1029"/>
      <c r="F25" s="1029"/>
    </row>
    <row r="26" spans="1:6" ht="22.8">
      <c r="A26" s="1028"/>
      <c r="B26" s="1028"/>
      <c r="C26" s="1028"/>
      <c r="D26" s="1029"/>
      <c r="E26" s="1029"/>
      <c r="F26" s="1029"/>
    </row>
    <row r="27" spans="1:6" ht="22.8">
      <c r="A27" s="1028"/>
      <c r="B27" s="1028"/>
      <c r="C27" s="1028"/>
      <c r="D27" s="1029"/>
      <c r="E27" s="1029"/>
      <c r="F27" s="1029"/>
    </row>
    <row r="28" spans="1:6" ht="22.8">
      <c r="A28" s="1028"/>
      <c r="B28" s="1028"/>
      <c r="C28" s="1028"/>
      <c r="D28" s="1029"/>
      <c r="E28" s="1029"/>
      <c r="F28" s="1029"/>
    </row>
    <row r="29" spans="1:6" ht="22.8">
      <c r="A29" s="1028"/>
      <c r="B29" s="1028"/>
      <c r="C29" s="1028"/>
      <c r="D29" s="1029"/>
      <c r="E29" s="1029"/>
      <c r="F29" s="1029"/>
    </row>
    <row r="30" spans="1:6" ht="22.8">
      <c r="A30" s="1028"/>
      <c r="B30" s="1028"/>
      <c r="C30" s="1028"/>
      <c r="D30" s="1029"/>
      <c r="E30" s="1029"/>
      <c r="F30" s="1029"/>
    </row>
    <row r="31" spans="1:6" ht="22.8">
      <c r="A31" s="1028"/>
      <c r="B31" s="1028"/>
      <c r="C31" s="1028"/>
      <c r="D31" s="1029"/>
      <c r="E31" s="1029"/>
      <c r="F31" s="1029"/>
    </row>
    <row r="32" spans="1:6" ht="22.8">
      <c r="A32" s="1028"/>
      <c r="B32" s="1028"/>
      <c r="C32" s="1028"/>
      <c r="D32" s="1029"/>
      <c r="E32" s="1029"/>
      <c r="F32" s="1029"/>
    </row>
    <row r="33" spans="1:6" ht="22.8">
      <c r="A33" s="1028"/>
      <c r="B33" s="1028"/>
      <c r="C33" s="1028"/>
      <c r="D33" s="1029"/>
      <c r="E33" s="1029"/>
      <c r="F33" s="1029"/>
    </row>
    <row r="34" spans="1:6" ht="22.8">
      <c r="A34" s="1028"/>
      <c r="B34" s="1028"/>
      <c r="C34" s="1028"/>
      <c r="D34" s="1029"/>
      <c r="E34" s="1029"/>
      <c r="F34" s="1029"/>
    </row>
    <row r="35" spans="1:6" ht="22.8">
      <c r="A35" s="1028"/>
      <c r="B35" s="1028"/>
      <c r="C35" s="1028"/>
      <c r="D35" s="1029"/>
      <c r="E35" s="1029"/>
      <c r="F35" s="1029"/>
    </row>
    <row r="36" spans="1:6" ht="22.8">
      <c r="A36" s="1028"/>
      <c r="B36" s="1028"/>
      <c r="C36" s="1028"/>
      <c r="D36" s="1029"/>
      <c r="E36" s="1029"/>
      <c r="F36" s="1029"/>
    </row>
    <row r="37" spans="1:6" ht="22.8">
      <c r="A37" s="1028"/>
      <c r="B37" s="1028"/>
      <c r="C37" s="1028"/>
      <c r="D37" s="1029"/>
      <c r="E37" s="1029"/>
      <c r="F37" s="1029"/>
    </row>
    <row r="38" spans="1:6" ht="22.8">
      <c r="A38" s="1028"/>
      <c r="B38" s="1028"/>
      <c r="C38" s="1028"/>
      <c r="D38" s="1029"/>
      <c r="E38" s="1029"/>
      <c r="F38" s="1029"/>
    </row>
    <row r="39" spans="1:6" ht="22.8">
      <c r="A39" s="1028"/>
      <c r="B39" s="1028"/>
      <c r="C39" s="1028"/>
      <c r="D39" s="1029"/>
      <c r="E39" s="1029"/>
      <c r="F39" s="1029"/>
    </row>
    <row r="40" spans="1:6" ht="22.8">
      <c r="A40" s="1028"/>
      <c r="B40" s="1028"/>
      <c r="C40" s="1028"/>
      <c r="D40" s="1029"/>
      <c r="E40" s="1029"/>
      <c r="F40" s="1029"/>
    </row>
    <row r="41" spans="1:6" ht="22.8">
      <c r="A41" s="1028"/>
      <c r="B41" s="1028"/>
      <c r="C41" s="1028"/>
      <c r="D41" s="1029"/>
      <c r="E41" s="1029"/>
      <c r="F41" s="1029"/>
    </row>
    <row r="42" spans="1:6" ht="22.8">
      <c r="A42" s="1028"/>
      <c r="B42" s="1028"/>
      <c r="C42" s="1028"/>
      <c r="D42" s="1029"/>
      <c r="E42" s="1029"/>
      <c r="F42" s="1029"/>
    </row>
    <row r="43" spans="1:6" ht="22.8">
      <c r="A43" s="1028"/>
      <c r="B43" s="1028"/>
      <c r="C43" s="1028"/>
      <c r="D43" s="1029"/>
      <c r="E43" s="1029"/>
      <c r="F43" s="1029"/>
    </row>
    <row r="44" spans="1:6" ht="22.8">
      <c r="A44" s="1028"/>
      <c r="B44" s="1028"/>
      <c r="C44" s="1028"/>
      <c r="D44" s="1029"/>
      <c r="E44" s="1029"/>
      <c r="F44" s="1029"/>
    </row>
    <row r="45" spans="1:6" ht="22.8">
      <c r="A45" s="1028"/>
      <c r="B45" s="1028"/>
      <c r="C45" s="1028"/>
      <c r="D45" s="1029"/>
      <c r="E45" s="1029"/>
      <c r="F45" s="1029"/>
    </row>
    <row r="46" spans="1:6" ht="22.8">
      <c r="A46" s="1028"/>
      <c r="B46" s="1028"/>
      <c r="C46" s="1028"/>
      <c r="D46" s="1029"/>
      <c r="E46" s="1029"/>
      <c r="F46" s="1029"/>
    </row>
    <row r="47" spans="1:6" ht="22.8">
      <c r="A47" s="1028"/>
      <c r="B47" s="1028"/>
      <c r="C47" s="1028"/>
      <c r="D47" s="1029"/>
      <c r="E47" s="1029"/>
      <c r="F47" s="1029"/>
    </row>
    <row r="48" spans="1:6" ht="22.8">
      <c r="A48" s="1028"/>
      <c r="B48" s="1028"/>
      <c r="C48" s="1028"/>
      <c r="D48" s="1029"/>
      <c r="E48" s="1029"/>
      <c r="F48" s="1029"/>
    </row>
    <row r="49" spans="1:6" ht="22.8">
      <c r="A49" s="1028"/>
      <c r="B49" s="1028"/>
      <c r="C49" s="1028"/>
      <c r="D49" s="1029"/>
      <c r="E49" s="1029"/>
      <c r="F49" s="1029"/>
    </row>
    <row r="50" spans="1:6" ht="22.8">
      <c r="A50" s="1028"/>
      <c r="B50" s="1028"/>
      <c r="C50" s="1028"/>
      <c r="D50" s="1029"/>
      <c r="E50" s="1029"/>
      <c r="F50" s="1029"/>
    </row>
    <row r="51" spans="1:6" ht="22.8">
      <c r="A51" s="1028"/>
      <c r="B51" s="1028"/>
      <c r="C51" s="1028"/>
      <c r="D51" s="1029"/>
      <c r="E51" s="1029"/>
      <c r="F51" s="1029"/>
    </row>
    <row r="52" spans="1:6" ht="22.8">
      <c r="A52" s="1028"/>
      <c r="B52" s="1028"/>
      <c r="C52" s="1028"/>
      <c r="D52" s="1029"/>
      <c r="E52" s="1029"/>
      <c r="F52" s="1029"/>
    </row>
    <row r="53" spans="1:6" ht="22.8">
      <c r="A53" s="1028"/>
      <c r="B53" s="1028"/>
      <c r="C53" s="1028"/>
      <c r="D53" s="1029"/>
      <c r="E53" s="1029"/>
      <c r="F53" s="1029"/>
    </row>
    <row r="54" spans="1:6" ht="22.8">
      <c r="A54" s="1028"/>
      <c r="B54" s="1028"/>
      <c r="C54" s="1028"/>
      <c r="D54" s="1029"/>
      <c r="E54" s="1029"/>
      <c r="F54" s="1029"/>
    </row>
    <row r="55" spans="1:6" ht="22.8">
      <c r="A55" s="1028"/>
      <c r="B55" s="1028"/>
      <c r="C55" s="1028"/>
      <c r="D55" s="1029"/>
      <c r="E55" s="1029"/>
      <c r="F55" s="1029"/>
    </row>
    <row r="56" spans="1:6" ht="22.8">
      <c r="A56" s="1028"/>
      <c r="B56" s="1028"/>
      <c r="C56" s="1028"/>
      <c r="D56" s="1029"/>
      <c r="E56" s="1029"/>
      <c r="F56" s="1029"/>
    </row>
    <row r="57" spans="1:6" ht="22.8">
      <c r="A57" s="1028"/>
      <c r="B57" s="1028"/>
      <c r="C57" s="1028"/>
      <c r="D57" s="1029"/>
      <c r="E57" s="1029"/>
      <c r="F57" s="1029"/>
    </row>
    <row r="58" spans="1:6" ht="22.8">
      <c r="A58" s="1028"/>
      <c r="B58" s="1028"/>
      <c r="C58" s="1028"/>
      <c r="D58" s="1029"/>
      <c r="E58" s="1029"/>
      <c r="F58" s="1029"/>
    </row>
    <row r="59" spans="1:6" ht="22.8">
      <c r="A59" s="1028"/>
      <c r="B59" s="1028"/>
      <c r="C59" s="1028"/>
      <c r="D59" s="1029"/>
      <c r="E59" s="1029"/>
      <c r="F59" s="1029"/>
    </row>
    <row r="60" spans="1:6" ht="22.8">
      <c r="A60" s="1028"/>
      <c r="B60" s="1028"/>
      <c r="C60" s="1028"/>
      <c r="D60" s="1029"/>
      <c r="E60" s="1029"/>
      <c r="F60" s="1029"/>
    </row>
    <row r="61" spans="1:6" ht="22.8">
      <c r="A61" s="1028"/>
      <c r="B61" s="1028"/>
      <c r="C61" s="1028"/>
      <c r="D61" s="1029"/>
      <c r="E61" s="1029"/>
      <c r="F61" s="1029"/>
    </row>
    <row r="62" spans="1:6" ht="22.8">
      <c r="A62" s="1028"/>
      <c r="B62" s="1028"/>
      <c r="C62" s="1028"/>
      <c r="D62" s="1029"/>
      <c r="E62" s="1029"/>
      <c r="F62" s="1029"/>
    </row>
    <row r="63" spans="1:6" ht="22.8">
      <c r="A63" s="1028"/>
      <c r="B63" s="1028"/>
      <c r="C63" s="1028"/>
      <c r="D63" s="1029"/>
      <c r="E63" s="1029"/>
      <c r="F63" s="1029"/>
    </row>
    <row r="64" spans="1:6" ht="22.8">
      <c r="A64" s="1028"/>
      <c r="B64" s="1028"/>
      <c r="C64" s="1028"/>
      <c r="D64" s="1029"/>
      <c r="E64" s="1029"/>
      <c r="F64" s="1029"/>
    </row>
    <row r="65" spans="1:6" ht="22.8">
      <c r="A65" s="1028"/>
      <c r="B65" s="1028"/>
      <c r="C65" s="1028"/>
      <c r="D65" s="1029"/>
      <c r="E65" s="1029"/>
      <c r="F65" s="1029"/>
    </row>
    <row r="66" spans="1:6" ht="22.8">
      <c r="A66" s="1028"/>
      <c r="B66" s="1028"/>
      <c r="C66" s="1028"/>
      <c r="D66" s="1029"/>
      <c r="E66" s="1029"/>
      <c r="F66" s="1029"/>
    </row>
    <row r="67" spans="1:6" ht="22.8">
      <c r="A67" s="1028"/>
      <c r="B67" s="1028"/>
      <c r="C67" s="1028"/>
      <c r="D67" s="1029"/>
      <c r="E67" s="1029"/>
      <c r="F67" s="1029"/>
    </row>
    <row r="68" spans="1:6" ht="22.8">
      <c r="A68" s="1028"/>
      <c r="B68" s="1028"/>
      <c r="C68" s="1028"/>
      <c r="D68" s="1029"/>
      <c r="E68" s="1029"/>
      <c r="F68" s="1029"/>
    </row>
    <row r="69" spans="1:6" ht="22.8">
      <c r="A69" s="1028"/>
      <c r="B69" s="1028"/>
      <c r="C69" s="1028"/>
      <c r="D69" s="1029"/>
      <c r="E69" s="1029"/>
      <c r="F69" s="1029"/>
    </row>
    <row r="70" spans="1:6" ht="22.8">
      <c r="A70" s="1028"/>
      <c r="B70" s="1028"/>
      <c r="C70" s="1028"/>
      <c r="D70" s="1029"/>
      <c r="E70" s="1029"/>
      <c r="F70" s="1029"/>
    </row>
    <row r="71" spans="1:6" ht="22.8">
      <c r="A71" s="1028"/>
      <c r="B71" s="1028"/>
      <c r="C71" s="1028"/>
      <c r="D71" s="1029"/>
      <c r="E71" s="1029"/>
      <c r="F71" s="1029"/>
    </row>
    <row r="72" spans="1:6" ht="22.8">
      <c r="A72" s="1028"/>
      <c r="B72" s="1028"/>
      <c r="C72" s="1028"/>
      <c r="D72" s="1029"/>
      <c r="E72" s="1029"/>
      <c r="F72" s="1029"/>
    </row>
    <row r="73" spans="1:6" ht="22.8">
      <c r="A73" s="1028"/>
      <c r="B73" s="1028"/>
      <c r="C73" s="1028"/>
      <c r="D73" s="1029"/>
      <c r="E73" s="1029"/>
      <c r="F73" s="1029"/>
    </row>
    <row r="74" spans="1:6" ht="22.8">
      <c r="A74" s="1028"/>
      <c r="B74" s="1028"/>
      <c r="C74" s="1028"/>
      <c r="D74" s="1029"/>
      <c r="E74" s="1029"/>
      <c r="F74" s="1029"/>
    </row>
    <row r="75" spans="1:6" ht="22.8">
      <c r="A75" s="1028"/>
      <c r="B75" s="1028"/>
      <c r="C75" s="1028"/>
      <c r="D75" s="1029"/>
      <c r="E75" s="1029"/>
      <c r="F75" s="1029"/>
    </row>
    <row r="76" spans="1:6" ht="22.8">
      <c r="A76" s="1028"/>
      <c r="B76" s="1028"/>
      <c r="C76" s="1028"/>
      <c r="D76" s="1029"/>
      <c r="E76" s="1029"/>
      <c r="F76" s="1029"/>
    </row>
    <row r="77" spans="1:6" ht="22.8">
      <c r="A77" s="1028"/>
      <c r="B77" s="1028"/>
      <c r="C77" s="1028"/>
      <c r="D77" s="1029"/>
      <c r="E77" s="1029"/>
      <c r="F77" s="1029"/>
    </row>
    <row r="78" spans="1:6" ht="22.8">
      <c r="A78" s="1028"/>
      <c r="B78" s="1028"/>
      <c r="C78" s="1028"/>
      <c r="D78" s="1029"/>
      <c r="E78" s="1029"/>
      <c r="F78" s="1029"/>
    </row>
    <row r="79" spans="1:6" ht="22.8">
      <c r="A79" s="1028"/>
      <c r="B79" s="1028"/>
      <c r="C79" s="1028"/>
      <c r="D79" s="1029"/>
      <c r="E79" s="1029"/>
      <c r="F79" s="1029"/>
    </row>
    <row r="80" spans="1:6" ht="22.8">
      <c r="A80" s="1028"/>
      <c r="B80" s="1028"/>
      <c r="C80" s="1028"/>
      <c r="D80" s="1029"/>
      <c r="E80" s="1029"/>
      <c r="F80" s="1029"/>
    </row>
    <row r="81" spans="1:6" ht="22.8">
      <c r="A81" s="1028"/>
      <c r="B81" s="1028"/>
      <c r="C81" s="1028"/>
      <c r="D81" s="1029"/>
      <c r="E81" s="1029"/>
      <c r="F81" s="1029"/>
    </row>
    <row r="82" spans="1:6" ht="22.8">
      <c r="A82" s="1028"/>
      <c r="B82" s="1028"/>
      <c r="C82" s="1028"/>
      <c r="D82" s="1029"/>
      <c r="E82" s="1029"/>
      <c r="F82" s="1029"/>
    </row>
    <row r="83" spans="1:6" ht="22.8">
      <c r="A83" s="1028"/>
      <c r="B83" s="1028"/>
      <c r="C83" s="1028"/>
      <c r="D83" s="1029"/>
      <c r="E83" s="1029"/>
      <c r="F83" s="1029"/>
    </row>
    <row r="84" spans="1:6" ht="22.8">
      <c r="A84" s="1028"/>
      <c r="B84" s="1028"/>
      <c r="C84" s="1028"/>
      <c r="D84" s="1029"/>
      <c r="E84" s="1029"/>
      <c r="F84" s="1029"/>
    </row>
    <row r="85" spans="1:6" ht="22.8">
      <c r="A85" s="1028"/>
      <c r="B85" s="1028"/>
      <c r="C85" s="1028"/>
      <c r="D85" s="1029"/>
      <c r="E85" s="1029"/>
      <c r="F85" s="1029"/>
    </row>
    <row r="86" spans="1:6" ht="22.8">
      <c r="A86" s="1028"/>
      <c r="B86" s="1028"/>
      <c r="C86" s="1028"/>
      <c r="D86" s="1029"/>
      <c r="E86" s="1029"/>
      <c r="F86" s="1029"/>
    </row>
    <row r="87" spans="1:6" ht="22.8">
      <c r="A87" s="1028"/>
      <c r="B87" s="1028"/>
      <c r="C87" s="1028"/>
      <c r="D87" s="1029"/>
      <c r="E87" s="1029"/>
      <c r="F87" s="1029"/>
    </row>
    <row r="88" spans="1:6" ht="22.8">
      <c r="A88" s="1028"/>
      <c r="B88" s="1028"/>
      <c r="C88" s="1028"/>
      <c r="D88" s="1029"/>
      <c r="E88" s="1029"/>
      <c r="F88" s="1029"/>
    </row>
    <row r="89" spans="1:6" ht="22.8">
      <c r="A89" s="1028"/>
      <c r="B89" s="1028"/>
      <c r="C89" s="1028"/>
      <c r="D89" s="1029"/>
      <c r="E89" s="1029"/>
      <c r="F89" s="1029"/>
    </row>
    <row r="90" spans="1:6" ht="22.8">
      <c r="A90" s="1028"/>
      <c r="B90" s="1028"/>
      <c r="C90" s="1028"/>
      <c r="D90" s="1029"/>
      <c r="E90" s="1029"/>
      <c r="F90" s="1029"/>
    </row>
    <row r="91" spans="1:6" ht="22.8">
      <c r="A91" s="1028"/>
      <c r="B91" s="1028"/>
      <c r="C91" s="1028"/>
      <c r="D91" s="1029"/>
      <c r="E91" s="1029"/>
      <c r="F91" s="1029"/>
    </row>
    <row r="92" spans="1:6" ht="22.8">
      <c r="A92" s="1028"/>
      <c r="B92" s="1028"/>
      <c r="C92" s="1028"/>
      <c r="D92" s="1029"/>
      <c r="E92" s="1029"/>
      <c r="F92" s="1029"/>
    </row>
    <row r="93" spans="1:6" ht="22.8">
      <c r="A93" s="1028"/>
      <c r="B93" s="1028"/>
      <c r="C93" s="1028"/>
      <c r="D93" s="1029"/>
      <c r="E93" s="1029"/>
      <c r="F93" s="1029"/>
    </row>
    <row r="94" spans="1:6" ht="22.8">
      <c r="A94" s="1028"/>
      <c r="B94" s="1028"/>
      <c r="C94" s="1028"/>
      <c r="D94" s="1029"/>
      <c r="E94" s="1029"/>
      <c r="F94" s="1029"/>
    </row>
    <row r="95" spans="1:6" ht="22.8">
      <c r="A95" s="1028"/>
      <c r="B95" s="1028"/>
      <c r="C95" s="1028"/>
      <c r="D95" s="1029"/>
      <c r="E95" s="1029"/>
      <c r="F95" s="1029"/>
    </row>
    <row r="96" spans="1:6" ht="22.8">
      <c r="A96" s="1028"/>
      <c r="B96" s="1028"/>
      <c r="C96" s="1028"/>
      <c r="D96" s="1029"/>
      <c r="E96" s="1029"/>
      <c r="F96" s="1029"/>
    </row>
    <row r="97" spans="1:6" ht="22.8">
      <c r="A97" s="1028"/>
      <c r="B97" s="1028"/>
      <c r="C97" s="1028"/>
      <c r="D97" s="1029"/>
      <c r="E97" s="1029"/>
      <c r="F97" s="1029"/>
    </row>
    <row r="98" spans="1:6" ht="22.8">
      <c r="A98" s="1028"/>
      <c r="B98" s="1028"/>
      <c r="C98" s="1028"/>
      <c r="D98" s="1029"/>
      <c r="E98" s="1029"/>
      <c r="F98" s="1029"/>
    </row>
    <row r="99" spans="1:6" ht="22.8">
      <c r="A99" s="1028"/>
      <c r="B99" s="1028"/>
      <c r="C99" s="1028"/>
      <c r="D99" s="1029"/>
      <c r="E99" s="1029"/>
      <c r="F99" s="1029"/>
    </row>
    <row r="100" spans="1:6" ht="22.8">
      <c r="A100" s="1028"/>
      <c r="B100" s="1028"/>
      <c r="C100" s="1028"/>
      <c r="D100" s="1029"/>
      <c r="E100" s="1029"/>
      <c r="F100" s="1029"/>
    </row>
    <row r="101" spans="1:6" ht="22.8">
      <c r="A101" s="1028"/>
      <c r="B101" s="1028"/>
      <c r="C101" s="1028"/>
      <c r="D101" s="1029"/>
      <c r="E101" s="1029"/>
      <c r="F101" s="1029"/>
    </row>
    <row r="102" spans="1:6" ht="22.8">
      <c r="A102" s="1028"/>
      <c r="B102" s="1028"/>
      <c r="C102" s="1028"/>
      <c r="D102" s="1029"/>
      <c r="E102" s="1029"/>
      <c r="F102" s="1029"/>
    </row>
    <row r="103" spans="1:6" ht="22.8">
      <c r="A103" s="1028"/>
      <c r="B103" s="1028"/>
      <c r="C103" s="1028"/>
      <c r="D103" s="1029"/>
      <c r="E103" s="1029"/>
      <c r="F103" s="1029"/>
    </row>
    <row r="104" spans="1:6" ht="22.8">
      <c r="A104" s="1028"/>
      <c r="B104" s="1028"/>
      <c r="C104" s="1028"/>
      <c r="D104" s="1029"/>
      <c r="E104" s="1029"/>
      <c r="F104" s="1029"/>
    </row>
    <row r="105" spans="1:6" ht="22.8">
      <c r="A105" s="1028"/>
      <c r="B105" s="1028"/>
      <c r="C105" s="1028"/>
      <c r="D105" s="1029"/>
      <c r="E105" s="1029"/>
      <c r="F105" s="1029"/>
    </row>
    <row r="106" spans="1:6" ht="22.8">
      <c r="A106" s="1028"/>
      <c r="B106" s="1028"/>
      <c r="C106" s="1028"/>
      <c r="D106" s="1029"/>
      <c r="E106" s="1029"/>
      <c r="F106" s="1029"/>
    </row>
    <row r="107" spans="1:6" ht="22.8">
      <c r="A107" s="1028"/>
      <c r="B107" s="1028"/>
      <c r="C107" s="1028"/>
      <c r="D107" s="1029"/>
      <c r="E107" s="1029"/>
      <c r="F107" s="1029"/>
    </row>
    <row r="108" spans="1:6" ht="22.8">
      <c r="A108" s="1028"/>
      <c r="B108" s="1028"/>
      <c r="C108" s="1028"/>
      <c r="D108" s="1029"/>
      <c r="E108" s="1029"/>
      <c r="F108" s="1029"/>
    </row>
    <row r="109" spans="1:6" ht="22.8">
      <c r="A109" s="1028"/>
      <c r="B109" s="1028"/>
      <c r="C109" s="1028"/>
      <c r="D109" s="1029"/>
      <c r="E109" s="1029"/>
      <c r="F109" s="1029"/>
    </row>
    <row r="110" spans="1:6" ht="22.8">
      <c r="A110" s="1028"/>
      <c r="B110" s="1028"/>
      <c r="C110" s="1028"/>
      <c r="D110" s="1029"/>
      <c r="E110" s="1029"/>
      <c r="F110" s="1029"/>
    </row>
    <row r="111" spans="1:6" ht="22.8">
      <c r="A111" s="1028"/>
      <c r="B111" s="1028"/>
      <c r="C111" s="1028"/>
      <c r="D111" s="1029"/>
      <c r="E111" s="1029"/>
      <c r="F111" s="1029"/>
    </row>
    <row r="112" spans="1:6" ht="22.8">
      <c r="A112" s="1028"/>
      <c r="B112" s="1028"/>
      <c r="C112" s="1028"/>
      <c r="D112" s="1029"/>
      <c r="E112" s="1029"/>
      <c r="F112" s="1029"/>
    </row>
    <row r="113" spans="1:6" ht="22.8">
      <c r="A113" s="1028"/>
      <c r="B113" s="1028"/>
      <c r="C113" s="1028"/>
      <c r="D113" s="1029"/>
      <c r="E113" s="1029"/>
      <c r="F113" s="1029"/>
    </row>
    <row r="114" spans="1:6" ht="22.8">
      <c r="A114" s="1028"/>
      <c r="B114" s="1028"/>
      <c r="C114" s="1028"/>
      <c r="D114" s="1029"/>
      <c r="E114" s="1029"/>
      <c r="F114" s="1029"/>
    </row>
    <row r="115" spans="1:6" ht="22.8">
      <c r="A115" s="1028"/>
      <c r="B115" s="1028"/>
      <c r="C115" s="1028"/>
      <c r="D115" s="1029"/>
      <c r="E115" s="1029"/>
      <c r="F115" s="1029"/>
    </row>
    <row r="116" spans="1:6" ht="22.8">
      <c r="A116" s="1028"/>
      <c r="B116" s="1028"/>
      <c r="C116" s="1028"/>
      <c r="D116" s="1029"/>
      <c r="E116" s="1029"/>
      <c r="F116" s="1029"/>
    </row>
    <row r="117" spans="1:6" ht="22.8">
      <c r="A117" s="1028"/>
      <c r="B117" s="1028"/>
      <c r="C117" s="1028"/>
      <c r="D117" s="1029"/>
      <c r="E117" s="1029"/>
      <c r="F117" s="1029"/>
    </row>
    <row r="118" spans="1:6" ht="22.8">
      <c r="A118" s="1028"/>
      <c r="B118" s="1028"/>
      <c r="C118" s="1028"/>
      <c r="D118" s="1029"/>
      <c r="E118" s="1029"/>
      <c r="F118" s="1029"/>
    </row>
    <row r="119" spans="1:6" ht="22.8">
      <c r="A119" s="1028"/>
      <c r="B119" s="1028"/>
      <c r="C119" s="1028"/>
      <c r="D119" s="1029"/>
      <c r="E119" s="1029"/>
      <c r="F119" s="1029"/>
    </row>
    <row r="120" spans="1:6" ht="22.8">
      <c r="A120" s="1028"/>
      <c r="B120" s="1028"/>
      <c r="C120" s="1028"/>
      <c r="D120" s="1029"/>
      <c r="E120" s="1029"/>
      <c r="F120" s="1029"/>
    </row>
    <row r="121" spans="1:6" ht="22.8">
      <c r="A121" s="1028"/>
      <c r="B121" s="1028"/>
      <c r="C121" s="1028"/>
      <c r="D121" s="1029"/>
      <c r="E121" s="1029"/>
      <c r="F121" s="1029"/>
    </row>
    <row r="122" spans="1:6" ht="22.8">
      <c r="A122" s="1028"/>
      <c r="B122" s="1028"/>
      <c r="C122" s="1028"/>
      <c r="D122" s="1029"/>
      <c r="E122" s="1029"/>
      <c r="F122" s="1029"/>
    </row>
    <row r="123" spans="1:6" ht="22.8">
      <c r="A123" s="1028"/>
      <c r="B123" s="1028"/>
      <c r="C123" s="1028"/>
      <c r="D123" s="1029"/>
      <c r="E123" s="1029"/>
      <c r="F123" s="1029"/>
    </row>
    <row r="124" spans="1:6" ht="22.8">
      <c r="A124" s="1028"/>
      <c r="B124" s="1028"/>
      <c r="C124" s="1028"/>
      <c r="D124" s="1029"/>
      <c r="E124" s="1029"/>
      <c r="F124" s="1029"/>
    </row>
    <row r="125" spans="1:6" ht="22.8">
      <c r="A125" s="1028"/>
      <c r="B125" s="1028"/>
      <c r="C125" s="1028"/>
      <c r="D125" s="1029"/>
      <c r="E125" s="1029"/>
      <c r="F125" s="1029"/>
    </row>
    <row r="126" spans="1:6" ht="22.8">
      <c r="A126" s="1028"/>
      <c r="B126" s="1028"/>
      <c r="C126" s="1028"/>
      <c r="D126" s="1029"/>
      <c r="E126" s="1029"/>
      <c r="F126" s="1029"/>
    </row>
    <row r="127" spans="1:6" ht="22.8">
      <c r="A127" s="1028"/>
      <c r="B127" s="1028"/>
      <c r="C127" s="1028"/>
      <c r="D127" s="1029"/>
      <c r="E127" s="1029"/>
      <c r="F127" s="1029"/>
    </row>
    <row r="128" spans="1:6" ht="22.8">
      <c r="A128" s="1028"/>
      <c r="B128" s="1028"/>
      <c r="C128" s="1028"/>
      <c r="D128" s="1029"/>
      <c r="E128" s="1029"/>
      <c r="F128" s="1029"/>
    </row>
    <row r="129" spans="1:6" ht="22.8">
      <c r="A129" s="1028"/>
      <c r="B129" s="1028"/>
      <c r="C129" s="1028"/>
      <c r="D129" s="1029"/>
      <c r="E129" s="1029"/>
      <c r="F129" s="1029"/>
    </row>
    <row r="130" spans="1:6" ht="22.8">
      <c r="A130" s="1028"/>
      <c r="B130" s="1028"/>
      <c r="C130" s="1028"/>
      <c r="D130" s="1029"/>
      <c r="E130" s="1029"/>
      <c r="F130" s="1029"/>
    </row>
    <row r="131" spans="1:6" ht="22.8">
      <c r="A131" s="1028"/>
      <c r="B131" s="1028"/>
      <c r="C131" s="1028"/>
      <c r="D131" s="1029"/>
      <c r="E131" s="1029"/>
      <c r="F131" s="1029"/>
    </row>
    <row r="132" spans="1:6" ht="22.8">
      <c r="A132" s="1028"/>
      <c r="B132" s="1028"/>
      <c r="C132" s="1028"/>
      <c r="D132" s="1029"/>
      <c r="E132" s="1029"/>
      <c r="F132" s="1029"/>
    </row>
    <row r="133" spans="1:6" ht="22.8">
      <c r="A133" s="1028"/>
      <c r="B133" s="1028"/>
      <c r="C133" s="1028"/>
      <c r="D133" s="1029"/>
      <c r="E133" s="1029"/>
      <c r="F133" s="1029"/>
    </row>
    <row r="134" spans="1:6" ht="22.8">
      <c r="A134" s="1028"/>
      <c r="B134" s="1028"/>
      <c r="C134" s="1028"/>
      <c r="D134" s="1029"/>
      <c r="E134" s="1029"/>
      <c r="F134" s="1029"/>
    </row>
    <row r="135" spans="1:6" ht="22.8">
      <c r="A135" s="1028"/>
      <c r="B135" s="1028"/>
      <c r="C135" s="1028"/>
      <c r="D135" s="1029"/>
      <c r="E135" s="1029"/>
      <c r="F135" s="1029"/>
    </row>
    <row r="136" spans="1:6" ht="22.8">
      <c r="A136" s="1028"/>
      <c r="B136" s="1028"/>
      <c r="C136" s="1028"/>
      <c r="D136" s="1029"/>
      <c r="E136" s="1029"/>
      <c r="F136" s="1029"/>
    </row>
    <row r="137" spans="1:6" ht="22.8">
      <c r="A137" s="1028"/>
      <c r="B137" s="1028"/>
      <c r="C137" s="1028"/>
      <c r="D137" s="1029"/>
      <c r="E137" s="1029"/>
      <c r="F137" s="1029"/>
    </row>
    <row r="138" spans="1:6" ht="22.8">
      <c r="A138" s="1028"/>
      <c r="B138" s="1028"/>
      <c r="C138" s="1028"/>
      <c r="D138" s="1029"/>
      <c r="E138" s="1029"/>
      <c r="F138" s="1029"/>
    </row>
    <row r="139" spans="1:6" ht="22.8">
      <c r="A139" s="1028"/>
      <c r="B139" s="1028"/>
      <c r="C139" s="1028"/>
      <c r="D139" s="1029"/>
      <c r="E139" s="1029"/>
      <c r="F139" s="1029"/>
    </row>
    <row r="140" spans="1:6" ht="22.8">
      <c r="A140" s="1028"/>
      <c r="B140" s="1028"/>
      <c r="C140" s="1028"/>
      <c r="D140" s="1029"/>
      <c r="E140" s="1029"/>
      <c r="F140" s="1029"/>
    </row>
    <row r="141" spans="1:6" ht="22.8">
      <c r="A141" s="1028"/>
      <c r="B141" s="1028"/>
      <c r="C141" s="1028"/>
      <c r="D141" s="1029"/>
      <c r="E141" s="1029"/>
      <c r="F141" s="1029"/>
    </row>
    <row r="142" spans="1:6" ht="22.8">
      <c r="A142" s="1028"/>
      <c r="B142" s="1028"/>
      <c r="C142" s="1028"/>
      <c r="D142" s="1029"/>
      <c r="E142" s="1029"/>
      <c r="F142" s="1029"/>
    </row>
    <row r="143" spans="1:6" ht="22.8">
      <c r="A143" s="1028"/>
      <c r="B143" s="1028"/>
      <c r="C143" s="1028"/>
      <c r="D143" s="1029"/>
      <c r="E143" s="1029"/>
      <c r="F143" s="1029"/>
    </row>
    <row r="144" spans="1:6" ht="22.8">
      <c r="A144" s="1028"/>
      <c r="B144" s="1028"/>
      <c r="C144" s="1028"/>
      <c r="D144" s="1029"/>
      <c r="E144" s="1029"/>
      <c r="F144" s="1029"/>
    </row>
    <row r="145" spans="1:6" ht="22.8">
      <c r="A145" s="1028"/>
      <c r="B145" s="1028"/>
      <c r="C145" s="1028"/>
      <c r="D145" s="1029"/>
      <c r="E145" s="1029"/>
      <c r="F145" s="1029"/>
    </row>
    <row r="146" spans="1:6" ht="22.8">
      <c r="A146" s="1028"/>
      <c r="B146" s="1028"/>
      <c r="C146" s="1028"/>
      <c r="D146" s="1029"/>
      <c r="E146" s="1029"/>
      <c r="F146" s="1029"/>
    </row>
    <row r="147" spans="1:6" ht="22.8">
      <c r="A147" s="1028"/>
      <c r="B147" s="1028"/>
      <c r="C147" s="1028"/>
      <c r="D147" s="1029"/>
      <c r="E147" s="1029"/>
      <c r="F147" s="1029"/>
    </row>
    <row r="148" spans="1:6" ht="22.8">
      <c r="A148" s="1028"/>
      <c r="B148" s="1028"/>
      <c r="C148" s="1028"/>
      <c r="D148" s="1029"/>
      <c r="E148" s="1029"/>
      <c r="F148" s="1029"/>
    </row>
    <row r="149" spans="1:6" ht="22.8">
      <c r="A149" s="1028"/>
      <c r="B149" s="1028"/>
      <c r="C149" s="1028"/>
      <c r="D149" s="1029"/>
      <c r="E149" s="1029"/>
      <c r="F149" s="1029"/>
    </row>
    <row r="150" spans="1:6" ht="22.8">
      <c r="A150" s="1028"/>
      <c r="B150" s="1028"/>
      <c r="C150" s="1028"/>
      <c r="D150" s="1029"/>
      <c r="E150" s="1029"/>
      <c r="F150" s="1029"/>
    </row>
    <row r="151" spans="1:6" ht="22.8">
      <c r="A151" s="1028"/>
      <c r="B151" s="1028"/>
      <c r="C151" s="1028"/>
      <c r="D151" s="1029"/>
      <c r="E151" s="1029"/>
      <c r="F151" s="1029"/>
    </row>
    <row r="152" spans="1:6" ht="22.8">
      <c r="A152" s="1028"/>
      <c r="B152" s="1028"/>
      <c r="C152" s="1028"/>
      <c r="D152" s="1029"/>
      <c r="E152" s="1029"/>
      <c r="F152" s="1029"/>
    </row>
    <row r="153" spans="1:6" ht="22.8">
      <c r="A153" s="1028"/>
      <c r="B153" s="1028"/>
      <c r="C153" s="1028"/>
      <c r="D153" s="1029"/>
      <c r="E153" s="1029"/>
      <c r="F153" s="1029"/>
    </row>
    <row r="154" spans="1:6" ht="22.8">
      <c r="A154" s="1028"/>
      <c r="B154" s="1028"/>
      <c r="C154" s="1028"/>
      <c r="D154" s="1029"/>
      <c r="E154" s="1029"/>
      <c r="F154" s="1029"/>
    </row>
    <row r="155" spans="1:6" ht="22.8">
      <c r="A155" s="1028"/>
      <c r="B155" s="1028"/>
      <c r="C155" s="1028"/>
      <c r="D155" s="1029"/>
      <c r="E155" s="1029"/>
      <c r="F155" s="1029"/>
    </row>
    <row r="156" spans="1:6" ht="22.8">
      <c r="A156" s="1028"/>
      <c r="B156" s="1028"/>
      <c r="C156" s="1028"/>
      <c r="D156" s="1029"/>
      <c r="E156" s="1029"/>
      <c r="F156" s="1029"/>
    </row>
    <row r="157" spans="1:6" ht="22.8">
      <c r="A157" s="1028"/>
      <c r="B157" s="1028"/>
      <c r="C157" s="1028"/>
      <c r="D157" s="1029"/>
      <c r="E157" s="1029"/>
      <c r="F157" s="1029"/>
    </row>
    <row r="158" spans="1:6" ht="22.8">
      <c r="A158" s="1028"/>
      <c r="B158" s="1028"/>
      <c r="C158" s="1028"/>
      <c r="D158" s="1029"/>
      <c r="E158" s="1029"/>
      <c r="F158" s="1029"/>
    </row>
    <row r="159" spans="1:6" ht="22.8">
      <c r="A159" s="1028"/>
      <c r="B159" s="1028"/>
      <c r="C159" s="1028"/>
      <c r="D159" s="1029"/>
      <c r="E159" s="1029"/>
      <c r="F159" s="1029"/>
    </row>
    <row r="160" spans="1:6" ht="22.8">
      <c r="A160" s="1028"/>
      <c r="B160" s="1028"/>
      <c r="C160" s="1028"/>
      <c r="D160" s="1029"/>
      <c r="E160" s="1029"/>
      <c r="F160" s="1029"/>
    </row>
    <row r="161" spans="1:6" ht="22.8">
      <c r="A161" s="1028"/>
      <c r="B161" s="1028"/>
      <c r="C161" s="1028"/>
      <c r="D161" s="1029"/>
      <c r="E161" s="1029"/>
      <c r="F161" s="1029"/>
    </row>
    <row r="162" spans="1:6" ht="22.8">
      <c r="A162" s="1028"/>
      <c r="B162" s="1028"/>
      <c r="C162" s="1028"/>
      <c r="D162" s="1029"/>
      <c r="E162" s="1029"/>
      <c r="F162" s="1029"/>
    </row>
    <row r="163" spans="1:6" ht="22.8">
      <c r="A163" s="1028"/>
      <c r="B163" s="1028"/>
      <c r="C163" s="1028"/>
      <c r="D163" s="1029"/>
      <c r="E163" s="1029"/>
      <c r="F163" s="1029"/>
    </row>
    <row r="164" spans="1:6" ht="22.8">
      <c r="A164" s="1028"/>
      <c r="B164" s="1028"/>
      <c r="C164" s="1028"/>
      <c r="D164" s="1029"/>
      <c r="E164" s="1029"/>
      <c r="F164" s="1029"/>
    </row>
    <row r="165" spans="1:6" ht="22.8">
      <c r="A165" s="1028"/>
      <c r="B165" s="1028"/>
      <c r="C165" s="1028"/>
      <c r="D165" s="1029"/>
      <c r="E165" s="1029"/>
      <c r="F165" s="1029"/>
    </row>
    <row r="166" spans="1:6" ht="22.8">
      <c r="A166" s="1028"/>
      <c r="B166" s="1028"/>
      <c r="C166" s="1028"/>
      <c r="D166" s="1029"/>
      <c r="E166" s="1029"/>
      <c r="F166" s="1029"/>
    </row>
    <row r="167" spans="1:6" ht="22.8">
      <c r="A167" s="1028"/>
      <c r="B167" s="1028"/>
      <c r="C167" s="1028"/>
      <c r="D167" s="1029"/>
      <c r="E167" s="1029"/>
      <c r="F167" s="1029"/>
    </row>
    <row r="168" spans="1:6" ht="22.8">
      <c r="A168" s="1028"/>
      <c r="B168" s="1028"/>
      <c r="C168" s="1028"/>
      <c r="D168" s="1029"/>
      <c r="E168" s="1029"/>
      <c r="F168" s="1029"/>
    </row>
    <row r="169" spans="1:6" ht="22.8">
      <c r="A169" s="1028"/>
      <c r="B169" s="1028"/>
      <c r="C169" s="1028"/>
      <c r="D169" s="1029"/>
      <c r="E169" s="1029"/>
      <c r="F169" s="1029"/>
    </row>
    <row r="170" spans="1:6" ht="22.8">
      <c r="A170" s="1028"/>
      <c r="B170" s="1028"/>
      <c r="C170" s="1028"/>
      <c r="D170" s="1029"/>
      <c r="E170" s="1029"/>
      <c r="F170" s="1029"/>
    </row>
    <row r="171" spans="1:6" ht="22.8">
      <c r="A171" s="1028"/>
      <c r="B171" s="1028"/>
      <c r="C171" s="1028"/>
      <c r="D171" s="1029"/>
      <c r="E171" s="1029"/>
      <c r="F171" s="1029"/>
    </row>
    <row r="172" spans="1:6" ht="22.8">
      <c r="A172" s="1028"/>
      <c r="B172" s="1028"/>
      <c r="C172" s="1028"/>
      <c r="D172" s="1029"/>
      <c r="E172" s="1029"/>
      <c r="F172" s="1029"/>
    </row>
    <row r="173" spans="1:6" ht="22.8">
      <c r="A173" s="1028"/>
      <c r="B173" s="1028"/>
      <c r="C173" s="1028"/>
      <c r="D173" s="1029"/>
      <c r="E173" s="1029"/>
      <c r="F173" s="1029"/>
    </row>
    <row r="174" spans="1:6" ht="22.8">
      <c r="A174" s="1028"/>
      <c r="B174" s="1028"/>
      <c r="C174" s="1028"/>
      <c r="D174" s="1029"/>
      <c r="E174" s="1029"/>
      <c r="F174" s="1029"/>
    </row>
    <row r="175" spans="1:6" ht="22.8">
      <c r="A175" s="1028"/>
      <c r="B175" s="1028"/>
      <c r="C175" s="1028"/>
      <c r="D175" s="1029"/>
      <c r="E175" s="1029"/>
      <c r="F175" s="1029"/>
    </row>
    <row r="176" spans="1:6" ht="22.8">
      <c r="A176" s="1028"/>
      <c r="B176" s="1028"/>
      <c r="C176" s="1028"/>
      <c r="D176" s="1029"/>
      <c r="E176" s="1029"/>
      <c r="F176" s="1029"/>
    </row>
    <row r="177" spans="1:6" ht="22.8">
      <c r="A177" s="1028"/>
      <c r="B177" s="1028"/>
      <c r="C177" s="1028"/>
      <c r="D177" s="1029"/>
      <c r="E177" s="1029"/>
      <c r="F177" s="1029"/>
    </row>
    <row r="178" spans="1:6" ht="22.8">
      <c r="A178" s="1028"/>
      <c r="B178" s="1028"/>
      <c r="C178" s="1028"/>
      <c r="D178" s="1029"/>
      <c r="E178" s="1029"/>
      <c r="F178" s="1029"/>
    </row>
    <row r="179" spans="1:6" ht="22.8">
      <c r="A179" s="1028"/>
      <c r="B179" s="1028"/>
      <c r="C179" s="1028"/>
      <c r="D179" s="1029"/>
      <c r="E179" s="1029"/>
      <c r="F179" s="1029"/>
    </row>
    <row r="180" spans="1:6" ht="22.8">
      <c r="A180" s="1028"/>
      <c r="B180" s="1028"/>
      <c r="C180" s="1028"/>
      <c r="D180" s="1029"/>
      <c r="E180" s="1029"/>
      <c r="F180" s="1029"/>
    </row>
    <row r="181" spans="1:6" ht="22.8">
      <c r="A181" s="1028"/>
      <c r="B181" s="1028"/>
      <c r="C181" s="1028"/>
      <c r="D181" s="1029"/>
      <c r="E181" s="1029"/>
      <c r="F181" s="1029"/>
    </row>
    <row r="182" spans="1:6" ht="22.8">
      <c r="A182" s="1028"/>
      <c r="B182" s="1028"/>
      <c r="C182" s="1028"/>
      <c r="D182" s="1029"/>
      <c r="E182" s="1029"/>
      <c r="F182" s="1029"/>
    </row>
    <row r="183" spans="1:6" ht="22.8">
      <c r="A183" s="1028"/>
      <c r="B183" s="1028"/>
      <c r="C183" s="1028"/>
      <c r="D183" s="1029"/>
      <c r="E183" s="1029"/>
      <c r="F183" s="1029"/>
    </row>
  </sheetData>
  <mergeCells count="19">
    <mergeCell ref="A12:G12"/>
    <mergeCell ref="A13:L13"/>
    <mergeCell ref="M1:N1"/>
    <mergeCell ref="A5:A7"/>
    <mergeCell ref="B5:B7"/>
    <mergeCell ref="C5:G5"/>
    <mergeCell ref="H5:L5"/>
    <mergeCell ref="C6:C7"/>
    <mergeCell ref="D6:F6"/>
    <mergeCell ref="G6:G7"/>
    <mergeCell ref="H6:H7"/>
    <mergeCell ref="I6:K6"/>
    <mergeCell ref="L6:L7"/>
    <mergeCell ref="I1:J1"/>
    <mergeCell ref="K1:L1"/>
    <mergeCell ref="I2:J2"/>
    <mergeCell ref="K2:L2"/>
    <mergeCell ref="A3:L3"/>
    <mergeCell ref="A4:L4"/>
  </mergeCells>
  <phoneticPr fontId="18" type="noConversion"/>
  <hyperlinks>
    <hyperlink ref="M1" location="預告統計資料發布時間表!A1" display="回發布時間表" xr:uid="{10E7B753-2BF7-4D58-9D14-6A6ED0BEFE5B}"/>
  </hyperlinks>
  <pageMargins left="0.7" right="0.7" top="0.75" bottom="0.75" header="0.3" footer="0.3"/>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K183"/>
  <sheetViews>
    <sheetView workbookViewId="0">
      <selection activeCell="I16" sqref="I16"/>
    </sheetView>
  </sheetViews>
  <sheetFormatPr defaultRowHeight="15.6"/>
  <cols>
    <col min="1" max="1" width="16.21875" style="651" customWidth="1"/>
    <col min="2" max="2" width="12.5546875" style="651" customWidth="1"/>
    <col min="3" max="3" width="5.88671875" style="651" customWidth="1"/>
    <col min="4" max="4" width="7.5546875" style="659" customWidth="1"/>
    <col min="5" max="5" width="9" style="659" customWidth="1"/>
    <col min="6" max="6" width="19.6640625" style="659" customWidth="1"/>
    <col min="7" max="7" width="12.21875" style="651" customWidth="1"/>
    <col min="8" max="8" width="26.77734375" style="651" customWidth="1"/>
    <col min="9" max="252" width="9" style="651" customWidth="1"/>
    <col min="253" max="253" width="12.21875" style="651" customWidth="1"/>
    <col min="254" max="264" width="11" style="651" customWidth="1"/>
    <col min="265" max="508" width="9" style="651" customWidth="1"/>
    <col min="509" max="509" width="12.21875" style="651" customWidth="1"/>
    <col min="510" max="520" width="11" style="651" customWidth="1"/>
    <col min="521" max="764" width="9" style="651" customWidth="1"/>
    <col min="765" max="765" width="12.21875" style="651" customWidth="1"/>
    <col min="766" max="776" width="11" style="651" customWidth="1"/>
    <col min="777" max="1020" width="9" style="651" customWidth="1"/>
    <col min="1021" max="1021" width="12.21875" style="651" customWidth="1"/>
    <col min="1022" max="1032" width="11" style="651" customWidth="1"/>
    <col min="1033" max="1276" width="9" style="651" customWidth="1"/>
    <col min="1277" max="1277" width="12.21875" style="651" customWidth="1"/>
    <col min="1278" max="1288" width="11" style="651" customWidth="1"/>
    <col min="1289" max="1532" width="9" style="651" customWidth="1"/>
    <col min="1533" max="1533" width="12.21875" style="651" customWidth="1"/>
    <col min="1534" max="1544" width="11" style="651" customWidth="1"/>
    <col min="1545" max="1788" width="9" style="651" customWidth="1"/>
    <col min="1789" max="1789" width="12.21875" style="651" customWidth="1"/>
    <col min="1790" max="1800" width="11" style="651" customWidth="1"/>
    <col min="1801" max="2044" width="9" style="651" customWidth="1"/>
    <col min="2045" max="2045" width="12.21875" style="651" customWidth="1"/>
    <col min="2046" max="2056" width="11" style="651" customWidth="1"/>
    <col min="2057" max="2300" width="9" style="651" customWidth="1"/>
    <col min="2301" max="2301" width="12.21875" style="651" customWidth="1"/>
    <col min="2302" max="2312" width="11" style="651" customWidth="1"/>
    <col min="2313" max="2556" width="9" style="651" customWidth="1"/>
    <col min="2557" max="2557" width="12.21875" style="651" customWidth="1"/>
    <col min="2558" max="2568" width="11" style="651" customWidth="1"/>
    <col min="2569" max="2812" width="9" style="651" customWidth="1"/>
    <col min="2813" max="2813" width="12.21875" style="651" customWidth="1"/>
    <col min="2814" max="2824" width="11" style="651" customWidth="1"/>
    <col min="2825" max="3068" width="9" style="651" customWidth="1"/>
    <col min="3069" max="3069" width="12.21875" style="651" customWidth="1"/>
    <col min="3070" max="3080" width="11" style="651" customWidth="1"/>
    <col min="3081" max="3324" width="9" style="651" customWidth="1"/>
    <col min="3325" max="3325" width="12.21875" style="651" customWidth="1"/>
    <col min="3326" max="3336" width="11" style="651" customWidth="1"/>
    <col min="3337" max="3580" width="9" style="651" customWidth="1"/>
    <col min="3581" max="3581" width="12.21875" style="651" customWidth="1"/>
    <col min="3582" max="3592" width="11" style="651" customWidth="1"/>
    <col min="3593" max="3836" width="9" style="651" customWidth="1"/>
    <col min="3837" max="3837" width="12.21875" style="651" customWidth="1"/>
    <col min="3838" max="3848" width="11" style="651" customWidth="1"/>
    <col min="3849" max="4092" width="9" style="651" customWidth="1"/>
    <col min="4093" max="4093" width="12.21875" style="651" customWidth="1"/>
    <col min="4094" max="4104" width="11" style="651" customWidth="1"/>
    <col min="4105" max="4348" width="9" style="651" customWidth="1"/>
    <col min="4349" max="4349" width="12.21875" style="651" customWidth="1"/>
    <col min="4350" max="4360" width="11" style="651" customWidth="1"/>
    <col min="4361" max="4604" width="9" style="651" customWidth="1"/>
    <col min="4605" max="4605" width="12.21875" style="651" customWidth="1"/>
    <col min="4606" max="4616" width="11" style="651" customWidth="1"/>
    <col min="4617" max="4860" width="9" style="651" customWidth="1"/>
    <col min="4861" max="4861" width="12.21875" style="651" customWidth="1"/>
    <col min="4862" max="4872" width="11" style="651" customWidth="1"/>
    <col min="4873" max="5116" width="9" style="651" customWidth="1"/>
    <col min="5117" max="5117" width="12.21875" style="651" customWidth="1"/>
    <col min="5118" max="5128" width="11" style="651" customWidth="1"/>
    <col min="5129" max="5372" width="9" style="651" customWidth="1"/>
    <col min="5373" max="5373" width="12.21875" style="651" customWidth="1"/>
    <col min="5374" max="5384" width="11" style="651" customWidth="1"/>
    <col min="5385" max="5628" width="9" style="651" customWidth="1"/>
    <col min="5629" max="5629" width="12.21875" style="651" customWidth="1"/>
    <col min="5630" max="5640" width="11" style="651" customWidth="1"/>
    <col min="5641" max="5884" width="9" style="651" customWidth="1"/>
    <col min="5885" max="5885" width="12.21875" style="651" customWidth="1"/>
    <col min="5886" max="5896" width="11" style="651" customWidth="1"/>
    <col min="5897" max="6140" width="9" style="651" customWidth="1"/>
    <col min="6141" max="6141" width="12.21875" style="651" customWidth="1"/>
    <col min="6142" max="6152" width="11" style="651" customWidth="1"/>
    <col min="6153" max="6396" width="9" style="651" customWidth="1"/>
    <col min="6397" max="6397" width="12.21875" style="651" customWidth="1"/>
    <col min="6398" max="6408" width="11" style="651" customWidth="1"/>
    <col min="6409" max="6652" width="9" style="651" customWidth="1"/>
    <col min="6653" max="6653" width="12.21875" style="651" customWidth="1"/>
    <col min="6654" max="6664" width="11" style="651" customWidth="1"/>
    <col min="6665" max="6908" width="9" style="651" customWidth="1"/>
    <col min="6909" max="6909" width="12.21875" style="651" customWidth="1"/>
    <col min="6910" max="6920" width="11" style="651" customWidth="1"/>
    <col min="6921" max="7164" width="9" style="651" customWidth="1"/>
    <col min="7165" max="7165" width="12.21875" style="651" customWidth="1"/>
    <col min="7166" max="7176" width="11" style="651" customWidth="1"/>
    <col min="7177" max="7420" width="9" style="651" customWidth="1"/>
    <col min="7421" max="7421" width="12.21875" style="651" customWidth="1"/>
    <col min="7422" max="7432" width="11" style="651" customWidth="1"/>
    <col min="7433" max="7676" width="9" style="651" customWidth="1"/>
    <col min="7677" max="7677" width="12.21875" style="651" customWidth="1"/>
    <col min="7678" max="7688" width="11" style="651" customWidth="1"/>
    <col min="7689" max="7932" width="9" style="651" customWidth="1"/>
    <col min="7933" max="7933" width="12.21875" style="651" customWidth="1"/>
    <col min="7934" max="7944" width="11" style="651" customWidth="1"/>
    <col min="7945" max="8188" width="9" style="651" customWidth="1"/>
    <col min="8189" max="8189" width="12.21875" style="651" customWidth="1"/>
    <col min="8190" max="8200" width="11" style="651" customWidth="1"/>
    <col min="8201" max="8444" width="9" style="651" customWidth="1"/>
    <col min="8445" max="8445" width="12.21875" style="651" customWidth="1"/>
    <col min="8446" max="8456" width="11" style="651" customWidth="1"/>
    <col min="8457" max="8700" width="9" style="651" customWidth="1"/>
    <col min="8701" max="8701" width="12.21875" style="651" customWidth="1"/>
    <col min="8702" max="8712" width="11" style="651" customWidth="1"/>
    <col min="8713" max="8956" width="9" style="651" customWidth="1"/>
    <col min="8957" max="8957" width="12.21875" style="651" customWidth="1"/>
    <col min="8958" max="8968" width="11" style="651" customWidth="1"/>
    <col min="8969" max="9212" width="9" style="651" customWidth="1"/>
    <col min="9213" max="9213" width="12.21875" style="651" customWidth="1"/>
    <col min="9214" max="9224" width="11" style="651" customWidth="1"/>
    <col min="9225" max="9468" width="9" style="651" customWidth="1"/>
    <col min="9469" max="9469" width="12.21875" style="651" customWidth="1"/>
    <col min="9470" max="9480" width="11" style="651" customWidth="1"/>
    <col min="9481" max="9724" width="9" style="651" customWidth="1"/>
    <col min="9725" max="9725" width="12.21875" style="651" customWidth="1"/>
    <col min="9726" max="9736" width="11" style="651" customWidth="1"/>
    <col min="9737" max="9980" width="9" style="651" customWidth="1"/>
    <col min="9981" max="9981" width="12.21875" style="651" customWidth="1"/>
    <col min="9982" max="9992" width="11" style="651" customWidth="1"/>
    <col min="9993" max="10236" width="9" style="651" customWidth="1"/>
    <col min="10237" max="10237" width="12.21875" style="651" customWidth="1"/>
    <col min="10238" max="10248" width="11" style="651" customWidth="1"/>
    <col min="10249" max="10492" width="9" style="651" customWidth="1"/>
    <col min="10493" max="10493" width="12.21875" style="651" customWidth="1"/>
    <col min="10494" max="10504" width="11" style="651" customWidth="1"/>
    <col min="10505" max="10748" width="9" style="651" customWidth="1"/>
    <col min="10749" max="10749" width="12.21875" style="651" customWidth="1"/>
    <col min="10750" max="10760" width="11" style="651" customWidth="1"/>
    <col min="10761" max="11004" width="9" style="651" customWidth="1"/>
    <col min="11005" max="11005" width="12.21875" style="651" customWidth="1"/>
    <col min="11006" max="11016" width="11" style="651" customWidth="1"/>
    <col min="11017" max="11260" width="9" style="651" customWidth="1"/>
    <col min="11261" max="11261" width="12.21875" style="651" customWidth="1"/>
    <col min="11262" max="11272" width="11" style="651" customWidth="1"/>
    <col min="11273" max="11516" width="9" style="651" customWidth="1"/>
    <col min="11517" max="11517" width="12.21875" style="651" customWidth="1"/>
    <col min="11518" max="11528" width="11" style="651" customWidth="1"/>
    <col min="11529" max="11772" width="9" style="651" customWidth="1"/>
    <col min="11773" max="11773" width="12.21875" style="651" customWidth="1"/>
    <col min="11774" max="11784" width="11" style="651" customWidth="1"/>
    <col min="11785" max="12028" width="9" style="651" customWidth="1"/>
    <col min="12029" max="12029" width="12.21875" style="651" customWidth="1"/>
    <col min="12030" max="12040" width="11" style="651" customWidth="1"/>
    <col min="12041" max="12284" width="9" style="651" customWidth="1"/>
    <col min="12285" max="12285" width="12.21875" style="651" customWidth="1"/>
    <col min="12286" max="12296" width="11" style="651" customWidth="1"/>
    <col min="12297" max="12540" width="9" style="651" customWidth="1"/>
    <col min="12541" max="12541" width="12.21875" style="651" customWidth="1"/>
    <col min="12542" max="12552" width="11" style="651" customWidth="1"/>
    <col min="12553" max="12796" width="9" style="651" customWidth="1"/>
    <col min="12797" max="12797" width="12.21875" style="651" customWidth="1"/>
    <col min="12798" max="12808" width="11" style="651" customWidth="1"/>
    <col min="12809" max="13052" width="9" style="651" customWidth="1"/>
    <col min="13053" max="13053" width="12.21875" style="651" customWidth="1"/>
    <col min="13054" max="13064" width="11" style="651" customWidth="1"/>
    <col min="13065" max="13308" width="9" style="651" customWidth="1"/>
    <col min="13309" max="13309" width="12.21875" style="651" customWidth="1"/>
    <col min="13310" max="13320" width="11" style="651" customWidth="1"/>
    <col min="13321" max="13564" width="9" style="651" customWidth="1"/>
    <col min="13565" max="13565" width="12.21875" style="651" customWidth="1"/>
    <col min="13566" max="13576" width="11" style="651" customWidth="1"/>
    <col min="13577" max="13820" width="9" style="651" customWidth="1"/>
    <col min="13821" max="13821" width="12.21875" style="651" customWidth="1"/>
    <col min="13822" max="13832" width="11" style="651" customWidth="1"/>
    <col min="13833" max="14076" width="9" style="651" customWidth="1"/>
    <col min="14077" max="14077" width="12.21875" style="651" customWidth="1"/>
    <col min="14078" max="14088" width="11" style="651" customWidth="1"/>
    <col min="14089" max="14332" width="9" style="651" customWidth="1"/>
    <col min="14333" max="14333" width="12.21875" style="651" customWidth="1"/>
    <col min="14334" max="14344" width="11" style="651" customWidth="1"/>
    <col min="14345" max="14588" width="9" style="651" customWidth="1"/>
    <col min="14589" max="14589" width="12.21875" style="651" customWidth="1"/>
    <col min="14590" max="14600" width="11" style="651" customWidth="1"/>
    <col min="14601" max="14844" width="9" style="651" customWidth="1"/>
    <col min="14845" max="14845" width="12.21875" style="651" customWidth="1"/>
    <col min="14846" max="14856" width="11" style="651" customWidth="1"/>
    <col min="14857" max="15100" width="9" style="651" customWidth="1"/>
    <col min="15101" max="15101" width="12.21875" style="651" customWidth="1"/>
    <col min="15102" max="15112" width="11" style="651" customWidth="1"/>
    <col min="15113" max="15356" width="9" style="651" customWidth="1"/>
    <col min="15357" max="15357" width="12.21875" style="651" customWidth="1"/>
    <col min="15358" max="15368" width="11" style="651" customWidth="1"/>
    <col min="15369" max="15612" width="9" style="651" customWidth="1"/>
    <col min="15613" max="15613" width="12.21875" style="651" customWidth="1"/>
    <col min="15614" max="15624" width="11" style="651" customWidth="1"/>
    <col min="15625" max="15868" width="9" style="651" customWidth="1"/>
    <col min="15869" max="15869" width="12.21875" style="651" customWidth="1"/>
    <col min="15870" max="15880" width="11" style="651" customWidth="1"/>
    <col min="15881" max="16124" width="9" style="651" customWidth="1"/>
    <col min="16125" max="16125" width="12.21875" style="651" customWidth="1"/>
    <col min="16126" max="16136" width="11" style="651" customWidth="1"/>
    <col min="16137" max="16384" width="9" style="651" customWidth="1"/>
  </cols>
  <sheetData>
    <row r="1" spans="1:11" s="647" customFormat="1" ht="35.4" customHeight="1">
      <c r="A1" s="664" t="s">
        <v>1248</v>
      </c>
      <c r="B1" s="665"/>
      <c r="C1" s="646"/>
      <c r="D1" s="646"/>
      <c r="E1" s="646"/>
      <c r="F1" s="646"/>
      <c r="G1" s="669" t="s">
        <v>1065</v>
      </c>
      <c r="H1" s="669" t="s">
        <v>1281</v>
      </c>
      <c r="I1" s="1543" t="s">
        <v>86</v>
      </c>
      <c r="J1" s="1372"/>
    </row>
    <row r="2" spans="1:11" s="647" customFormat="1" ht="21" customHeight="1">
      <c r="A2" s="663" t="s">
        <v>1249</v>
      </c>
      <c r="B2" s="648" t="s">
        <v>1250</v>
      </c>
      <c r="C2" s="649"/>
      <c r="D2" s="649"/>
      <c r="E2" s="649"/>
      <c r="F2" s="675" t="s">
        <v>1288</v>
      </c>
      <c r="G2" s="669" t="s">
        <v>1251</v>
      </c>
      <c r="H2" s="669" t="s">
        <v>1286</v>
      </c>
    </row>
    <row r="3" spans="1:11" s="650" customFormat="1" ht="37.5" customHeight="1">
      <c r="A3" s="1931" t="s">
        <v>1273</v>
      </c>
      <c r="B3" s="1931"/>
      <c r="C3" s="1931"/>
      <c r="D3" s="1931"/>
      <c r="E3" s="1931"/>
      <c r="F3" s="1931"/>
      <c r="G3" s="1931"/>
      <c r="H3" s="1931"/>
    </row>
    <row r="4" spans="1:11" customFormat="1" ht="21" customHeight="1" thickBot="1">
      <c r="A4" s="1933" t="s">
        <v>1271</v>
      </c>
      <c r="B4" s="1933"/>
      <c r="C4" s="1933"/>
      <c r="D4" s="1933"/>
      <c r="E4" s="1933"/>
      <c r="F4" s="1933"/>
      <c r="G4" s="1933"/>
      <c r="H4" s="1933"/>
      <c r="I4" s="651"/>
      <c r="J4" s="651"/>
    </row>
    <row r="5" spans="1:11" customFormat="1" ht="37.35" customHeight="1">
      <c r="A5" s="1976" t="s">
        <v>1274</v>
      </c>
      <c r="B5" s="1978" t="s">
        <v>781</v>
      </c>
      <c r="C5" s="1980" t="s">
        <v>1282</v>
      </c>
      <c r="D5" s="1981"/>
      <c r="E5" s="1982"/>
      <c r="F5" s="1980" t="s">
        <v>1283</v>
      </c>
      <c r="G5" s="1981"/>
      <c r="H5" s="1981"/>
      <c r="I5" s="651"/>
      <c r="J5" s="651"/>
    </row>
    <row r="6" spans="1:11" s="652" customFormat="1" ht="37.35" customHeight="1" thickBot="1">
      <c r="A6" s="1977"/>
      <c r="B6" s="1979"/>
      <c r="C6" s="668" t="s">
        <v>1277</v>
      </c>
      <c r="D6" s="668" t="s">
        <v>1278</v>
      </c>
      <c r="E6" s="668" t="s">
        <v>1279</v>
      </c>
      <c r="F6" s="668" t="s">
        <v>1277</v>
      </c>
      <c r="G6" s="668" t="s">
        <v>1278</v>
      </c>
      <c r="H6" s="670" t="s">
        <v>1279</v>
      </c>
      <c r="K6" s="674"/>
    </row>
    <row r="7" spans="1:11" s="652" customFormat="1" ht="44.25" customHeight="1">
      <c r="A7" s="672" t="s">
        <v>1080</v>
      </c>
      <c r="B7" s="655" t="s">
        <v>1262</v>
      </c>
      <c r="C7" s="655" t="s">
        <v>1262</v>
      </c>
      <c r="D7" s="655" t="s">
        <v>1262</v>
      </c>
      <c r="E7" s="655" t="s">
        <v>1262</v>
      </c>
      <c r="F7" s="655" t="s">
        <v>1262</v>
      </c>
      <c r="G7" s="655" t="s">
        <v>1262</v>
      </c>
      <c r="H7" s="666" t="s">
        <v>1262</v>
      </c>
    </row>
    <row r="8" spans="1:11" s="652" customFormat="1" ht="44.25" customHeight="1">
      <c r="A8" s="676" t="s">
        <v>1284</v>
      </c>
      <c r="B8" s="655" t="s">
        <v>1262</v>
      </c>
      <c r="C8" s="655" t="s">
        <v>1262</v>
      </c>
      <c r="D8" s="655" t="s">
        <v>1262</v>
      </c>
      <c r="E8" s="655" t="s">
        <v>1262</v>
      </c>
      <c r="F8" s="655" t="s">
        <v>1262</v>
      </c>
      <c r="G8" s="655" t="s">
        <v>1262</v>
      </c>
      <c r="H8" s="666" t="s">
        <v>1262</v>
      </c>
    </row>
    <row r="9" spans="1:11" s="652" customFormat="1" ht="44.25" customHeight="1">
      <c r="A9" s="673" t="s">
        <v>1285</v>
      </c>
      <c r="B9" s="655" t="s">
        <v>1262</v>
      </c>
      <c r="C9" s="655" t="s">
        <v>1262</v>
      </c>
      <c r="D9" s="655" t="s">
        <v>1262</v>
      </c>
      <c r="E9" s="655" t="s">
        <v>1262</v>
      </c>
      <c r="F9" s="655" t="s">
        <v>1262</v>
      </c>
      <c r="G9" s="655" t="s">
        <v>1262</v>
      </c>
      <c r="H9" s="666" t="s">
        <v>1262</v>
      </c>
    </row>
    <row r="10" spans="1:11" s="652" customFormat="1" ht="22.8" customHeight="1">
      <c r="A10" s="671"/>
      <c r="H10" s="652" t="s">
        <v>1287</v>
      </c>
    </row>
    <row r="11" spans="1:11" s="652" customFormat="1" ht="18" customHeight="1">
      <c r="A11" s="1938" t="s">
        <v>1266</v>
      </c>
      <c r="B11" s="1938"/>
      <c r="C11" s="1938"/>
      <c r="D11" s="1938"/>
      <c r="E11" s="1938"/>
      <c r="F11" s="1938"/>
      <c r="G11" s="1938"/>
      <c r="H11" s="1938"/>
    </row>
    <row r="12" spans="1:11" customFormat="1" ht="16.2">
      <c r="A12" s="1943" t="s">
        <v>1290</v>
      </c>
      <c r="B12" s="1943"/>
      <c r="C12" s="1943"/>
      <c r="D12" s="1943"/>
      <c r="E12" s="1943"/>
      <c r="F12" s="1943"/>
      <c r="G12" s="1943"/>
      <c r="H12" s="1943"/>
      <c r="I12" s="651"/>
      <c r="J12" s="651"/>
    </row>
    <row r="13" spans="1:11" customFormat="1" ht="17.399999999999999" customHeight="1">
      <c r="A13" s="1938" t="s">
        <v>1293</v>
      </c>
      <c r="B13" s="1938"/>
      <c r="C13" s="1938"/>
      <c r="D13" s="1938"/>
      <c r="E13" s="1938"/>
      <c r="F13" s="1938"/>
      <c r="G13" s="1938"/>
      <c r="H13" s="651"/>
      <c r="I13" s="651"/>
      <c r="J13" s="651"/>
    </row>
    <row r="14" spans="1:11" customFormat="1" ht="17.399999999999999" customHeight="1">
      <c r="A14" s="661"/>
      <c r="B14" s="661"/>
      <c r="C14" s="661"/>
      <c r="D14" s="662"/>
      <c r="E14" s="662"/>
      <c r="F14" s="662"/>
      <c r="I14" s="651"/>
      <c r="J14" s="651"/>
    </row>
    <row r="15" spans="1:11" customFormat="1" ht="21.75" customHeight="1">
      <c r="A15" s="661"/>
      <c r="B15" s="661"/>
      <c r="C15" s="661"/>
      <c r="D15" s="662"/>
      <c r="E15" s="662"/>
      <c r="F15" s="662"/>
      <c r="I15" s="651"/>
      <c r="J15" s="651"/>
    </row>
    <row r="16" spans="1:11" customFormat="1" ht="22.8">
      <c r="A16" s="661"/>
      <c r="B16" s="661"/>
      <c r="C16" s="661"/>
      <c r="D16" s="662"/>
      <c r="E16" s="662"/>
      <c r="F16" s="662"/>
    </row>
    <row r="17" spans="1:6" customFormat="1" ht="22.8">
      <c r="A17" s="661"/>
      <c r="B17" s="661"/>
      <c r="C17" s="661"/>
      <c r="D17" s="662"/>
      <c r="E17" s="662"/>
      <c r="F17" s="662"/>
    </row>
    <row r="18" spans="1:6" customFormat="1" ht="22.8">
      <c r="A18" s="661"/>
      <c r="B18" s="661"/>
      <c r="C18" s="661"/>
      <c r="D18" s="662"/>
      <c r="E18" s="662"/>
      <c r="F18" s="662"/>
    </row>
    <row r="19" spans="1:6" customFormat="1" ht="22.8">
      <c r="A19" s="661"/>
      <c r="B19" s="661"/>
      <c r="C19" s="661"/>
      <c r="D19" s="662"/>
      <c r="E19" s="662"/>
      <c r="F19" s="662"/>
    </row>
    <row r="20" spans="1:6" customFormat="1" ht="22.8">
      <c r="A20" s="661"/>
      <c r="B20" s="661"/>
      <c r="C20" s="661"/>
      <c r="D20" s="662"/>
      <c r="E20" s="662"/>
      <c r="F20" s="662"/>
    </row>
    <row r="21" spans="1:6" customFormat="1" ht="22.8">
      <c r="A21" s="661"/>
      <c r="B21" s="661"/>
      <c r="C21" s="661"/>
      <c r="D21" s="662"/>
      <c r="E21" s="662"/>
      <c r="F21" s="662"/>
    </row>
    <row r="22" spans="1:6" customFormat="1" ht="22.8">
      <c r="A22" s="661"/>
      <c r="B22" s="661"/>
      <c r="C22" s="661"/>
      <c r="D22" s="662"/>
      <c r="E22" s="662"/>
      <c r="F22" s="662"/>
    </row>
    <row r="23" spans="1:6" customFormat="1" ht="22.8">
      <c r="A23" s="661"/>
      <c r="B23" s="661"/>
      <c r="C23" s="661"/>
      <c r="D23" s="662"/>
      <c r="E23" s="662"/>
      <c r="F23" s="662"/>
    </row>
    <row r="24" spans="1:6" customFormat="1" ht="22.8">
      <c r="A24" s="661"/>
      <c r="B24" s="661"/>
      <c r="C24" s="661"/>
      <c r="D24" s="662"/>
      <c r="E24" s="662"/>
      <c r="F24" s="662"/>
    </row>
    <row r="25" spans="1:6" customFormat="1" ht="22.8">
      <c r="A25" s="661"/>
      <c r="B25" s="661"/>
      <c r="C25" s="661"/>
      <c r="D25" s="662"/>
      <c r="E25" s="662"/>
      <c r="F25" s="662"/>
    </row>
    <row r="26" spans="1:6" customFormat="1" ht="22.8">
      <c r="A26" s="661"/>
      <c r="B26" s="661"/>
      <c r="C26" s="661"/>
      <c r="D26" s="662"/>
      <c r="E26" s="662"/>
      <c r="F26" s="662"/>
    </row>
    <row r="27" spans="1:6" customFormat="1" ht="22.8">
      <c r="A27" s="661"/>
      <c r="B27" s="661"/>
      <c r="C27" s="661"/>
      <c r="D27" s="662"/>
      <c r="E27" s="662"/>
      <c r="F27" s="662"/>
    </row>
    <row r="28" spans="1:6" customFormat="1" ht="22.8">
      <c r="A28" s="661"/>
      <c r="B28" s="661"/>
      <c r="C28" s="661"/>
      <c r="D28" s="662"/>
      <c r="E28" s="662"/>
      <c r="F28" s="662"/>
    </row>
    <row r="29" spans="1:6" customFormat="1" ht="22.8">
      <c r="A29" s="661"/>
      <c r="B29" s="661"/>
      <c r="C29" s="661"/>
      <c r="D29" s="662"/>
      <c r="E29" s="662"/>
      <c r="F29" s="662"/>
    </row>
    <row r="30" spans="1:6" customFormat="1" ht="22.8">
      <c r="A30" s="661"/>
      <c r="B30" s="661"/>
      <c r="C30" s="661"/>
      <c r="D30" s="662"/>
      <c r="E30" s="662"/>
      <c r="F30" s="662"/>
    </row>
    <row r="31" spans="1:6" customFormat="1" ht="22.8">
      <c r="A31" s="661"/>
      <c r="B31" s="661"/>
      <c r="C31" s="661"/>
      <c r="D31" s="662"/>
      <c r="E31" s="662"/>
      <c r="F31" s="662"/>
    </row>
    <row r="32" spans="1:6" customFormat="1" ht="22.8">
      <c r="A32" s="661"/>
      <c r="B32" s="661"/>
      <c r="C32" s="661"/>
      <c r="D32" s="662"/>
      <c r="E32" s="662"/>
      <c r="F32" s="662"/>
    </row>
    <row r="33" spans="1:6" customFormat="1" ht="22.8">
      <c r="A33" s="661"/>
      <c r="B33" s="661"/>
      <c r="C33" s="661"/>
      <c r="D33" s="662"/>
      <c r="E33" s="662"/>
      <c r="F33" s="662"/>
    </row>
    <row r="34" spans="1:6" customFormat="1" ht="22.8">
      <c r="A34" s="661"/>
      <c r="B34" s="661"/>
      <c r="C34" s="661"/>
      <c r="D34" s="662"/>
      <c r="E34" s="662"/>
      <c r="F34" s="662"/>
    </row>
    <row r="35" spans="1:6" customFormat="1" ht="22.8">
      <c r="A35" s="661"/>
      <c r="B35" s="661"/>
      <c r="C35" s="661"/>
      <c r="D35" s="662"/>
      <c r="E35" s="662"/>
      <c r="F35" s="662"/>
    </row>
    <row r="36" spans="1:6" customFormat="1" ht="22.8">
      <c r="A36" s="661"/>
      <c r="B36" s="661"/>
      <c r="C36" s="661"/>
      <c r="D36" s="662"/>
      <c r="E36" s="662"/>
      <c r="F36" s="662"/>
    </row>
    <row r="37" spans="1:6" customFormat="1" ht="22.8">
      <c r="A37" s="661"/>
      <c r="B37" s="661"/>
      <c r="C37" s="661"/>
      <c r="D37" s="662"/>
      <c r="E37" s="662"/>
      <c r="F37" s="662"/>
    </row>
    <row r="38" spans="1:6" customFormat="1" ht="22.8">
      <c r="A38" s="661"/>
      <c r="B38" s="661"/>
      <c r="C38" s="661"/>
      <c r="D38" s="662"/>
      <c r="E38" s="662"/>
      <c r="F38" s="662"/>
    </row>
    <row r="39" spans="1:6" customFormat="1" ht="22.8">
      <c r="A39" s="661"/>
      <c r="B39" s="661"/>
      <c r="C39" s="661"/>
      <c r="D39" s="662"/>
      <c r="E39" s="662"/>
      <c r="F39" s="662"/>
    </row>
    <row r="40" spans="1:6" customFormat="1" ht="22.8">
      <c r="A40" s="661"/>
      <c r="B40" s="661"/>
      <c r="C40" s="661"/>
      <c r="D40" s="662"/>
      <c r="E40" s="662"/>
      <c r="F40" s="662"/>
    </row>
    <row r="41" spans="1:6" customFormat="1" ht="22.8">
      <c r="A41" s="661"/>
      <c r="B41" s="661"/>
      <c r="C41" s="661"/>
      <c r="D41" s="662"/>
      <c r="E41" s="662"/>
      <c r="F41" s="662"/>
    </row>
    <row r="42" spans="1:6" customFormat="1" ht="22.8">
      <c r="A42" s="661"/>
      <c r="B42" s="661"/>
      <c r="C42" s="661"/>
      <c r="D42" s="662"/>
      <c r="E42" s="662"/>
      <c r="F42" s="662"/>
    </row>
    <row r="43" spans="1:6" customFormat="1" ht="22.8">
      <c r="A43" s="661"/>
      <c r="B43" s="661"/>
      <c r="C43" s="661"/>
      <c r="D43" s="662"/>
      <c r="E43" s="662"/>
      <c r="F43" s="662"/>
    </row>
    <row r="44" spans="1:6" customFormat="1" ht="22.8">
      <c r="A44" s="661"/>
      <c r="B44" s="661"/>
      <c r="C44" s="661"/>
      <c r="D44" s="662"/>
      <c r="E44" s="662"/>
      <c r="F44" s="662"/>
    </row>
    <row r="45" spans="1:6" customFormat="1" ht="22.8">
      <c r="A45" s="661"/>
      <c r="B45" s="661"/>
      <c r="C45" s="661"/>
      <c r="D45" s="662"/>
      <c r="E45" s="662"/>
      <c r="F45" s="662"/>
    </row>
    <row r="46" spans="1:6" customFormat="1" ht="22.8">
      <c r="A46" s="661"/>
      <c r="B46" s="661"/>
      <c r="C46" s="661"/>
      <c r="D46" s="662"/>
      <c r="E46" s="662"/>
      <c r="F46" s="662"/>
    </row>
    <row r="47" spans="1:6" customFormat="1" ht="22.8">
      <c r="A47" s="661"/>
      <c r="B47" s="661"/>
      <c r="C47" s="661"/>
      <c r="D47" s="662"/>
      <c r="E47" s="662"/>
      <c r="F47" s="662"/>
    </row>
    <row r="48" spans="1:6" customFormat="1" ht="22.8">
      <c r="A48" s="661"/>
      <c r="B48" s="661"/>
      <c r="C48" s="661"/>
      <c r="D48" s="662"/>
      <c r="E48" s="662"/>
      <c r="F48" s="662"/>
    </row>
    <row r="49" spans="1:6" customFormat="1" ht="22.8">
      <c r="A49" s="661"/>
      <c r="B49" s="661"/>
      <c r="C49" s="661"/>
      <c r="D49" s="662"/>
      <c r="E49" s="662"/>
      <c r="F49" s="662"/>
    </row>
    <row r="50" spans="1:6" customFormat="1" ht="22.8">
      <c r="A50" s="661"/>
      <c r="B50" s="661"/>
      <c r="C50" s="661"/>
      <c r="D50" s="662"/>
      <c r="E50" s="662"/>
      <c r="F50" s="662"/>
    </row>
    <row r="51" spans="1:6" customFormat="1" ht="22.8">
      <c r="A51" s="661"/>
      <c r="B51" s="661"/>
      <c r="C51" s="661"/>
      <c r="D51" s="662"/>
      <c r="E51" s="662"/>
      <c r="F51" s="662"/>
    </row>
    <row r="52" spans="1:6" customFormat="1" ht="22.8">
      <c r="A52" s="661"/>
      <c r="B52" s="661"/>
      <c r="C52" s="661"/>
      <c r="D52" s="662"/>
      <c r="E52" s="662"/>
      <c r="F52" s="662"/>
    </row>
    <row r="53" spans="1:6" customFormat="1" ht="22.8">
      <c r="A53" s="661"/>
      <c r="B53" s="661"/>
      <c r="C53" s="661"/>
      <c r="D53" s="662"/>
      <c r="E53" s="662"/>
      <c r="F53" s="662"/>
    </row>
    <row r="54" spans="1:6" customFormat="1" ht="22.8">
      <c r="A54" s="661"/>
      <c r="B54" s="661"/>
      <c r="C54" s="661"/>
      <c r="D54" s="662"/>
      <c r="E54" s="662"/>
      <c r="F54" s="662"/>
    </row>
    <row r="55" spans="1:6" customFormat="1" ht="22.8">
      <c r="A55" s="661"/>
      <c r="B55" s="661"/>
      <c r="C55" s="661"/>
      <c r="D55" s="662"/>
      <c r="E55" s="662"/>
      <c r="F55" s="662"/>
    </row>
    <row r="56" spans="1:6" customFormat="1" ht="22.8">
      <c r="A56" s="661"/>
      <c r="B56" s="661"/>
      <c r="C56" s="661"/>
      <c r="D56" s="662"/>
      <c r="E56" s="662"/>
      <c r="F56" s="662"/>
    </row>
    <row r="57" spans="1:6" customFormat="1" ht="22.8">
      <c r="A57" s="661"/>
      <c r="B57" s="661"/>
      <c r="C57" s="661"/>
      <c r="D57" s="662"/>
      <c r="E57" s="662"/>
      <c r="F57" s="662"/>
    </row>
    <row r="58" spans="1:6" customFormat="1" ht="22.8">
      <c r="A58" s="661"/>
      <c r="B58" s="661"/>
      <c r="C58" s="661"/>
      <c r="D58" s="662"/>
      <c r="E58" s="662"/>
      <c r="F58" s="662"/>
    </row>
    <row r="59" spans="1:6" customFormat="1" ht="22.8">
      <c r="A59" s="661"/>
      <c r="B59" s="661"/>
      <c r="C59" s="661"/>
      <c r="D59" s="662"/>
      <c r="E59" s="662"/>
      <c r="F59" s="662"/>
    </row>
    <row r="60" spans="1:6" customFormat="1" ht="22.8">
      <c r="A60" s="661"/>
      <c r="B60" s="661"/>
      <c r="C60" s="661"/>
      <c r="D60" s="662"/>
      <c r="E60" s="662"/>
      <c r="F60" s="662"/>
    </row>
    <row r="61" spans="1:6" customFormat="1" ht="22.8">
      <c r="A61" s="661"/>
      <c r="B61" s="661"/>
      <c r="C61" s="661"/>
      <c r="D61" s="662"/>
      <c r="E61" s="662"/>
      <c r="F61" s="662"/>
    </row>
    <row r="62" spans="1:6" customFormat="1" ht="22.8">
      <c r="A62" s="661"/>
      <c r="B62" s="661"/>
      <c r="C62" s="661"/>
      <c r="D62" s="662"/>
      <c r="E62" s="662"/>
      <c r="F62" s="662"/>
    </row>
    <row r="63" spans="1:6" customFormat="1" ht="22.8">
      <c r="A63" s="661"/>
      <c r="B63" s="661"/>
      <c r="C63" s="661"/>
      <c r="D63" s="662"/>
      <c r="E63" s="662"/>
      <c r="F63" s="662"/>
    </row>
    <row r="64" spans="1:6" customFormat="1" ht="22.8">
      <c r="A64" s="661"/>
      <c r="B64" s="661"/>
      <c r="C64" s="661"/>
      <c r="D64" s="662"/>
      <c r="E64" s="662"/>
      <c r="F64" s="662"/>
    </row>
    <row r="65" spans="1:6" customFormat="1" ht="22.8">
      <c r="A65" s="661"/>
      <c r="B65" s="661"/>
      <c r="C65" s="661"/>
      <c r="D65" s="662"/>
      <c r="E65" s="662"/>
      <c r="F65" s="662"/>
    </row>
    <row r="66" spans="1:6" customFormat="1" ht="22.8">
      <c r="A66" s="661"/>
      <c r="B66" s="661"/>
      <c r="C66" s="661"/>
      <c r="D66" s="662"/>
      <c r="E66" s="662"/>
      <c r="F66" s="662"/>
    </row>
    <row r="67" spans="1:6" customFormat="1" ht="22.8">
      <c r="A67" s="661"/>
      <c r="B67" s="661"/>
      <c r="C67" s="661"/>
      <c r="D67" s="662"/>
      <c r="E67" s="662"/>
      <c r="F67" s="662"/>
    </row>
    <row r="68" spans="1:6" customFormat="1" ht="22.8">
      <c r="A68" s="661"/>
      <c r="B68" s="661"/>
      <c r="C68" s="661"/>
      <c r="D68" s="662"/>
      <c r="E68" s="662"/>
      <c r="F68" s="662"/>
    </row>
    <row r="69" spans="1:6" customFormat="1" ht="22.8">
      <c r="A69" s="661"/>
      <c r="B69" s="661"/>
      <c r="C69" s="661"/>
      <c r="D69" s="662"/>
      <c r="E69" s="662"/>
      <c r="F69" s="662"/>
    </row>
    <row r="70" spans="1:6" customFormat="1" ht="22.8">
      <c r="A70" s="661"/>
      <c r="B70" s="661"/>
      <c r="C70" s="661"/>
      <c r="D70" s="662"/>
      <c r="E70" s="662"/>
      <c r="F70" s="662"/>
    </row>
    <row r="71" spans="1:6" customFormat="1" ht="22.8">
      <c r="A71" s="661"/>
      <c r="B71" s="661"/>
      <c r="C71" s="661"/>
      <c r="D71" s="662"/>
      <c r="E71" s="662"/>
      <c r="F71" s="662"/>
    </row>
    <row r="72" spans="1:6" customFormat="1" ht="22.8">
      <c r="A72" s="661"/>
      <c r="B72" s="661"/>
      <c r="C72" s="661"/>
      <c r="D72" s="662"/>
      <c r="E72" s="662"/>
      <c r="F72" s="662"/>
    </row>
    <row r="73" spans="1:6" customFormat="1" ht="22.8">
      <c r="A73" s="661"/>
      <c r="B73" s="661"/>
      <c r="C73" s="661"/>
      <c r="D73" s="662"/>
      <c r="E73" s="662"/>
      <c r="F73" s="662"/>
    </row>
    <row r="74" spans="1:6" customFormat="1" ht="22.8">
      <c r="A74" s="661"/>
      <c r="B74" s="661"/>
      <c r="C74" s="661"/>
      <c r="D74" s="662"/>
      <c r="E74" s="662"/>
      <c r="F74" s="662"/>
    </row>
    <row r="75" spans="1:6" customFormat="1" ht="22.8">
      <c r="A75" s="661"/>
      <c r="B75" s="661"/>
      <c r="C75" s="661"/>
      <c r="D75" s="662"/>
      <c r="E75" s="662"/>
      <c r="F75" s="662"/>
    </row>
    <row r="76" spans="1:6" customFormat="1" ht="22.8">
      <c r="A76" s="661"/>
      <c r="B76" s="661"/>
      <c r="C76" s="661"/>
      <c r="D76" s="662"/>
      <c r="E76" s="662"/>
      <c r="F76" s="662"/>
    </row>
    <row r="77" spans="1:6" customFormat="1" ht="22.8">
      <c r="A77" s="661"/>
      <c r="B77" s="661"/>
      <c r="C77" s="661"/>
      <c r="D77" s="662"/>
      <c r="E77" s="662"/>
      <c r="F77" s="662"/>
    </row>
    <row r="78" spans="1:6" customFormat="1" ht="22.8">
      <c r="A78" s="661"/>
      <c r="B78" s="661"/>
      <c r="C78" s="661"/>
      <c r="D78" s="662"/>
      <c r="E78" s="662"/>
      <c r="F78" s="662"/>
    </row>
    <row r="79" spans="1:6" customFormat="1" ht="22.8">
      <c r="A79" s="661"/>
      <c r="B79" s="661"/>
      <c r="C79" s="661"/>
      <c r="D79" s="662"/>
      <c r="E79" s="662"/>
      <c r="F79" s="662"/>
    </row>
    <row r="80" spans="1:6" customFormat="1" ht="22.8">
      <c r="A80" s="661"/>
      <c r="B80" s="661"/>
      <c r="C80" s="661"/>
      <c r="D80" s="662"/>
      <c r="E80" s="662"/>
      <c r="F80" s="662"/>
    </row>
    <row r="81" spans="1:6" customFormat="1" ht="22.8">
      <c r="A81" s="661"/>
      <c r="B81" s="661"/>
      <c r="C81" s="661"/>
      <c r="D81" s="662"/>
      <c r="E81" s="662"/>
      <c r="F81" s="662"/>
    </row>
    <row r="82" spans="1:6" customFormat="1" ht="22.8">
      <c r="A82" s="661"/>
      <c r="B82" s="661"/>
      <c r="C82" s="661"/>
      <c r="D82" s="662"/>
      <c r="E82" s="662"/>
      <c r="F82" s="662"/>
    </row>
    <row r="83" spans="1:6" customFormat="1" ht="22.8">
      <c r="A83" s="661"/>
      <c r="B83" s="661"/>
      <c r="C83" s="661"/>
      <c r="D83" s="662"/>
      <c r="E83" s="662"/>
      <c r="F83" s="662"/>
    </row>
    <row r="84" spans="1:6" customFormat="1" ht="22.8">
      <c r="A84" s="661"/>
      <c r="B84" s="661"/>
      <c r="C84" s="661"/>
      <c r="D84" s="662"/>
      <c r="E84" s="662"/>
      <c r="F84" s="662"/>
    </row>
    <row r="85" spans="1:6" customFormat="1" ht="22.8">
      <c r="A85" s="661"/>
      <c r="B85" s="661"/>
      <c r="C85" s="661"/>
      <c r="D85" s="662"/>
      <c r="E85" s="662"/>
      <c r="F85" s="662"/>
    </row>
    <row r="86" spans="1:6" customFormat="1" ht="22.8">
      <c r="A86" s="661"/>
      <c r="B86" s="661"/>
      <c r="C86" s="661"/>
      <c r="D86" s="662"/>
      <c r="E86" s="662"/>
      <c r="F86" s="662"/>
    </row>
    <row r="87" spans="1:6" customFormat="1" ht="22.8">
      <c r="A87" s="661"/>
      <c r="B87" s="661"/>
      <c r="C87" s="661"/>
      <c r="D87" s="662"/>
      <c r="E87" s="662"/>
      <c r="F87" s="662"/>
    </row>
    <row r="88" spans="1:6" customFormat="1" ht="22.8">
      <c r="A88" s="661"/>
      <c r="B88" s="661"/>
      <c r="C88" s="661"/>
      <c r="D88" s="662"/>
      <c r="E88" s="662"/>
      <c r="F88" s="662"/>
    </row>
    <row r="89" spans="1:6" customFormat="1" ht="22.8">
      <c r="A89" s="661"/>
      <c r="B89" s="661"/>
      <c r="C89" s="661"/>
      <c r="D89" s="662"/>
      <c r="E89" s="662"/>
      <c r="F89" s="662"/>
    </row>
    <row r="90" spans="1:6" customFormat="1" ht="22.8">
      <c r="A90" s="661"/>
      <c r="B90" s="661"/>
      <c r="C90" s="661"/>
      <c r="D90" s="662"/>
      <c r="E90" s="662"/>
      <c r="F90" s="662"/>
    </row>
    <row r="91" spans="1:6" customFormat="1" ht="22.8">
      <c r="A91" s="661"/>
      <c r="B91" s="661"/>
      <c r="C91" s="661"/>
      <c r="D91" s="662"/>
      <c r="E91" s="662"/>
      <c r="F91" s="662"/>
    </row>
    <row r="92" spans="1:6" customFormat="1" ht="22.8">
      <c r="A92" s="661"/>
      <c r="B92" s="661"/>
      <c r="C92" s="661"/>
      <c r="D92" s="662"/>
      <c r="E92" s="662"/>
      <c r="F92" s="662"/>
    </row>
    <row r="93" spans="1:6" customFormat="1" ht="22.8">
      <c r="A93" s="661"/>
      <c r="B93" s="661"/>
      <c r="C93" s="661"/>
      <c r="D93" s="662"/>
      <c r="E93" s="662"/>
      <c r="F93" s="662"/>
    </row>
    <row r="94" spans="1:6" customFormat="1" ht="22.8">
      <c r="A94" s="661"/>
      <c r="B94" s="661"/>
      <c r="C94" s="661"/>
      <c r="D94" s="662"/>
      <c r="E94" s="662"/>
      <c r="F94" s="662"/>
    </row>
    <row r="95" spans="1:6" customFormat="1" ht="22.8">
      <c r="A95" s="661"/>
      <c r="B95" s="661"/>
      <c r="C95" s="661"/>
      <c r="D95" s="662"/>
      <c r="E95" s="662"/>
      <c r="F95" s="662"/>
    </row>
    <row r="96" spans="1:6" customFormat="1" ht="22.8">
      <c r="A96" s="661"/>
      <c r="B96" s="661"/>
      <c r="C96" s="661"/>
      <c r="D96" s="662"/>
      <c r="E96" s="662"/>
      <c r="F96" s="662"/>
    </row>
    <row r="97" spans="1:6" customFormat="1" ht="22.8">
      <c r="A97" s="661"/>
      <c r="B97" s="661"/>
      <c r="C97" s="661"/>
      <c r="D97" s="662"/>
      <c r="E97" s="662"/>
      <c r="F97" s="662"/>
    </row>
    <row r="98" spans="1:6" customFormat="1" ht="22.8">
      <c r="A98" s="661"/>
      <c r="B98" s="661"/>
      <c r="C98" s="661"/>
      <c r="D98" s="662"/>
      <c r="E98" s="662"/>
      <c r="F98" s="662"/>
    </row>
    <row r="99" spans="1:6" customFormat="1" ht="22.8">
      <c r="A99" s="661"/>
      <c r="B99" s="661"/>
      <c r="C99" s="661"/>
      <c r="D99" s="662"/>
      <c r="E99" s="662"/>
      <c r="F99" s="662"/>
    </row>
    <row r="100" spans="1:6" customFormat="1" ht="22.8">
      <c r="A100" s="661"/>
      <c r="B100" s="661"/>
      <c r="C100" s="661"/>
      <c r="D100" s="662"/>
      <c r="E100" s="662"/>
      <c r="F100" s="662"/>
    </row>
    <row r="101" spans="1:6" customFormat="1" ht="22.8">
      <c r="A101" s="661"/>
      <c r="B101" s="661"/>
      <c r="C101" s="661"/>
      <c r="D101" s="662"/>
      <c r="E101" s="662"/>
      <c r="F101" s="662"/>
    </row>
    <row r="102" spans="1:6" customFormat="1" ht="22.8">
      <c r="A102" s="661"/>
      <c r="B102" s="661"/>
      <c r="C102" s="661"/>
      <c r="D102" s="662"/>
      <c r="E102" s="662"/>
      <c r="F102" s="662"/>
    </row>
    <row r="103" spans="1:6" customFormat="1" ht="22.8">
      <c r="A103" s="661"/>
      <c r="B103" s="661"/>
      <c r="C103" s="661"/>
      <c r="D103" s="662"/>
      <c r="E103" s="662"/>
      <c r="F103" s="662"/>
    </row>
    <row r="104" spans="1:6" customFormat="1" ht="22.8">
      <c r="A104" s="661"/>
      <c r="B104" s="661"/>
      <c r="C104" s="661"/>
      <c r="D104" s="662"/>
      <c r="E104" s="662"/>
      <c r="F104" s="662"/>
    </row>
    <row r="105" spans="1:6" customFormat="1" ht="22.8">
      <c r="A105" s="661"/>
      <c r="B105" s="661"/>
      <c r="C105" s="661"/>
      <c r="D105" s="662"/>
      <c r="E105" s="662"/>
      <c r="F105" s="662"/>
    </row>
    <row r="106" spans="1:6" customFormat="1" ht="22.8">
      <c r="A106" s="661"/>
      <c r="B106" s="661"/>
      <c r="C106" s="661"/>
      <c r="D106" s="662"/>
      <c r="E106" s="662"/>
      <c r="F106" s="662"/>
    </row>
    <row r="107" spans="1:6" customFormat="1" ht="22.8">
      <c r="A107" s="661"/>
      <c r="B107" s="661"/>
      <c r="C107" s="661"/>
      <c r="D107" s="662"/>
      <c r="E107" s="662"/>
      <c r="F107" s="662"/>
    </row>
    <row r="108" spans="1:6" customFormat="1" ht="22.8">
      <c r="A108" s="661"/>
      <c r="B108" s="661"/>
      <c r="C108" s="661"/>
      <c r="D108" s="662"/>
      <c r="E108" s="662"/>
      <c r="F108" s="662"/>
    </row>
    <row r="109" spans="1:6" customFormat="1" ht="22.8">
      <c r="A109" s="661"/>
      <c r="B109" s="661"/>
      <c r="C109" s="661"/>
      <c r="D109" s="662"/>
      <c r="E109" s="662"/>
      <c r="F109" s="662"/>
    </row>
    <row r="110" spans="1:6" customFormat="1" ht="22.8">
      <c r="A110" s="661"/>
      <c r="B110" s="661"/>
      <c r="C110" s="661"/>
      <c r="D110" s="662"/>
      <c r="E110" s="662"/>
      <c r="F110" s="662"/>
    </row>
    <row r="111" spans="1:6" customFormat="1" ht="22.8">
      <c r="A111" s="661"/>
      <c r="B111" s="661"/>
      <c r="C111" s="661"/>
      <c r="D111" s="662"/>
      <c r="E111" s="662"/>
      <c r="F111" s="662"/>
    </row>
    <row r="112" spans="1:6" customFormat="1" ht="22.8">
      <c r="A112" s="661"/>
      <c r="B112" s="661"/>
      <c r="C112" s="661"/>
      <c r="D112" s="662"/>
      <c r="E112" s="662"/>
      <c r="F112" s="662"/>
    </row>
    <row r="113" spans="1:6" customFormat="1" ht="22.8">
      <c r="A113" s="661"/>
      <c r="B113" s="661"/>
      <c r="C113" s="661"/>
      <c r="D113" s="662"/>
      <c r="E113" s="662"/>
      <c r="F113" s="662"/>
    </row>
    <row r="114" spans="1:6" customFormat="1" ht="22.8">
      <c r="A114" s="661"/>
      <c r="B114" s="661"/>
      <c r="C114" s="661"/>
      <c r="D114" s="662"/>
      <c r="E114" s="662"/>
      <c r="F114" s="662"/>
    </row>
    <row r="115" spans="1:6" customFormat="1" ht="22.8">
      <c r="A115" s="661"/>
      <c r="B115" s="661"/>
      <c r="C115" s="661"/>
      <c r="D115" s="662"/>
      <c r="E115" s="662"/>
      <c r="F115" s="662"/>
    </row>
    <row r="116" spans="1:6" customFormat="1" ht="22.8">
      <c r="A116" s="661"/>
      <c r="B116" s="661"/>
      <c r="C116" s="661"/>
      <c r="D116" s="662"/>
      <c r="E116" s="662"/>
      <c r="F116" s="662"/>
    </row>
    <row r="117" spans="1:6" customFormat="1" ht="22.8">
      <c r="A117" s="661"/>
      <c r="B117" s="661"/>
      <c r="C117" s="661"/>
      <c r="D117" s="662"/>
      <c r="E117" s="662"/>
      <c r="F117" s="662"/>
    </row>
    <row r="118" spans="1:6" customFormat="1" ht="22.8">
      <c r="A118" s="661"/>
      <c r="B118" s="661"/>
      <c r="C118" s="661"/>
      <c r="D118" s="662"/>
      <c r="E118" s="662"/>
      <c r="F118" s="662"/>
    </row>
    <row r="119" spans="1:6" customFormat="1" ht="22.8">
      <c r="A119" s="661"/>
      <c r="B119" s="661"/>
      <c r="C119" s="661"/>
      <c r="D119" s="662"/>
      <c r="E119" s="662"/>
      <c r="F119" s="662"/>
    </row>
    <row r="120" spans="1:6" customFormat="1" ht="22.8">
      <c r="A120" s="661"/>
      <c r="B120" s="661"/>
      <c r="C120" s="661"/>
      <c r="D120" s="662"/>
      <c r="E120" s="662"/>
      <c r="F120" s="662"/>
    </row>
    <row r="121" spans="1:6" customFormat="1" ht="22.8">
      <c r="A121" s="661"/>
      <c r="B121" s="661"/>
      <c r="C121" s="661"/>
      <c r="D121" s="662"/>
      <c r="E121" s="662"/>
      <c r="F121" s="662"/>
    </row>
    <row r="122" spans="1:6" customFormat="1" ht="22.8">
      <c r="A122" s="661"/>
      <c r="B122" s="661"/>
      <c r="C122" s="661"/>
      <c r="D122" s="662"/>
      <c r="E122" s="662"/>
      <c r="F122" s="662"/>
    </row>
    <row r="123" spans="1:6" customFormat="1" ht="22.8">
      <c r="A123" s="661"/>
      <c r="B123" s="661"/>
      <c r="C123" s="661"/>
      <c r="D123" s="662"/>
      <c r="E123" s="662"/>
      <c r="F123" s="662"/>
    </row>
    <row r="124" spans="1:6" customFormat="1" ht="22.8">
      <c r="A124" s="661"/>
      <c r="B124" s="661"/>
      <c r="C124" s="661"/>
      <c r="D124" s="662"/>
      <c r="E124" s="662"/>
      <c r="F124" s="662"/>
    </row>
    <row r="125" spans="1:6" customFormat="1" ht="22.8">
      <c r="A125" s="661"/>
      <c r="B125" s="661"/>
      <c r="C125" s="661"/>
      <c r="D125" s="662"/>
      <c r="E125" s="662"/>
      <c r="F125" s="662"/>
    </row>
    <row r="126" spans="1:6" customFormat="1" ht="22.8">
      <c r="A126" s="661"/>
      <c r="B126" s="661"/>
      <c r="C126" s="661"/>
      <c r="D126" s="662"/>
      <c r="E126" s="662"/>
      <c r="F126" s="662"/>
    </row>
    <row r="127" spans="1:6" customFormat="1" ht="22.8">
      <c r="A127" s="661"/>
      <c r="B127" s="661"/>
      <c r="C127" s="661"/>
      <c r="D127" s="662"/>
      <c r="E127" s="662"/>
      <c r="F127" s="662"/>
    </row>
    <row r="128" spans="1:6" customFormat="1" ht="22.8">
      <c r="A128" s="661"/>
      <c r="B128" s="661"/>
      <c r="C128" s="661"/>
      <c r="D128" s="662"/>
      <c r="E128" s="662"/>
      <c r="F128" s="662"/>
    </row>
    <row r="129" spans="1:6" customFormat="1" ht="22.8">
      <c r="A129" s="661"/>
      <c r="B129" s="661"/>
      <c r="C129" s="661"/>
      <c r="D129" s="662"/>
      <c r="E129" s="662"/>
      <c r="F129" s="662"/>
    </row>
    <row r="130" spans="1:6" customFormat="1" ht="22.8">
      <c r="A130" s="661"/>
      <c r="B130" s="661"/>
      <c r="C130" s="661"/>
      <c r="D130" s="662"/>
      <c r="E130" s="662"/>
      <c r="F130" s="662"/>
    </row>
    <row r="131" spans="1:6" customFormat="1" ht="22.8">
      <c r="A131" s="661"/>
      <c r="B131" s="661"/>
      <c r="C131" s="661"/>
      <c r="D131" s="662"/>
      <c r="E131" s="662"/>
      <c r="F131" s="662"/>
    </row>
    <row r="132" spans="1:6" customFormat="1" ht="22.8">
      <c r="A132" s="661"/>
      <c r="B132" s="661"/>
      <c r="C132" s="661"/>
      <c r="D132" s="662"/>
      <c r="E132" s="662"/>
      <c r="F132" s="662"/>
    </row>
    <row r="133" spans="1:6" customFormat="1" ht="22.8">
      <c r="A133" s="661"/>
      <c r="B133" s="661"/>
      <c r="C133" s="661"/>
      <c r="D133" s="662"/>
      <c r="E133" s="662"/>
      <c r="F133" s="662"/>
    </row>
    <row r="134" spans="1:6" customFormat="1" ht="22.8">
      <c r="A134" s="661"/>
      <c r="B134" s="661"/>
      <c r="C134" s="661"/>
      <c r="D134" s="662"/>
      <c r="E134" s="662"/>
      <c r="F134" s="662"/>
    </row>
    <row r="135" spans="1:6" customFormat="1" ht="22.8">
      <c r="A135" s="661"/>
      <c r="B135" s="661"/>
      <c r="C135" s="661"/>
      <c r="D135" s="662"/>
      <c r="E135" s="662"/>
      <c r="F135" s="662"/>
    </row>
    <row r="136" spans="1:6" customFormat="1" ht="22.8">
      <c r="A136" s="661"/>
      <c r="B136" s="661"/>
      <c r="C136" s="661"/>
      <c r="D136" s="662"/>
      <c r="E136" s="662"/>
      <c r="F136" s="662"/>
    </row>
    <row r="137" spans="1:6" customFormat="1" ht="22.8">
      <c r="A137" s="661"/>
      <c r="B137" s="661"/>
      <c r="C137" s="661"/>
      <c r="D137" s="662"/>
      <c r="E137" s="662"/>
      <c r="F137" s="662"/>
    </row>
    <row r="138" spans="1:6" customFormat="1" ht="22.8">
      <c r="A138" s="661"/>
      <c r="B138" s="661"/>
      <c r="C138" s="661"/>
      <c r="D138" s="662"/>
      <c r="E138" s="662"/>
      <c r="F138" s="662"/>
    </row>
    <row r="139" spans="1:6" customFormat="1" ht="22.8">
      <c r="A139" s="661"/>
      <c r="B139" s="661"/>
      <c r="C139" s="661"/>
      <c r="D139" s="662"/>
      <c r="E139" s="662"/>
      <c r="F139" s="662"/>
    </row>
    <row r="140" spans="1:6" customFormat="1" ht="22.8">
      <c r="A140" s="661"/>
      <c r="B140" s="661"/>
      <c r="C140" s="661"/>
      <c r="D140" s="662"/>
      <c r="E140" s="662"/>
      <c r="F140" s="662"/>
    </row>
    <row r="141" spans="1:6" customFormat="1" ht="22.8">
      <c r="A141" s="661"/>
      <c r="B141" s="661"/>
      <c r="C141" s="661"/>
      <c r="D141" s="662"/>
      <c r="E141" s="662"/>
      <c r="F141" s="662"/>
    </row>
    <row r="142" spans="1:6" customFormat="1" ht="22.8">
      <c r="A142" s="661"/>
      <c r="B142" s="661"/>
      <c r="C142" s="661"/>
      <c r="D142" s="662"/>
      <c r="E142" s="662"/>
      <c r="F142" s="662"/>
    </row>
    <row r="143" spans="1:6" customFormat="1" ht="22.8">
      <c r="A143" s="661"/>
      <c r="B143" s="661"/>
      <c r="C143" s="661"/>
      <c r="D143" s="662"/>
      <c r="E143" s="662"/>
      <c r="F143" s="662"/>
    </row>
    <row r="144" spans="1:6" customFormat="1" ht="22.8">
      <c r="A144" s="661"/>
      <c r="B144" s="661"/>
      <c r="C144" s="661"/>
      <c r="D144" s="662"/>
      <c r="E144" s="662"/>
      <c r="F144" s="662"/>
    </row>
    <row r="145" spans="1:6" customFormat="1" ht="22.8">
      <c r="A145" s="661"/>
      <c r="B145" s="661"/>
      <c r="C145" s="661"/>
      <c r="D145" s="662"/>
      <c r="E145" s="662"/>
      <c r="F145" s="662"/>
    </row>
    <row r="146" spans="1:6" customFormat="1" ht="22.8">
      <c r="A146" s="661"/>
      <c r="B146" s="661"/>
      <c r="C146" s="661"/>
      <c r="D146" s="662"/>
      <c r="E146" s="662"/>
      <c r="F146" s="662"/>
    </row>
    <row r="147" spans="1:6" customFormat="1" ht="22.8">
      <c r="A147" s="661"/>
      <c r="B147" s="661"/>
      <c r="C147" s="661"/>
      <c r="D147" s="662"/>
      <c r="E147" s="662"/>
      <c r="F147" s="662"/>
    </row>
    <row r="148" spans="1:6" customFormat="1" ht="22.8">
      <c r="A148" s="661"/>
      <c r="B148" s="661"/>
      <c r="C148" s="661"/>
      <c r="D148" s="662"/>
      <c r="E148" s="662"/>
      <c r="F148" s="662"/>
    </row>
    <row r="149" spans="1:6" customFormat="1" ht="22.8">
      <c r="A149" s="661"/>
      <c r="B149" s="661"/>
      <c r="C149" s="661"/>
      <c r="D149" s="662"/>
      <c r="E149" s="662"/>
      <c r="F149" s="662"/>
    </row>
    <row r="150" spans="1:6" customFormat="1" ht="22.8">
      <c r="A150" s="661"/>
      <c r="B150" s="661"/>
      <c r="C150" s="661"/>
      <c r="D150" s="662"/>
      <c r="E150" s="662"/>
      <c r="F150" s="662"/>
    </row>
    <row r="151" spans="1:6" customFormat="1" ht="22.8">
      <c r="A151" s="661"/>
      <c r="B151" s="661"/>
      <c r="C151" s="661"/>
      <c r="D151" s="662"/>
      <c r="E151" s="662"/>
      <c r="F151" s="662"/>
    </row>
    <row r="152" spans="1:6" customFormat="1" ht="22.8">
      <c r="A152" s="661"/>
      <c r="B152" s="661"/>
      <c r="C152" s="661"/>
      <c r="D152" s="662"/>
      <c r="E152" s="662"/>
      <c r="F152" s="662"/>
    </row>
    <row r="153" spans="1:6" customFormat="1" ht="22.8">
      <c r="A153" s="661"/>
      <c r="B153" s="661"/>
      <c r="C153" s="661"/>
      <c r="D153" s="662"/>
      <c r="E153" s="662"/>
      <c r="F153" s="662"/>
    </row>
    <row r="154" spans="1:6" customFormat="1" ht="22.8">
      <c r="A154" s="661"/>
      <c r="B154" s="661"/>
      <c r="C154" s="661"/>
      <c r="D154" s="662"/>
      <c r="E154" s="662"/>
      <c r="F154" s="662"/>
    </row>
    <row r="155" spans="1:6" customFormat="1" ht="22.8">
      <c r="A155" s="661"/>
      <c r="B155" s="661"/>
      <c r="C155" s="661"/>
      <c r="D155" s="662"/>
      <c r="E155" s="662"/>
      <c r="F155" s="662"/>
    </row>
    <row r="156" spans="1:6" customFormat="1" ht="22.8">
      <c r="A156" s="661"/>
      <c r="B156" s="661"/>
      <c r="C156" s="661"/>
      <c r="D156" s="662"/>
      <c r="E156" s="662"/>
      <c r="F156" s="662"/>
    </row>
    <row r="157" spans="1:6" customFormat="1" ht="22.8">
      <c r="A157" s="661"/>
      <c r="B157" s="661"/>
      <c r="C157" s="661"/>
      <c r="D157" s="662"/>
      <c r="E157" s="662"/>
      <c r="F157" s="662"/>
    </row>
    <row r="158" spans="1:6" customFormat="1" ht="22.8">
      <c r="A158" s="661"/>
      <c r="B158" s="661"/>
      <c r="C158" s="661"/>
      <c r="D158" s="662"/>
      <c r="E158" s="662"/>
      <c r="F158" s="662"/>
    </row>
    <row r="159" spans="1:6" customFormat="1" ht="22.8">
      <c r="A159" s="661"/>
      <c r="B159" s="661"/>
      <c r="C159" s="661"/>
      <c r="D159" s="662"/>
      <c r="E159" s="662"/>
      <c r="F159" s="662"/>
    </row>
    <row r="160" spans="1:6" customFormat="1" ht="22.8">
      <c r="A160" s="661"/>
      <c r="B160" s="661"/>
      <c r="C160" s="661"/>
      <c r="D160" s="662"/>
      <c r="E160" s="662"/>
      <c r="F160" s="662"/>
    </row>
    <row r="161" spans="1:6" customFormat="1" ht="22.8">
      <c r="A161" s="661"/>
      <c r="B161" s="661"/>
      <c r="C161" s="661"/>
      <c r="D161" s="662"/>
      <c r="E161" s="662"/>
      <c r="F161" s="662"/>
    </row>
    <row r="162" spans="1:6" customFormat="1" ht="22.8">
      <c r="A162" s="661"/>
      <c r="B162" s="661"/>
      <c r="C162" s="661"/>
      <c r="D162" s="662"/>
      <c r="E162" s="662"/>
      <c r="F162" s="662"/>
    </row>
    <row r="163" spans="1:6" customFormat="1" ht="22.8">
      <c r="A163" s="661"/>
      <c r="B163" s="661"/>
      <c r="C163" s="661"/>
      <c r="D163" s="662"/>
      <c r="E163" s="662"/>
      <c r="F163" s="662"/>
    </row>
    <row r="164" spans="1:6" customFormat="1" ht="22.8">
      <c r="A164" s="661"/>
      <c r="B164" s="661"/>
      <c r="C164" s="661"/>
      <c r="D164" s="662"/>
      <c r="E164" s="662"/>
      <c r="F164" s="662"/>
    </row>
    <row r="165" spans="1:6" customFormat="1" ht="22.8">
      <c r="A165" s="661"/>
      <c r="B165" s="661"/>
      <c r="C165" s="661"/>
      <c r="D165" s="662"/>
      <c r="E165" s="662"/>
      <c r="F165" s="662"/>
    </row>
    <row r="166" spans="1:6" customFormat="1" ht="22.8">
      <c r="A166" s="661"/>
      <c r="B166" s="661"/>
      <c r="C166" s="661"/>
      <c r="D166" s="662"/>
      <c r="E166" s="662"/>
      <c r="F166" s="662"/>
    </row>
    <row r="167" spans="1:6" customFormat="1" ht="22.8">
      <c r="A167" s="661"/>
      <c r="B167" s="661"/>
      <c r="C167" s="661"/>
      <c r="D167" s="662"/>
      <c r="E167" s="662"/>
      <c r="F167" s="662"/>
    </row>
    <row r="168" spans="1:6" customFormat="1" ht="22.8">
      <c r="A168" s="661"/>
      <c r="B168" s="661"/>
      <c r="C168" s="661"/>
      <c r="D168" s="662"/>
      <c r="E168" s="662"/>
      <c r="F168" s="662"/>
    </row>
    <row r="169" spans="1:6" customFormat="1" ht="22.8">
      <c r="A169" s="661"/>
      <c r="B169" s="661"/>
      <c r="C169" s="661"/>
      <c r="D169" s="662"/>
      <c r="E169" s="662"/>
      <c r="F169" s="662"/>
    </row>
    <row r="170" spans="1:6" customFormat="1" ht="22.8">
      <c r="A170" s="661"/>
      <c r="B170" s="661"/>
      <c r="C170" s="661"/>
      <c r="D170" s="662"/>
      <c r="E170" s="662"/>
      <c r="F170" s="662"/>
    </row>
    <row r="171" spans="1:6" customFormat="1" ht="22.8">
      <c r="A171" s="661"/>
      <c r="B171" s="661"/>
      <c r="C171" s="661"/>
      <c r="D171" s="662"/>
      <c r="E171" s="662"/>
      <c r="F171" s="662"/>
    </row>
    <row r="172" spans="1:6" customFormat="1" ht="22.8">
      <c r="A172" s="661"/>
      <c r="B172" s="661"/>
      <c r="C172" s="661"/>
      <c r="D172" s="662"/>
      <c r="E172" s="662"/>
      <c r="F172" s="662"/>
    </row>
    <row r="173" spans="1:6" customFormat="1" ht="22.8">
      <c r="A173" s="661"/>
      <c r="B173" s="661"/>
      <c r="C173" s="661"/>
      <c r="D173" s="662"/>
      <c r="E173" s="662"/>
      <c r="F173" s="662"/>
    </row>
    <row r="174" spans="1:6" customFormat="1" ht="22.8">
      <c r="A174" s="661"/>
      <c r="B174" s="661"/>
      <c r="C174" s="661"/>
      <c r="D174" s="662"/>
      <c r="E174" s="662"/>
      <c r="F174" s="662"/>
    </row>
    <row r="175" spans="1:6" customFormat="1" ht="22.8">
      <c r="A175" s="661"/>
      <c r="B175" s="661"/>
      <c r="C175" s="661"/>
      <c r="D175" s="662"/>
      <c r="E175" s="662"/>
      <c r="F175" s="662"/>
    </row>
    <row r="176" spans="1:6" customFormat="1" ht="22.8">
      <c r="A176" s="661"/>
      <c r="B176" s="661"/>
      <c r="C176" s="661"/>
      <c r="D176" s="662"/>
      <c r="E176" s="662"/>
      <c r="F176" s="662"/>
    </row>
    <row r="177" spans="1:8" customFormat="1" ht="22.8">
      <c r="A177" s="661"/>
      <c r="B177" s="661"/>
      <c r="C177" s="661"/>
      <c r="D177" s="662"/>
      <c r="E177" s="662"/>
      <c r="F177" s="662"/>
    </row>
    <row r="178" spans="1:8" customFormat="1" ht="22.8">
      <c r="A178" s="661"/>
      <c r="B178" s="661"/>
      <c r="C178" s="661"/>
      <c r="D178" s="662"/>
      <c r="E178" s="662"/>
      <c r="F178" s="662"/>
    </row>
    <row r="179" spans="1:8" customFormat="1" ht="22.8">
      <c r="A179" s="661"/>
      <c r="B179" s="661"/>
      <c r="C179" s="661"/>
      <c r="D179" s="662"/>
      <c r="E179" s="662"/>
      <c r="F179" s="662"/>
    </row>
    <row r="180" spans="1:8" customFormat="1" ht="22.8">
      <c r="A180" s="661"/>
      <c r="B180" s="661"/>
      <c r="C180" s="661"/>
      <c r="D180" s="662"/>
      <c r="E180" s="662"/>
      <c r="F180" s="662"/>
    </row>
    <row r="181" spans="1:8" customFormat="1" ht="22.8">
      <c r="A181" s="661"/>
      <c r="B181" s="661"/>
      <c r="C181" s="661"/>
      <c r="D181" s="662"/>
      <c r="E181" s="662"/>
      <c r="F181" s="662"/>
    </row>
    <row r="182" spans="1:8" customFormat="1" ht="16.2">
      <c r="A182" s="651"/>
      <c r="B182" s="651"/>
      <c r="C182" s="651"/>
      <c r="D182" s="659"/>
      <c r="E182" s="659"/>
      <c r="F182" s="659"/>
      <c r="G182" s="651"/>
      <c r="H182" s="651"/>
    </row>
    <row r="183" spans="1:8" customFormat="1" ht="16.2">
      <c r="A183" s="651"/>
      <c r="B183" s="651"/>
      <c r="C183" s="651"/>
      <c r="D183" s="659"/>
      <c r="E183" s="659"/>
      <c r="F183" s="659"/>
      <c r="G183" s="651"/>
      <c r="H183" s="651"/>
    </row>
  </sheetData>
  <mergeCells count="10">
    <mergeCell ref="A12:H12"/>
    <mergeCell ref="A13:G13"/>
    <mergeCell ref="A4:H4"/>
    <mergeCell ref="A3:H3"/>
    <mergeCell ref="I1:J1"/>
    <mergeCell ref="A5:A6"/>
    <mergeCell ref="B5:B6"/>
    <mergeCell ref="C5:E5"/>
    <mergeCell ref="F5:H5"/>
    <mergeCell ref="A11:H11"/>
  </mergeCells>
  <phoneticPr fontId="18" type="noConversion"/>
  <hyperlinks>
    <hyperlink ref="I1" location="預告統計資料發布時間表!A1" display="回發布時間表" xr:uid="{00000000-0004-0000-3C00-000000000000}"/>
  </hyperlinks>
  <pageMargins left="0.7" right="0.7" top="0.75" bottom="0.75" header="0.3" footer="0.3"/>
  <pageSetup paperSize="9"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K183"/>
  <sheetViews>
    <sheetView workbookViewId="0">
      <selection activeCell="I1" sqref="I1:J1"/>
    </sheetView>
  </sheetViews>
  <sheetFormatPr defaultRowHeight="15.6"/>
  <cols>
    <col min="1" max="1" width="16.21875" style="651" customWidth="1"/>
    <col min="2" max="2" width="12.5546875" style="651" customWidth="1"/>
    <col min="3" max="3" width="5.88671875" style="651" customWidth="1"/>
    <col min="4" max="4" width="7.5546875" style="659" customWidth="1"/>
    <col min="5" max="5" width="9" style="659" customWidth="1"/>
    <col min="6" max="6" width="19.6640625" style="659" customWidth="1"/>
    <col min="7" max="7" width="12.21875" style="651" customWidth="1"/>
    <col min="8" max="8" width="26.77734375" style="651" customWidth="1"/>
    <col min="9" max="252" width="9" style="651" customWidth="1"/>
    <col min="253" max="253" width="12.21875" style="651" customWidth="1"/>
    <col min="254" max="264" width="11" style="651" customWidth="1"/>
    <col min="265" max="508" width="9" style="651" customWidth="1"/>
    <col min="509" max="509" width="12.21875" style="651" customWidth="1"/>
    <col min="510" max="520" width="11" style="651" customWidth="1"/>
    <col min="521" max="764" width="9" style="651" customWidth="1"/>
    <col min="765" max="765" width="12.21875" style="651" customWidth="1"/>
    <col min="766" max="776" width="11" style="651" customWidth="1"/>
    <col min="777" max="1020" width="9" style="651" customWidth="1"/>
    <col min="1021" max="1021" width="12.21875" style="651" customWidth="1"/>
    <col min="1022" max="1032" width="11" style="651" customWidth="1"/>
    <col min="1033" max="1276" width="9" style="651" customWidth="1"/>
    <col min="1277" max="1277" width="12.21875" style="651" customWidth="1"/>
    <col min="1278" max="1288" width="11" style="651" customWidth="1"/>
    <col min="1289" max="1532" width="9" style="651" customWidth="1"/>
    <col min="1533" max="1533" width="12.21875" style="651" customWidth="1"/>
    <col min="1534" max="1544" width="11" style="651" customWidth="1"/>
    <col min="1545" max="1788" width="9" style="651" customWidth="1"/>
    <col min="1789" max="1789" width="12.21875" style="651" customWidth="1"/>
    <col min="1790" max="1800" width="11" style="651" customWidth="1"/>
    <col min="1801" max="2044" width="9" style="651" customWidth="1"/>
    <col min="2045" max="2045" width="12.21875" style="651" customWidth="1"/>
    <col min="2046" max="2056" width="11" style="651" customWidth="1"/>
    <col min="2057" max="2300" width="9" style="651" customWidth="1"/>
    <col min="2301" max="2301" width="12.21875" style="651" customWidth="1"/>
    <col min="2302" max="2312" width="11" style="651" customWidth="1"/>
    <col min="2313" max="2556" width="9" style="651" customWidth="1"/>
    <col min="2557" max="2557" width="12.21875" style="651" customWidth="1"/>
    <col min="2558" max="2568" width="11" style="651" customWidth="1"/>
    <col min="2569" max="2812" width="9" style="651" customWidth="1"/>
    <col min="2813" max="2813" width="12.21875" style="651" customWidth="1"/>
    <col min="2814" max="2824" width="11" style="651" customWidth="1"/>
    <col min="2825" max="3068" width="9" style="651" customWidth="1"/>
    <col min="3069" max="3069" width="12.21875" style="651" customWidth="1"/>
    <col min="3070" max="3080" width="11" style="651" customWidth="1"/>
    <col min="3081" max="3324" width="9" style="651" customWidth="1"/>
    <col min="3325" max="3325" width="12.21875" style="651" customWidth="1"/>
    <col min="3326" max="3336" width="11" style="651" customWidth="1"/>
    <col min="3337" max="3580" width="9" style="651" customWidth="1"/>
    <col min="3581" max="3581" width="12.21875" style="651" customWidth="1"/>
    <col min="3582" max="3592" width="11" style="651" customWidth="1"/>
    <col min="3593" max="3836" width="9" style="651" customWidth="1"/>
    <col min="3837" max="3837" width="12.21875" style="651" customWidth="1"/>
    <col min="3838" max="3848" width="11" style="651" customWidth="1"/>
    <col min="3849" max="4092" width="9" style="651" customWidth="1"/>
    <col min="4093" max="4093" width="12.21875" style="651" customWidth="1"/>
    <col min="4094" max="4104" width="11" style="651" customWidth="1"/>
    <col min="4105" max="4348" width="9" style="651" customWidth="1"/>
    <col min="4349" max="4349" width="12.21875" style="651" customWidth="1"/>
    <col min="4350" max="4360" width="11" style="651" customWidth="1"/>
    <col min="4361" max="4604" width="9" style="651" customWidth="1"/>
    <col min="4605" max="4605" width="12.21875" style="651" customWidth="1"/>
    <col min="4606" max="4616" width="11" style="651" customWidth="1"/>
    <col min="4617" max="4860" width="9" style="651" customWidth="1"/>
    <col min="4861" max="4861" width="12.21875" style="651" customWidth="1"/>
    <col min="4862" max="4872" width="11" style="651" customWidth="1"/>
    <col min="4873" max="5116" width="9" style="651" customWidth="1"/>
    <col min="5117" max="5117" width="12.21875" style="651" customWidth="1"/>
    <col min="5118" max="5128" width="11" style="651" customWidth="1"/>
    <col min="5129" max="5372" width="9" style="651" customWidth="1"/>
    <col min="5373" max="5373" width="12.21875" style="651" customWidth="1"/>
    <col min="5374" max="5384" width="11" style="651" customWidth="1"/>
    <col min="5385" max="5628" width="9" style="651" customWidth="1"/>
    <col min="5629" max="5629" width="12.21875" style="651" customWidth="1"/>
    <col min="5630" max="5640" width="11" style="651" customWidth="1"/>
    <col min="5641" max="5884" width="9" style="651" customWidth="1"/>
    <col min="5885" max="5885" width="12.21875" style="651" customWidth="1"/>
    <col min="5886" max="5896" width="11" style="651" customWidth="1"/>
    <col min="5897" max="6140" width="9" style="651" customWidth="1"/>
    <col min="6141" max="6141" width="12.21875" style="651" customWidth="1"/>
    <col min="6142" max="6152" width="11" style="651" customWidth="1"/>
    <col min="6153" max="6396" width="9" style="651" customWidth="1"/>
    <col min="6397" max="6397" width="12.21875" style="651" customWidth="1"/>
    <col min="6398" max="6408" width="11" style="651" customWidth="1"/>
    <col min="6409" max="6652" width="9" style="651" customWidth="1"/>
    <col min="6653" max="6653" width="12.21875" style="651" customWidth="1"/>
    <col min="6654" max="6664" width="11" style="651" customWidth="1"/>
    <col min="6665" max="6908" width="9" style="651" customWidth="1"/>
    <col min="6909" max="6909" width="12.21875" style="651" customWidth="1"/>
    <col min="6910" max="6920" width="11" style="651" customWidth="1"/>
    <col min="6921" max="7164" width="9" style="651" customWidth="1"/>
    <col min="7165" max="7165" width="12.21875" style="651" customWidth="1"/>
    <col min="7166" max="7176" width="11" style="651" customWidth="1"/>
    <col min="7177" max="7420" width="9" style="651" customWidth="1"/>
    <col min="7421" max="7421" width="12.21875" style="651" customWidth="1"/>
    <col min="7422" max="7432" width="11" style="651" customWidth="1"/>
    <col min="7433" max="7676" width="9" style="651" customWidth="1"/>
    <col min="7677" max="7677" width="12.21875" style="651" customWidth="1"/>
    <col min="7678" max="7688" width="11" style="651" customWidth="1"/>
    <col min="7689" max="7932" width="9" style="651" customWidth="1"/>
    <col min="7933" max="7933" width="12.21875" style="651" customWidth="1"/>
    <col min="7934" max="7944" width="11" style="651" customWidth="1"/>
    <col min="7945" max="8188" width="9" style="651" customWidth="1"/>
    <col min="8189" max="8189" width="12.21875" style="651" customWidth="1"/>
    <col min="8190" max="8200" width="11" style="651" customWidth="1"/>
    <col min="8201" max="8444" width="9" style="651" customWidth="1"/>
    <col min="8445" max="8445" width="12.21875" style="651" customWidth="1"/>
    <col min="8446" max="8456" width="11" style="651" customWidth="1"/>
    <col min="8457" max="8700" width="9" style="651" customWidth="1"/>
    <col min="8701" max="8701" width="12.21875" style="651" customWidth="1"/>
    <col min="8702" max="8712" width="11" style="651" customWidth="1"/>
    <col min="8713" max="8956" width="9" style="651" customWidth="1"/>
    <col min="8957" max="8957" width="12.21875" style="651" customWidth="1"/>
    <col min="8958" max="8968" width="11" style="651" customWidth="1"/>
    <col min="8969" max="9212" width="9" style="651" customWidth="1"/>
    <col min="9213" max="9213" width="12.21875" style="651" customWidth="1"/>
    <col min="9214" max="9224" width="11" style="651" customWidth="1"/>
    <col min="9225" max="9468" width="9" style="651" customWidth="1"/>
    <col min="9469" max="9469" width="12.21875" style="651" customWidth="1"/>
    <col min="9470" max="9480" width="11" style="651" customWidth="1"/>
    <col min="9481" max="9724" width="9" style="651" customWidth="1"/>
    <col min="9725" max="9725" width="12.21875" style="651" customWidth="1"/>
    <col min="9726" max="9736" width="11" style="651" customWidth="1"/>
    <col min="9737" max="9980" width="9" style="651" customWidth="1"/>
    <col min="9981" max="9981" width="12.21875" style="651" customWidth="1"/>
    <col min="9982" max="9992" width="11" style="651" customWidth="1"/>
    <col min="9993" max="10236" width="9" style="651" customWidth="1"/>
    <col min="10237" max="10237" width="12.21875" style="651" customWidth="1"/>
    <col min="10238" max="10248" width="11" style="651" customWidth="1"/>
    <col min="10249" max="10492" width="9" style="651" customWidth="1"/>
    <col min="10493" max="10493" width="12.21875" style="651" customWidth="1"/>
    <col min="10494" max="10504" width="11" style="651" customWidth="1"/>
    <col min="10505" max="10748" width="9" style="651" customWidth="1"/>
    <col min="10749" max="10749" width="12.21875" style="651" customWidth="1"/>
    <col min="10750" max="10760" width="11" style="651" customWidth="1"/>
    <col min="10761" max="11004" width="9" style="651" customWidth="1"/>
    <col min="11005" max="11005" width="12.21875" style="651" customWidth="1"/>
    <col min="11006" max="11016" width="11" style="651" customWidth="1"/>
    <col min="11017" max="11260" width="9" style="651" customWidth="1"/>
    <col min="11261" max="11261" width="12.21875" style="651" customWidth="1"/>
    <col min="11262" max="11272" width="11" style="651" customWidth="1"/>
    <col min="11273" max="11516" width="9" style="651" customWidth="1"/>
    <col min="11517" max="11517" width="12.21875" style="651" customWidth="1"/>
    <col min="11518" max="11528" width="11" style="651" customWidth="1"/>
    <col min="11529" max="11772" width="9" style="651" customWidth="1"/>
    <col min="11773" max="11773" width="12.21875" style="651" customWidth="1"/>
    <col min="11774" max="11784" width="11" style="651" customWidth="1"/>
    <col min="11785" max="12028" width="9" style="651" customWidth="1"/>
    <col min="12029" max="12029" width="12.21875" style="651" customWidth="1"/>
    <col min="12030" max="12040" width="11" style="651" customWidth="1"/>
    <col min="12041" max="12284" width="9" style="651" customWidth="1"/>
    <col min="12285" max="12285" width="12.21875" style="651" customWidth="1"/>
    <col min="12286" max="12296" width="11" style="651" customWidth="1"/>
    <col min="12297" max="12540" width="9" style="651" customWidth="1"/>
    <col min="12541" max="12541" width="12.21875" style="651" customWidth="1"/>
    <col min="12542" max="12552" width="11" style="651" customWidth="1"/>
    <col min="12553" max="12796" width="9" style="651" customWidth="1"/>
    <col min="12797" max="12797" width="12.21875" style="651" customWidth="1"/>
    <col min="12798" max="12808" width="11" style="651" customWidth="1"/>
    <col min="12809" max="13052" width="9" style="651" customWidth="1"/>
    <col min="13053" max="13053" width="12.21875" style="651" customWidth="1"/>
    <col min="13054" max="13064" width="11" style="651" customWidth="1"/>
    <col min="13065" max="13308" width="9" style="651" customWidth="1"/>
    <col min="13309" max="13309" width="12.21875" style="651" customWidth="1"/>
    <col min="13310" max="13320" width="11" style="651" customWidth="1"/>
    <col min="13321" max="13564" width="9" style="651" customWidth="1"/>
    <col min="13565" max="13565" width="12.21875" style="651" customWidth="1"/>
    <col min="13566" max="13576" width="11" style="651" customWidth="1"/>
    <col min="13577" max="13820" width="9" style="651" customWidth="1"/>
    <col min="13821" max="13821" width="12.21875" style="651" customWidth="1"/>
    <col min="13822" max="13832" width="11" style="651" customWidth="1"/>
    <col min="13833" max="14076" width="9" style="651" customWidth="1"/>
    <col min="14077" max="14077" width="12.21875" style="651" customWidth="1"/>
    <col min="14078" max="14088" width="11" style="651" customWidth="1"/>
    <col min="14089" max="14332" width="9" style="651" customWidth="1"/>
    <col min="14333" max="14333" width="12.21875" style="651" customWidth="1"/>
    <col min="14334" max="14344" width="11" style="651" customWidth="1"/>
    <col min="14345" max="14588" width="9" style="651" customWidth="1"/>
    <col min="14589" max="14589" width="12.21875" style="651" customWidth="1"/>
    <col min="14590" max="14600" width="11" style="651" customWidth="1"/>
    <col min="14601" max="14844" width="9" style="651" customWidth="1"/>
    <col min="14845" max="14845" width="12.21875" style="651" customWidth="1"/>
    <col min="14846" max="14856" width="11" style="651" customWidth="1"/>
    <col min="14857" max="15100" width="9" style="651" customWidth="1"/>
    <col min="15101" max="15101" width="12.21875" style="651" customWidth="1"/>
    <col min="15102" max="15112" width="11" style="651" customWidth="1"/>
    <col min="15113" max="15356" width="9" style="651" customWidth="1"/>
    <col min="15357" max="15357" width="12.21875" style="651" customWidth="1"/>
    <col min="15358" max="15368" width="11" style="651" customWidth="1"/>
    <col min="15369" max="15612" width="9" style="651" customWidth="1"/>
    <col min="15613" max="15613" width="12.21875" style="651" customWidth="1"/>
    <col min="15614" max="15624" width="11" style="651" customWidth="1"/>
    <col min="15625" max="15868" width="9" style="651" customWidth="1"/>
    <col min="15869" max="15869" width="12.21875" style="651" customWidth="1"/>
    <col min="15870" max="15880" width="11" style="651" customWidth="1"/>
    <col min="15881" max="16124" width="9" style="651" customWidth="1"/>
    <col min="16125" max="16125" width="12.21875" style="651" customWidth="1"/>
    <col min="16126" max="16136" width="11" style="651" customWidth="1"/>
    <col min="16137" max="16384" width="9" style="651" customWidth="1"/>
  </cols>
  <sheetData>
    <row r="1" spans="1:11" s="647" customFormat="1" ht="35.4" customHeight="1">
      <c r="A1" s="664" t="s">
        <v>1248</v>
      </c>
      <c r="B1" s="665"/>
      <c r="C1" s="646"/>
      <c r="D1" s="646"/>
      <c r="E1" s="646"/>
      <c r="F1" s="646"/>
      <c r="G1" s="669" t="s">
        <v>1065</v>
      </c>
      <c r="H1" s="669" t="s">
        <v>1272</v>
      </c>
      <c r="I1" s="1543" t="s">
        <v>86</v>
      </c>
      <c r="J1" s="1372"/>
    </row>
    <row r="2" spans="1:11" s="647" customFormat="1" ht="21" customHeight="1">
      <c r="A2" s="663" t="s">
        <v>1249</v>
      </c>
      <c r="B2" s="648" t="s">
        <v>1250</v>
      </c>
      <c r="C2" s="649"/>
      <c r="D2" s="649"/>
      <c r="E2" s="649"/>
      <c r="F2" s="675" t="s">
        <v>1288</v>
      </c>
      <c r="G2" s="669" t="s">
        <v>1251</v>
      </c>
      <c r="H2" s="669" t="s">
        <v>1286</v>
      </c>
    </row>
    <row r="3" spans="1:11" s="650" customFormat="1" ht="37.5" customHeight="1">
      <c r="A3" s="1931" t="s">
        <v>1273</v>
      </c>
      <c r="B3" s="1931"/>
      <c r="C3" s="1931"/>
      <c r="D3" s="1931"/>
      <c r="E3" s="1931"/>
      <c r="F3" s="1931"/>
      <c r="G3" s="1931"/>
      <c r="H3" s="1931"/>
    </row>
    <row r="4" spans="1:11" customFormat="1" ht="21" customHeight="1" thickBot="1">
      <c r="A4" s="1933" t="s">
        <v>1465</v>
      </c>
      <c r="B4" s="1933"/>
      <c r="C4" s="1933"/>
      <c r="D4" s="1933"/>
      <c r="E4" s="1933"/>
      <c r="F4" s="1933"/>
      <c r="G4" s="1933"/>
      <c r="H4" s="1933"/>
      <c r="I4" s="651"/>
      <c r="J4" s="651"/>
    </row>
    <row r="5" spans="1:11" customFormat="1" ht="37.35" customHeight="1">
      <c r="A5" s="1976" t="s">
        <v>1274</v>
      </c>
      <c r="B5" s="1978" t="s">
        <v>781</v>
      </c>
      <c r="C5" s="1980" t="s">
        <v>1282</v>
      </c>
      <c r="D5" s="1981"/>
      <c r="E5" s="1982"/>
      <c r="F5" s="1980" t="s">
        <v>1283</v>
      </c>
      <c r="G5" s="1981"/>
      <c r="H5" s="1981"/>
      <c r="I5" s="651"/>
      <c r="J5" s="651"/>
    </row>
    <row r="6" spans="1:11" s="652" customFormat="1" ht="37.35" customHeight="1" thickBot="1">
      <c r="A6" s="1977"/>
      <c r="B6" s="1979"/>
      <c r="C6" s="668" t="s">
        <v>1277</v>
      </c>
      <c r="D6" s="668" t="s">
        <v>1278</v>
      </c>
      <c r="E6" s="668" t="s">
        <v>1279</v>
      </c>
      <c r="F6" s="668" t="s">
        <v>1277</v>
      </c>
      <c r="G6" s="668" t="s">
        <v>1278</v>
      </c>
      <c r="H6" s="670" t="s">
        <v>1279</v>
      </c>
      <c r="K6" s="674"/>
    </row>
    <row r="7" spans="1:11" s="652" customFormat="1" ht="44.25" customHeight="1">
      <c r="A7" s="672" t="s">
        <v>1080</v>
      </c>
      <c r="B7" s="655" t="s">
        <v>1262</v>
      </c>
      <c r="C7" s="655" t="s">
        <v>1262</v>
      </c>
      <c r="D7" s="655" t="s">
        <v>1262</v>
      </c>
      <c r="E7" s="655" t="s">
        <v>1262</v>
      </c>
      <c r="F7" s="655" t="s">
        <v>1262</v>
      </c>
      <c r="G7" s="655" t="s">
        <v>1262</v>
      </c>
      <c r="H7" s="666" t="s">
        <v>1262</v>
      </c>
    </row>
    <row r="8" spans="1:11" s="652" customFormat="1" ht="44.25" customHeight="1">
      <c r="A8" s="676" t="s">
        <v>1284</v>
      </c>
      <c r="B8" s="655" t="s">
        <v>1262</v>
      </c>
      <c r="C8" s="655" t="s">
        <v>1262</v>
      </c>
      <c r="D8" s="655" t="s">
        <v>1262</v>
      </c>
      <c r="E8" s="655" t="s">
        <v>1262</v>
      </c>
      <c r="F8" s="655" t="s">
        <v>1262</v>
      </c>
      <c r="G8" s="655" t="s">
        <v>1262</v>
      </c>
      <c r="H8" s="666" t="s">
        <v>1262</v>
      </c>
    </row>
    <row r="9" spans="1:11" s="652" customFormat="1" ht="44.25" customHeight="1">
      <c r="A9" s="673" t="s">
        <v>1285</v>
      </c>
      <c r="B9" s="655" t="s">
        <v>1262</v>
      </c>
      <c r="C9" s="655" t="s">
        <v>1262</v>
      </c>
      <c r="D9" s="655" t="s">
        <v>1262</v>
      </c>
      <c r="E9" s="655" t="s">
        <v>1262</v>
      </c>
      <c r="F9" s="655" t="s">
        <v>1262</v>
      </c>
      <c r="G9" s="655" t="s">
        <v>1262</v>
      </c>
      <c r="H9" s="666" t="s">
        <v>1262</v>
      </c>
    </row>
    <row r="10" spans="1:11" s="652" customFormat="1" ht="22.8" customHeight="1">
      <c r="A10" s="671"/>
      <c r="H10" s="652" t="s">
        <v>1467</v>
      </c>
    </row>
    <row r="11" spans="1:11" s="652" customFormat="1" ht="18" customHeight="1">
      <c r="A11" s="1938" t="s">
        <v>1266</v>
      </c>
      <c r="B11" s="1938"/>
      <c r="C11" s="1938"/>
      <c r="D11" s="1938"/>
      <c r="E11" s="1938"/>
      <c r="F11" s="1938"/>
      <c r="G11" s="1938"/>
      <c r="H11" s="1938"/>
    </row>
    <row r="12" spans="1:11" customFormat="1" ht="16.2">
      <c r="A12" s="1943" t="s">
        <v>1290</v>
      </c>
      <c r="B12" s="1943"/>
      <c r="C12" s="1943"/>
      <c r="D12" s="1943"/>
      <c r="E12" s="1943"/>
      <c r="F12" s="1943"/>
      <c r="G12" s="1943"/>
      <c r="H12" s="1943"/>
      <c r="I12" s="651"/>
      <c r="J12" s="651"/>
    </row>
    <row r="13" spans="1:11" customFormat="1" ht="17.399999999999999" customHeight="1">
      <c r="A13" s="1938" t="s">
        <v>1293</v>
      </c>
      <c r="B13" s="1938"/>
      <c r="C13" s="1938"/>
      <c r="D13" s="1938"/>
      <c r="E13" s="1938"/>
      <c r="F13" s="1938"/>
      <c r="G13" s="1938"/>
      <c r="H13" s="651"/>
      <c r="I13" s="651"/>
      <c r="J13" s="651"/>
    </row>
    <row r="14" spans="1:11" customFormat="1" ht="17.399999999999999" customHeight="1">
      <c r="A14" s="661"/>
      <c r="B14" s="661"/>
      <c r="C14" s="661"/>
      <c r="D14" s="662"/>
      <c r="E14" s="662"/>
      <c r="F14" s="662"/>
      <c r="I14" s="651"/>
      <c r="J14" s="651"/>
    </row>
    <row r="15" spans="1:11" customFormat="1" ht="21.75" customHeight="1">
      <c r="A15" s="661"/>
      <c r="B15" s="661"/>
      <c r="C15" s="661"/>
      <c r="D15" s="662"/>
      <c r="E15" s="662"/>
      <c r="F15" s="662"/>
      <c r="I15" s="651"/>
      <c r="J15" s="651"/>
    </row>
    <row r="16" spans="1:11" customFormat="1" ht="22.8">
      <c r="A16" s="661"/>
      <c r="B16" s="661"/>
      <c r="C16" s="661"/>
      <c r="D16" s="662"/>
      <c r="E16" s="662"/>
      <c r="F16" s="662"/>
    </row>
    <row r="17" spans="1:6" customFormat="1" ht="22.8">
      <c r="A17" s="661"/>
      <c r="B17" s="661"/>
      <c r="C17" s="661"/>
      <c r="D17" s="662"/>
      <c r="E17" s="662"/>
      <c r="F17" s="662"/>
    </row>
    <row r="18" spans="1:6" customFormat="1" ht="22.8">
      <c r="A18" s="661"/>
      <c r="B18" s="661"/>
      <c r="C18" s="661"/>
      <c r="D18" s="662"/>
      <c r="E18" s="662"/>
      <c r="F18" s="662"/>
    </row>
    <row r="19" spans="1:6" customFormat="1" ht="22.8">
      <c r="A19" s="661"/>
      <c r="B19" s="661"/>
      <c r="C19" s="661"/>
      <c r="D19" s="662"/>
      <c r="E19" s="662"/>
      <c r="F19" s="662"/>
    </row>
    <row r="20" spans="1:6" customFormat="1" ht="22.8">
      <c r="A20" s="661"/>
      <c r="B20" s="661"/>
      <c r="C20" s="661"/>
      <c r="D20" s="662"/>
      <c r="E20" s="662"/>
      <c r="F20" s="662"/>
    </row>
    <row r="21" spans="1:6" customFormat="1" ht="22.8">
      <c r="A21" s="661"/>
      <c r="B21" s="661"/>
      <c r="C21" s="661"/>
      <c r="D21" s="662"/>
      <c r="E21" s="662"/>
      <c r="F21" s="662"/>
    </row>
    <row r="22" spans="1:6" customFormat="1" ht="22.8">
      <c r="A22" s="661"/>
      <c r="B22" s="661"/>
      <c r="C22" s="661"/>
      <c r="D22" s="662"/>
      <c r="E22" s="662"/>
      <c r="F22" s="662"/>
    </row>
    <row r="23" spans="1:6" customFormat="1" ht="22.8">
      <c r="A23" s="661"/>
      <c r="B23" s="661"/>
      <c r="C23" s="661"/>
      <c r="D23" s="662"/>
      <c r="E23" s="662"/>
      <c r="F23" s="662"/>
    </row>
    <row r="24" spans="1:6" customFormat="1" ht="22.8">
      <c r="A24" s="661"/>
      <c r="B24" s="661"/>
      <c r="C24" s="661"/>
      <c r="D24" s="662"/>
      <c r="E24" s="662"/>
      <c r="F24" s="662"/>
    </row>
    <row r="25" spans="1:6" customFormat="1" ht="22.8">
      <c r="A25" s="661"/>
      <c r="B25" s="661"/>
      <c r="C25" s="661"/>
      <c r="D25" s="662"/>
      <c r="E25" s="662"/>
      <c r="F25" s="662"/>
    </row>
    <row r="26" spans="1:6" customFormat="1" ht="22.8">
      <c r="A26" s="661"/>
      <c r="B26" s="661"/>
      <c r="C26" s="661"/>
      <c r="D26" s="662"/>
      <c r="E26" s="662"/>
      <c r="F26" s="662"/>
    </row>
    <row r="27" spans="1:6" customFormat="1" ht="22.8">
      <c r="A27" s="661"/>
      <c r="B27" s="661"/>
      <c r="C27" s="661"/>
      <c r="D27" s="662"/>
      <c r="E27" s="662"/>
      <c r="F27" s="662"/>
    </row>
    <row r="28" spans="1:6" customFormat="1" ht="22.8">
      <c r="A28" s="661"/>
      <c r="B28" s="661"/>
      <c r="C28" s="661"/>
      <c r="D28" s="662"/>
      <c r="E28" s="662"/>
      <c r="F28" s="662"/>
    </row>
    <row r="29" spans="1:6" customFormat="1" ht="22.8">
      <c r="A29" s="661"/>
      <c r="B29" s="661"/>
      <c r="C29" s="661"/>
      <c r="D29" s="662"/>
      <c r="E29" s="662"/>
      <c r="F29" s="662"/>
    </row>
    <row r="30" spans="1:6" customFormat="1" ht="22.8">
      <c r="A30" s="661"/>
      <c r="B30" s="661"/>
      <c r="C30" s="661"/>
      <c r="D30" s="662"/>
      <c r="E30" s="662"/>
      <c r="F30" s="662"/>
    </row>
    <row r="31" spans="1:6" customFormat="1" ht="22.8">
      <c r="A31" s="661"/>
      <c r="B31" s="661"/>
      <c r="C31" s="661"/>
      <c r="D31" s="662"/>
      <c r="E31" s="662"/>
      <c r="F31" s="662"/>
    </row>
    <row r="32" spans="1:6" customFormat="1" ht="22.8">
      <c r="A32" s="661"/>
      <c r="B32" s="661"/>
      <c r="C32" s="661"/>
      <c r="D32" s="662"/>
      <c r="E32" s="662"/>
      <c r="F32" s="662"/>
    </row>
    <row r="33" spans="1:6" customFormat="1" ht="22.8">
      <c r="A33" s="661"/>
      <c r="B33" s="661"/>
      <c r="C33" s="661"/>
      <c r="D33" s="662"/>
      <c r="E33" s="662"/>
      <c r="F33" s="662"/>
    </row>
    <row r="34" spans="1:6" customFormat="1" ht="22.8">
      <c r="A34" s="661"/>
      <c r="B34" s="661"/>
      <c r="C34" s="661"/>
      <c r="D34" s="662"/>
      <c r="E34" s="662"/>
      <c r="F34" s="662"/>
    </row>
    <row r="35" spans="1:6" customFormat="1" ht="22.8">
      <c r="A35" s="661"/>
      <c r="B35" s="661"/>
      <c r="C35" s="661"/>
      <c r="D35" s="662"/>
      <c r="E35" s="662"/>
      <c r="F35" s="662"/>
    </row>
    <row r="36" spans="1:6" customFormat="1" ht="22.8">
      <c r="A36" s="661"/>
      <c r="B36" s="661"/>
      <c r="C36" s="661"/>
      <c r="D36" s="662"/>
      <c r="E36" s="662"/>
      <c r="F36" s="662"/>
    </row>
    <row r="37" spans="1:6" customFormat="1" ht="22.8">
      <c r="A37" s="661"/>
      <c r="B37" s="661"/>
      <c r="C37" s="661"/>
      <c r="D37" s="662"/>
      <c r="E37" s="662"/>
      <c r="F37" s="662"/>
    </row>
    <row r="38" spans="1:6" customFormat="1" ht="22.8">
      <c r="A38" s="661"/>
      <c r="B38" s="661"/>
      <c r="C38" s="661"/>
      <c r="D38" s="662"/>
      <c r="E38" s="662"/>
      <c r="F38" s="662"/>
    </row>
    <row r="39" spans="1:6" customFormat="1" ht="22.8">
      <c r="A39" s="661"/>
      <c r="B39" s="661"/>
      <c r="C39" s="661"/>
      <c r="D39" s="662"/>
      <c r="E39" s="662"/>
      <c r="F39" s="662"/>
    </row>
    <row r="40" spans="1:6" customFormat="1" ht="22.8">
      <c r="A40" s="661"/>
      <c r="B40" s="661"/>
      <c r="C40" s="661"/>
      <c r="D40" s="662"/>
      <c r="E40" s="662"/>
      <c r="F40" s="662"/>
    </row>
    <row r="41" spans="1:6" customFormat="1" ht="22.8">
      <c r="A41" s="661"/>
      <c r="B41" s="661"/>
      <c r="C41" s="661"/>
      <c r="D41" s="662"/>
      <c r="E41" s="662"/>
      <c r="F41" s="662"/>
    </row>
    <row r="42" spans="1:6" customFormat="1" ht="22.8">
      <c r="A42" s="661"/>
      <c r="B42" s="661"/>
      <c r="C42" s="661"/>
      <c r="D42" s="662"/>
      <c r="E42" s="662"/>
      <c r="F42" s="662"/>
    </row>
    <row r="43" spans="1:6" customFormat="1" ht="22.8">
      <c r="A43" s="661"/>
      <c r="B43" s="661"/>
      <c r="C43" s="661"/>
      <c r="D43" s="662"/>
      <c r="E43" s="662"/>
      <c r="F43" s="662"/>
    </row>
    <row r="44" spans="1:6" customFormat="1" ht="22.8">
      <c r="A44" s="661"/>
      <c r="B44" s="661"/>
      <c r="C44" s="661"/>
      <c r="D44" s="662"/>
      <c r="E44" s="662"/>
      <c r="F44" s="662"/>
    </row>
    <row r="45" spans="1:6" customFormat="1" ht="22.8">
      <c r="A45" s="661"/>
      <c r="B45" s="661"/>
      <c r="C45" s="661"/>
      <c r="D45" s="662"/>
      <c r="E45" s="662"/>
      <c r="F45" s="662"/>
    </row>
    <row r="46" spans="1:6" customFormat="1" ht="22.8">
      <c r="A46" s="661"/>
      <c r="B46" s="661"/>
      <c r="C46" s="661"/>
      <c r="D46" s="662"/>
      <c r="E46" s="662"/>
      <c r="F46" s="662"/>
    </row>
    <row r="47" spans="1:6" customFormat="1" ht="22.8">
      <c r="A47" s="661"/>
      <c r="B47" s="661"/>
      <c r="C47" s="661"/>
      <c r="D47" s="662"/>
      <c r="E47" s="662"/>
      <c r="F47" s="662"/>
    </row>
    <row r="48" spans="1:6" customFormat="1" ht="22.8">
      <c r="A48" s="661"/>
      <c r="B48" s="661"/>
      <c r="C48" s="661"/>
      <c r="D48" s="662"/>
      <c r="E48" s="662"/>
      <c r="F48" s="662"/>
    </row>
    <row r="49" spans="1:6" customFormat="1" ht="22.8">
      <c r="A49" s="661"/>
      <c r="B49" s="661"/>
      <c r="C49" s="661"/>
      <c r="D49" s="662"/>
      <c r="E49" s="662"/>
      <c r="F49" s="662"/>
    </row>
    <row r="50" spans="1:6" customFormat="1" ht="22.8">
      <c r="A50" s="661"/>
      <c r="B50" s="661"/>
      <c r="C50" s="661"/>
      <c r="D50" s="662"/>
      <c r="E50" s="662"/>
      <c r="F50" s="662"/>
    </row>
    <row r="51" spans="1:6" customFormat="1" ht="22.8">
      <c r="A51" s="661"/>
      <c r="B51" s="661"/>
      <c r="C51" s="661"/>
      <c r="D51" s="662"/>
      <c r="E51" s="662"/>
      <c r="F51" s="662"/>
    </row>
    <row r="52" spans="1:6" customFormat="1" ht="22.8">
      <c r="A52" s="661"/>
      <c r="B52" s="661"/>
      <c r="C52" s="661"/>
      <c r="D52" s="662"/>
      <c r="E52" s="662"/>
      <c r="F52" s="662"/>
    </row>
    <row r="53" spans="1:6" customFormat="1" ht="22.8">
      <c r="A53" s="661"/>
      <c r="B53" s="661"/>
      <c r="C53" s="661"/>
      <c r="D53" s="662"/>
      <c r="E53" s="662"/>
      <c r="F53" s="662"/>
    </row>
    <row r="54" spans="1:6" customFormat="1" ht="22.8">
      <c r="A54" s="661"/>
      <c r="B54" s="661"/>
      <c r="C54" s="661"/>
      <c r="D54" s="662"/>
      <c r="E54" s="662"/>
      <c r="F54" s="662"/>
    </row>
    <row r="55" spans="1:6" customFormat="1" ht="22.8">
      <c r="A55" s="661"/>
      <c r="B55" s="661"/>
      <c r="C55" s="661"/>
      <c r="D55" s="662"/>
      <c r="E55" s="662"/>
      <c r="F55" s="662"/>
    </row>
    <row r="56" spans="1:6" customFormat="1" ht="22.8">
      <c r="A56" s="661"/>
      <c r="B56" s="661"/>
      <c r="C56" s="661"/>
      <c r="D56" s="662"/>
      <c r="E56" s="662"/>
      <c r="F56" s="662"/>
    </row>
    <row r="57" spans="1:6" customFormat="1" ht="22.8">
      <c r="A57" s="661"/>
      <c r="B57" s="661"/>
      <c r="C57" s="661"/>
      <c r="D57" s="662"/>
      <c r="E57" s="662"/>
      <c r="F57" s="662"/>
    </row>
    <row r="58" spans="1:6" customFormat="1" ht="22.8">
      <c r="A58" s="661"/>
      <c r="B58" s="661"/>
      <c r="C58" s="661"/>
      <c r="D58" s="662"/>
      <c r="E58" s="662"/>
      <c r="F58" s="662"/>
    </row>
    <row r="59" spans="1:6" customFormat="1" ht="22.8">
      <c r="A59" s="661"/>
      <c r="B59" s="661"/>
      <c r="C59" s="661"/>
      <c r="D59" s="662"/>
      <c r="E59" s="662"/>
      <c r="F59" s="662"/>
    </row>
    <row r="60" spans="1:6" customFormat="1" ht="22.8">
      <c r="A60" s="661"/>
      <c r="B60" s="661"/>
      <c r="C60" s="661"/>
      <c r="D60" s="662"/>
      <c r="E60" s="662"/>
      <c r="F60" s="662"/>
    </row>
    <row r="61" spans="1:6" customFormat="1" ht="22.8">
      <c r="A61" s="661"/>
      <c r="B61" s="661"/>
      <c r="C61" s="661"/>
      <c r="D61" s="662"/>
      <c r="E61" s="662"/>
      <c r="F61" s="662"/>
    </row>
    <row r="62" spans="1:6" customFormat="1" ht="22.8">
      <c r="A62" s="661"/>
      <c r="B62" s="661"/>
      <c r="C62" s="661"/>
      <c r="D62" s="662"/>
      <c r="E62" s="662"/>
      <c r="F62" s="662"/>
    </row>
    <row r="63" spans="1:6" customFormat="1" ht="22.8">
      <c r="A63" s="661"/>
      <c r="B63" s="661"/>
      <c r="C63" s="661"/>
      <c r="D63" s="662"/>
      <c r="E63" s="662"/>
      <c r="F63" s="662"/>
    </row>
    <row r="64" spans="1:6" customFormat="1" ht="22.8">
      <c r="A64" s="661"/>
      <c r="B64" s="661"/>
      <c r="C64" s="661"/>
      <c r="D64" s="662"/>
      <c r="E64" s="662"/>
      <c r="F64" s="662"/>
    </row>
    <row r="65" spans="1:6" customFormat="1" ht="22.8">
      <c r="A65" s="661"/>
      <c r="B65" s="661"/>
      <c r="C65" s="661"/>
      <c r="D65" s="662"/>
      <c r="E65" s="662"/>
      <c r="F65" s="662"/>
    </row>
    <row r="66" spans="1:6" customFormat="1" ht="22.8">
      <c r="A66" s="661"/>
      <c r="B66" s="661"/>
      <c r="C66" s="661"/>
      <c r="D66" s="662"/>
      <c r="E66" s="662"/>
      <c r="F66" s="662"/>
    </row>
    <row r="67" spans="1:6" customFormat="1" ht="22.8">
      <c r="A67" s="661"/>
      <c r="B67" s="661"/>
      <c r="C67" s="661"/>
      <c r="D67" s="662"/>
      <c r="E67" s="662"/>
      <c r="F67" s="662"/>
    </row>
    <row r="68" spans="1:6" customFormat="1" ht="22.8">
      <c r="A68" s="661"/>
      <c r="B68" s="661"/>
      <c r="C68" s="661"/>
      <c r="D68" s="662"/>
      <c r="E68" s="662"/>
      <c r="F68" s="662"/>
    </row>
    <row r="69" spans="1:6" customFormat="1" ht="22.8">
      <c r="A69" s="661"/>
      <c r="B69" s="661"/>
      <c r="C69" s="661"/>
      <c r="D69" s="662"/>
      <c r="E69" s="662"/>
      <c r="F69" s="662"/>
    </row>
    <row r="70" spans="1:6" customFormat="1" ht="22.8">
      <c r="A70" s="661"/>
      <c r="B70" s="661"/>
      <c r="C70" s="661"/>
      <c r="D70" s="662"/>
      <c r="E70" s="662"/>
      <c r="F70" s="662"/>
    </row>
    <row r="71" spans="1:6" customFormat="1" ht="22.8">
      <c r="A71" s="661"/>
      <c r="B71" s="661"/>
      <c r="C71" s="661"/>
      <c r="D71" s="662"/>
      <c r="E71" s="662"/>
      <c r="F71" s="662"/>
    </row>
    <row r="72" spans="1:6" customFormat="1" ht="22.8">
      <c r="A72" s="661"/>
      <c r="B72" s="661"/>
      <c r="C72" s="661"/>
      <c r="D72" s="662"/>
      <c r="E72" s="662"/>
      <c r="F72" s="662"/>
    </row>
    <row r="73" spans="1:6" customFormat="1" ht="22.8">
      <c r="A73" s="661"/>
      <c r="B73" s="661"/>
      <c r="C73" s="661"/>
      <c r="D73" s="662"/>
      <c r="E73" s="662"/>
      <c r="F73" s="662"/>
    </row>
    <row r="74" spans="1:6" customFormat="1" ht="22.8">
      <c r="A74" s="661"/>
      <c r="B74" s="661"/>
      <c r="C74" s="661"/>
      <c r="D74" s="662"/>
      <c r="E74" s="662"/>
      <c r="F74" s="662"/>
    </row>
    <row r="75" spans="1:6" customFormat="1" ht="22.8">
      <c r="A75" s="661"/>
      <c r="B75" s="661"/>
      <c r="C75" s="661"/>
      <c r="D75" s="662"/>
      <c r="E75" s="662"/>
      <c r="F75" s="662"/>
    </row>
    <row r="76" spans="1:6" customFormat="1" ht="22.8">
      <c r="A76" s="661"/>
      <c r="B76" s="661"/>
      <c r="C76" s="661"/>
      <c r="D76" s="662"/>
      <c r="E76" s="662"/>
      <c r="F76" s="662"/>
    </row>
    <row r="77" spans="1:6" customFormat="1" ht="22.8">
      <c r="A77" s="661"/>
      <c r="B77" s="661"/>
      <c r="C77" s="661"/>
      <c r="D77" s="662"/>
      <c r="E77" s="662"/>
      <c r="F77" s="662"/>
    </row>
    <row r="78" spans="1:6" customFormat="1" ht="22.8">
      <c r="A78" s="661"/>
      <c r="B78" s="661"/>
      <c r="C78" s="661"/>
      <c r="D78" s="662"/>
      <c r="E78" s="662"/>
      <c r="F78" s="662"/>
    </row>
    <row r="79" spans="1:6" customFormat="1" ht="22.8">
      <c r="A79" s="661"/>
      <c r="B79" s="661"/>
      <c r="C79" s="661"/>
      <c r="D79" s="662"/>
      <c r="E79" s="662"/>
      <c r="F79" s="662"/>
    </row>
    <row r="80" spans="1:6" customFormat="1" ht="22.8">
      <c r="A80" s="661"/>
      <c r="B80" s="661"/>
      <c r="C80" s="661"/>
      <c r="D80" s="662"/>
      <c r="E80" s="662"/>
      <c r="F80" s="662"/>
    </row>
    <row r="81" spans="1:6" customFormat="1" ht="22.8">
      <c r="A81" s="661"/>
      <c r="B81" s="661"/>
      <c r="C81" s="661"/>
      <c r="D81" s="662"/>
      <c r="E81" s="662"/>
      <c r="F81" s="662"/>
    </row>
    <row r="82" spans="1:6" customFormat="1" ht="22.8">
      <c r="A82" s="661"/>
      <c r="B82" s="661"/>
      <c r="C82" s="661"/>
      <c r="D82" s="662"/>
      <c r="E82" s="662"/>
      <c r="F82" s="662"/>
    </row>
    <row r="83" spans="1:6" customFormat="1" ht="22.8">
      <c r="A83" s="661"/>
      <c r="B83" s="661"/>
      <c r="C83" s="661"/>
      <c r="D83" s="662"/>
      <c r="E83" s="662"/>
      <c r="F83" s="662"/>
    </row>
    <row r="84" spans="1:6" customFormat="1" ht="22.8">
      <c r="A84" s="661"/>
      <c r="B84" s="661"/>
      <c r="C84" s="661"/>
      <c r="D84" s="662"/>
      <c r="E84" s="662"/>
      <c r="F84" s="662"/>
    </row>
    <row r="85" spans="1:6" customFormat="1" ht="22.8">
      <c r="A85" s="661"/>
      <c r="B85" s="661"/>
      <c r="C85" s="661"/>
      <c r="D85" s="662"/>
      <c r="E85" s="662"/>
      <c r="F85" s="662"/>
    </row>
    <row r="86" spans="1:6" customFormat="1" ht="22.8">
      <c r="A86" s="661"/>
      <c r="B86" s="661"/>
      <c r="C86" s="661"/>
      <c r="D86" s="662"/>
      <c r="E86" s="662"/>
      <c r="F86" s="662"/>
    </row>
    <row r="87" spans="1:6" customFormat="1" ht="22.8">
      <c r="A87" s="661"/>
      <c r="B87" s="661"/>
      <c r="C87" s="661"/>
      <c r="D87" s="662"/>
      <c r="E87" s="662"/>
      <c r="F87" s="662"/>
    </row>
    <row r="88" spans="1:6" customFormat="1" ht="22.8">
      <c r="A88" s="661"/>
      <c r="B88" s="661"/>
      <c r="C88" s="661"/>
      <c r="D88" s="662"/>
      <c r="E88" s="662"/>
      <c r="F88" s="662"/>
    </row>
    <row r="89" spans="1:6" customFormat="1" ht="22.8">
      <c r="A89" s="661"/>
      <c r="B89" s="661"/>
      <c r="C89" s="661"/>
      <c r="D89" s="662"/>
      <c r="E89" s="662"/>
      <c r="F89" s="662"/>
    </row>
    <row r="90" spans="1:6" customFormat="1" ht="22.8">
      <c r="A90" s="661"/>
      <c r="B90" s="661"/>
      <c r="C90" s="661"/>
      <c r="D90" s="662"/>
      <c r="E90" s="662"/>
      <c r="F90" s="662"/>
    </row>
    <row r="91" spans="1:6" customFormat="1" ht="22.8">
      <c r="A91" s="661"/>
      <c r="B91" s="661"/>
      <c r="C91" s="661"/>
      <c r="D91" s="662"/>
      <c r="E91" s="662"/>
      <c r="F91" s="662"/>
    </row>
    <row r="92" spans="1:6" customFormat="1" ht="22.8">
      <c r="A92" s="661"/>
      <c r="B92" s="661"/>
      <c r="C92" s="661"/>
      <c r="D92" s="662"/>
      <c r="E92" s="662"/>
      <c r="F92" s="662"/>
    </row>
    <row r="93" spans="1:6" customFormat="1" ht="22.8">
      <c r="A93" s="661"/>
      <c r="B93" s="661"/>
      <c r="C93" s="661"/>
      <c r="D93" s="662"/>
      <c r="E93" s="662"/>
      <c r="F93" s="662"/>
    </row>
    <row r="94" spans="1:6" customFormat="1" ht="22.8">
      <c r="A94" s="661"/>
      <c r="B94" s="661"/>
      <c r="C94" s="661"/>
      <c r="D94" s="662"/>
      <c r="E94" s="662"/>
      <c r="F94" s="662"/>
    </row>
    <row r="95" spans="1:6" customFormat="1" ht="22.8">
      <c r="A95" s="661"/>
      <c r="B95" s="661"/>
      <c r="C95" s="661"/>
      <c r="D95" s="662"/>
      <c r="E95" s="662"/>
      <c r="F95" s="662"/>
    </row>
    <row r="96" spans="1:6" customFormat="1" ht="22.8">
      <c r="A96" s="661"/>
      <c r="B96" s="661"/>
      <c r="C96" s="661"/>
      <c r="D96" s="662"/>
      <c r="E96" s="662"/>
      <c r="F96" s="662"/>
    </row>
    <row r="97" spans="1:6" customFormat="1" ht="22.8">
      <c r="A97" s="661"/>
      <c r="B97" s="661"/>
      <c r="C97" s="661"/>
      <c r="D97" s="662"/>
      <c r="E97" s="662"/>
      <c r="F97" s="662"/>
    </row>
    <row r="98" spans="1:6" customFormat="1" ht="22.8">
      <c r="A98" s="661"/>
      <c r="B98" s="661"/>
      <c r="C98" s="661"/>
      <c r="D98" s="662"/>
      <c r="E98" s="662"/>
      <c r="F98" s="662"/>
    </row>
    <row r="99" spans="1:6" customFormat="1" ht="22.8">
      <c r="A99" s="661"/>
      <c r="B99" s="661"/>
      <c r="C99" s="661"/>
      <c r="D99" s="662"/>
      <c r="E99" s="662"/>
      <c r="F99" s="662"/>
    </row>
    <row r="100" spans="1:6" customFormat="1" ht="22.8">
      <c r="A100" s="661"/>
      <c r="B100" s="661"/>
      <c r="C100" s="661"/>
      <c r="D100" s="662"/>
      <c r="E100" s="662"/>
      <c r="F100" s="662"/>
    </row>
    <row r="101" spans="1:6" customFormat="1" ht="22.8">
      <c r="A101" s="661"/>
      <c r="B101" s="661"/>
      <c r="C101" s="661"/>
      <c r="D101" s="662"/>
      <c r="E101" s="662"/>
      <c r="F101" s="662"/>
    </row>
    <row r="102" spans="1:6" customFormat="1" ht="22.8">
      <c r="A102" s="661"/>
      <c r="B102" s="661"/>
      <c r="C102" s="661"/>
      <c r="D102" s="662"/>
      <c r="E102" s="662"/>
      <c r="F102" s="662"/>
    </row>
    <row r="103" spans="1:6" customFormat="1" ht="22.8">
      <c r="A103" s="661"/>
      <c r="B103" s="661"/>
      <c r="C103" s="661"/>
      <c r="D103" s="662"/>
      <c r="E103" s="662"/>
      <c r="F103" s="662"/>
    </row>
    <row r="104" spans="1:6" customFormat="1" ht="22.8">
      <c r="A104" s="661"/>
      <c r="B104" s="661"/>
      <c r="C104" s="661"/>
      <c r="D104" s="662"/>
      <c r="E104" s="662"/>
      <c r="F104" s="662"/>
    </row>
    <row r="105" spans="1:6" customFormat="1" ht="22.8">
      <c r="A105" s="661"/>
      <c r="B105" s="661"/>
      <c r="C105" s="661"/>
      <c r="D105" s="662"/>
      <c r="E105" s="662"/>
      <c r="F105" s="662"/>
    </row>
    <row r="106" spans="1:6" customFormat="1" ht="22.8">
      <c r="A106" s="661"/>
      <c r="B106" s="661"/>
      <c r="C106" s="661"/>
      <c r="D106" s="662"/>
      <c r="E106" s="662"/>
      <c r="F106" s="662"/>
    </row>
    <row r="107" spans="1:6" customFormat="1" ht="22.8">
      <c r="A107" s="661"/>
      <c r="B107" s="661"/>
      <c r="C107" s="661"/>
      <c r="D107" s="662"/>
      <c r="E107" s="662"/>
      <c r="F107" s="662"/>
    </row>
    <row r="108" spans="1:6" customFormat="1" ht="22.8">
      <c r="A108" s="661"/>
      <c r="B108" s="661"/>
      <c r="C108" s="661"/>
      <c r="D108" s="662"/>
      <c r="E108" s="662"/>
      <c r="F108" s="662"/>
    </row>
    <row r="109" spans="1:6" customFormat="1" ht="22.8">
      <c r="A109" s="661"/>
      <c r="B109" s="661"/>
      <c r="C109" s="661"/>
      <c r="D109" s="662"/>
      <c r="E109" s="662"/>
      <c r="F109" s="662"/>
    </row>
    <row r="110" spans="1:6" customFormat="1" ht="22.8">
      <c r="A110" s="661"/>
      <c r="B110" s="661"/>
      <c r="C110" s="661"/>
      <c r="D110" s="662"/>
      <c r="E110" s="662"/>
      <c r="F110" s="662"/>
    </row>
    <row r="111" spans="1:6" customFormat="1" ht="22.8">
      <c r="A111" s="661"/>
      <c r="B111" s="661"/>
      <c r="C111" s="661"/>
      <c r="D111" s="662"/>
      <c r="E111" s="662"/>
      <c r="F111" s="662"/>
    </row>
    <row r="112" spans="1:6" customFormat="1" ht="22.8">
      <c r="A112" s="661"/>
      <c r="B112" s="661"/>
      <c r="C112" s="661"/>
      <c r="D112" s="662"/>
      <c r="E112" s="662"/>
      <c r="F112" s="662"/>
    </row>
    <row r="113" spans="1:6" customFormat="1" ht="22.8">
      <c r="A113" s="661"/>
      <c r="B113" s="661"/>
      <c r="C113" s="661"/>
      <c r="D113" s="662"/>
      <c r="E113" s="662"/>
      <c r="F113" s="662"/>
    </row>
    <row r="114" spans="1:6" customFormat="1" ht="22.8">
      <c r="A114" s="661"/>
      <c r="B114" s="661"/>
      <c r="C114" s="661"/>
      <c r="D114" s="662"/>
      <c r="E114" s="662"/>
      <c r="F114" s="662"/>
    </row>
    <row r="115" spans="1:6" customFormat="1" ht="22.8">
      <c r="A115" s="661"/>
      <c r="B115" s="661"/>
      <c r="C115" s="661"/>
      <c r="D115" s="662"/>
      <c r="E115" s="662"/>
      <c r="F115" s="662"/>
    </row>
    <row r="116" spans="1:6" customFormat="1" ht="22.8">
      <c r="A116" s="661"/>
      <c r="B116" s="661"/>
      <c r="C116" s="661"/>
      <c r="D116" s="662"/>
      <c r="E116" s="662"/>
      <c r="F116" s="662"/>
    </row>
    <row r="117" spans="1:6" customFormat="1" ht="22.8">
      <c r="A117" s="661"/>
      <c r="B117" s="661"/>
      <c r="C117" s="661"/>
      <c r="D117" s="662"/>
      <c r="E117" s="662"/>
      <c r="F117" s="662"/>
    </row>
    <row r="118" spans="1:6" customFormat="1" ht="22.8">
      <c r="A118" s="661"/>
      <c r="B118" s="661"/>
      <c r="C118" s="661"/>
      <c r="D118" s="662"/>
      <c r="E118" s="662"/>
      <c r="F118" s="662"/>
    </row>
    <row r="119" spans="1:6" customFormat="1" ht="22.8">
      <c r="A119" s="661"/>
      <c r="B119" s="661"/>
      <c r="C119" s="661"/>
      <c r="D119" s="662"/>
      <c r="E119" s="662"/>
      <c r="F119" s="662"/>
    </row>
    <row r="120" spans="1:6" customFormat="1" ht="22.8">
      <c r="A120" s="661"/>
      <c r="B120" s="661"/>
      <c r="C120" s="661"/>
      <c r="D120" s="662"/>
      <c r="E120" s="662"/>
      <c r="F120" s="662"/>
    </row>
    <row r="121" spans="1:6" customFormat="1" ht="22.8">
      <c r="A121" s="661"/>
      <c r="B121" s="661"/>
      <c r="C121" s="661"/>
      <c r="D121" s="662"/>
      <c r="E121" s="662"/>
      <c r="F121" s="662"/>
    </row>
    <row r="122" spans="1:6" customFormat="1" ht="22.8">
      <c r="A122" s="661"/>
      <c r="B122" s="661"/>
      <c r="C122" s="661"/>
      <c r="D122" s="662"/>
      <c r="E122" s="662"/>
      <c r="F122" s="662"/>
    </row>
    <row r="123" spans="1:6" customFormat="1" ht="22.8">
      <c r="A123" s="661"/>
      <c r="B123" s="661"/>
      <c r="C123" s="661"/>
      <c r="D123" s="662"/>
      <c r="E123" s="662"/>
      <c r="F123" s="662"/>
    </row>
    <row r="124" spans="1:6" customFormat="1" ht="22.8">
      <c r="A124" s="661"/>
      <c r="B124" s="661"/>
      <c r="C124" s="661"/>
      <c r="D124" s="662"/>
      <c r="E124" s="662"/>
      <c r="F124" s="662"/>
    </row>
    <row r="125" spans="1:6" customFormat="1" ht="22.8">
      <c r="A125" s="661"/>
      <c r="B125" s="661"/>
      <c r="C125" s="661"/>
      <c r="D125" s="662"/>
      <c r="E125" s="662"/>
      <c r="F125" s="662"/>
    </row>
    <row r="126" spans="1:6" customFormat="1" ht="22.8">
      <c r="A126" s="661"/>
      <c r="B126" s="661"/>
      <c r="C126" s="661"/>
      <c r="D126" s="662"/>
      <c r="E126" s="662"/>
      <c r="F126" s="662"/>
    </row>
    <row r="127" spans="1:6" customFormat="1" ht="22.8">
      <c r="A127" s="661"/>
      <c r="B127" s="661"/>
      <c r="C127" s="661"/>
      <c r="D127" s="662"/>
      <c r="E127" s="662"/>
      <c r="F127" s="662"/>
    </row>
    <row r="128" spans="1:6" customFormat="1" ht="22.8">
      <c r="A128" s="661"/>
      <c r="B128" s="661"/>
      <c r="C128" s="661"/>
      <c r="D128" s="662"/>
      <c r="E128" s="662"/>
      <c r="F128" s="662"/>
    </row>
    <row r="129" spans="1:6" customFormat="1" ht="22.8">
      <c r="A129" s="661"/>
      <c r="B129" s="661"/>
      <c r="C129" s="661"/>
      <c r="D129" s="662"/>
      <c r="E129" s="662"/>
      <c r="F129" s="662"/>
    </row>
    <row r="130" spans="1:6" customFormat="1" ht="22.8">
      <c r="A130" s="661"/>
      <c r="B130" s="661"/>
      <c r="C130" s="661"/>
      <c r="D130" s="662"/>
      <c r="E130" s="662"/>
      <c r="F130" s="662"/>
    </row>
    <row r="131" spans="1:6" customFormat="1" ht="22.8">
      <c r="A131" s="661"/>
      <c r="B131" s="661"/>
      <c r="C131" s="661"/>
      <c r="D131" s="662"/>
      <c r="E131" s="662"/>
      <c r="F131" s="662"/>
    </row>
    <row r="132" spans="1:6" customFormat="1" ht="22.8">
      <c r="A132" s="661"/>
      <c r="B132" s="661"/>
      <c r="C132" s="661"/>
      <c r="D132" s="662"/>
      <c r="E132" s="662"/>
      <c r="F132" s="662"/>
    </row>
    <row r="133" spans="1:6" customFormat="1" ht="22.8">
      <c r="A133" s="661"/>
      <c r="B133" s="661"/>
      <c r="C133" s="661"/>
      <c r="D133" s="662"/>
      <c r="E133" s="662"/>
      <c r="F133" s="662"/>
    </row>
    <row r="134" spans="1:6" customFormat="1" ht="22.8">
      <c r="A134" s="661"/>
      <c r="B134" s="661"/>
      <c r="C134" s="661"/>
      <c r="D134" s="662"/>
      <c r="E134" s="662"/>
      <c r="F134" s="662"/>
    </row>
    <row r="135" spans="1:6" customFormat="1" ht="22.8">
      <c r="A135" s="661"/>
      <c r="B135" s="661"/>
      <c r="C135" s="661"/>
      <c r="D135" s="662"/>
      <c r="E135" s="662"/>
      <c r="F135" s="662"/>
    </row>
    <row r="136" spans="1:6" customFormat="1" ht="22.8">
      <c r="A136" s="661"/>
      <c r="B136" s="661"/>
      <c r="C136" s="661"/>
      <c r="D136" s="662"/>
      <c r="E136" s="662"/>
      <c r="F136" s="662"/>
    </row>
    <row r="137" spans="1:6" customFormat="1" ht="22.8">
      <c r="A137" s="661"/>
      <c r="B137" s="661"/>
      <c r="C137" s="661"/>
      <c r="D137" s="662"/>
      <c r="E137" s="662"/>
      <c r="F137" s="662"/>
    </row>
    <row r="138" spans="1:6" customFormat="1" ht="22.8">
      <c r="A138" s="661"/>
      <c r="B138" s="661"/>
      <c r="C138" s="661"/>
      <c r="D138" s="662"/>
      <c r="E138" s="662"/>
      <c r="F138" s="662"/>
    </row>
    <row r="139" spans="1:6" customFormat="1" ht="22.8">
      <c r="A139" s="661"/>
      <c r="B139" s="661"/>
      <c r="C139" s="661"/>
      <c r="D139" s="662"/>
      <c r="E139" s="662"/>
      <c r="F139" s="662"/>
    </row>
    <row r="140" spans="1:6" customFormat="1" ht="22.8">
      <c r="A140" s="661"/>
      <c r="B140" s="661"/>
      <c r="C140" s="661"/>
      <c r="D140" s="662"/>
      <c r="E140" s="662"/>
      <c r="F140" s="662"/>
    </row>
    <row r="141" spans="1:6" customFormat="1" ht="22.8">
      <c r="A141" s="661"/>
      <c r="B141" s="661"/>
      <c r="C141" s="661"/>
      <c r="D141" s="662"/>
      <c r="E141" s="662"/>
      <c r="F141" s="662"/>
    </row>
    <row r="142" spans="1:6" customFormat="1" ht="22.8">
      <c r="A142" s="661"/>
      <c r="B142" s="661"/>
      <c r="C142" s="661"/>
      <c r="D142" s="662"/>
      <c r="E142" s="662"/>
      <c r="F142" s="662"/>
    </row>
    <row r="143" spans="1:6" customFormat="1" ht="22.8">
      <c r="A143" s="661"/>
      <c r="B143" s="661"/>
      <c r="C143" s="661"/>
      <c r="D143" s="662"/>
      <c r="E143" s="662"/>
      <c r="F143" s="662"/>
    </row>
    <row r="144" spans="1:6" customFormat="1" ht="22.8">
      <c r="A144" s="661"/>
      <c r="B144" s="661"/>
      <c r="C144" s="661"/>
      <c r="D144" s="662"/>
      <c r="E144" s="662"/>
      <c r="F144" s="662"/>
    </row>
    <row r="145" spans="1:6" customFormat="1" ht="22.8">
      <c r="A145" s="661"/>
      <c r="B145" s="661"/>
      <c r="C145" s="661"/>
      <c r="D145" s="662"/>
      <c r="E145" s="662"/>
      <c r="F145" s="662"/>
    </row>
    <row r="146" spans="1:6" customFormat="1" ht="22.8">
      <c r="A146" s="661"/>
      <c r="B146" s="661"/>
      <c r="C146" s="661"/>
      <c r="D146" s="662"/>
      <c r="E146" s="662"/>
      <c r="F146" s="662"/>
    </row>
    <row r="147" spans="1:6" customFormat="1" ht="22.8">
      <c r="A147" s="661"/>
      <c r="B147" s="661"/>
      <c r="C147" s="661"/>
      <c r="D147" s="662"/>
      <c r="E147" s="662"/>
      <c r="F147" s="662"/>
    </row>
    <row r="148" spans="1:6" customFormat="1" ht="22.8">
      <c r="A148" s="661"/>
      <c r="B148" s="661"/>
      <c r="C148" s="661"/>
      <c r="D148" s="662"/>
      <c r="E148" s="662"/>
      <c r="F148" s="662"/>
    </row>
    <row r="149" spans="1:6" customFormat="1" ht="22.8">
      <c r="A149" s="661"/>
      <c r="B149" s="661"/>
      <c r="C149" s="661"/>
      <c r="D149" s="662"/>
      <c r="E149" s="662"/>
      <c r="F149" s="662"/>
    </row>
    <row r="150" spans="1:6" customFormat="1" ht="22.8">
      <c r="A150" s="661"/>
      <c r="B150" s="661"/>
      <c r="C150" s="661"/>
      <c r="D150" s="662"/>
      <c r="E150" s="662"/>
      <c r="F150" s="662"/>
    </row>
    <row r="151" spans="1:6" customFormat="1" ht="22.8">
      <c r="A151" s="661"/>
      <c r="B151" s="661"/>
      <c r="C151" s="661"/>
      <c r="D151" s="662"/>
      <c r="E151" s="662"/>
      <c r="F151" s="662"/>
    </row>
    <row r="152" spans="1:6" customFormat="1" ht="22.8">
      <c r="A152" s="661"/>
      <c r="B152" s="661"/>
      <c r="C152" s="661"/>
      <c r="D152" s="662"/>
      <c r="E152" s="662"/>
      <c r="F152" s="662"/>
    </row>
    <row r="153" spans="1:6" customFormat="1" ht="22.8">
      <c r="A153" s="661"/>
      <c r="B153" s="661"/>
      <c r="C153" s="661"/>
      <c r="D153" s="662"/>
      <c r="E153" s="662"/>
      <c r="F153" s="662"/>
    </row>
    <row r="154" spans="1:6" customFormat="1" ht="22.8">
      <c r="A154" s="661"/>
      <c r="B154" s="661"/>
      <c r="C154" s="661"/>
      <c r="D154" s="662"/>
      <c r="E154" s="662"/>
      <c r="F154" s="662"/>
    </row>
    <row r="155" spans="1:6" customFormat="1" ht="22.8">
      <c r="A155" s="661"/>
      <c r="B155" s="661"/>
      <c r="C155" s="661"/>
      <c r="D155" s="662"/>
      <c r="E155" s="662"/>
      <c r="F155" s="662"/>
    </row>
    <row r="156" spans="1:6" customFormat="1" ht="22.8">
      <c r="A156" s="661"/>
      <c r="B156" s="661"/>
      <c r="C156" s="661"/>
      <c r="D156" s="662"/>
      <c r="E156" s="662"/>
      <c r="F156" s="662"/>
    </row>
    <row r="157" spans="1:6" customFormat="1" ht="22.8">
      <c r="A157" s="661"/>
      <c r="B157" s="661"/>
      <c r="C157" s="661"/>
      <c r="D157" s="662"/>
      <c r="E157" s="662"/>
      <c r="F157" s="662"/>
    </row>
    <row r="158" spans="1:6" customFormat="1" ht="22.8">
      <c r="A158" s="661"/>
      <c r="B158" s="661"/>
      <c r="C158" s="661"/>
      <c r="D158" s="662"/>
      <c r="E158" s="662"/>
      <c r="F158" s="662"/>
    </row>
    <row r="159" spans="1:6" customFormat="1" ht="22.8">
      <c r="A159" s="661"/>
      <c r="B159" s="661"/>
      <c r="C159" s="661"/>
      <c r="D159" s="662"/>
      <c r="E159" s="662"/>
      <c r="F159" s="662"/>
    </row>
    <row r="160" spans="1:6" customFormat="1" ht="22.8">
      <c r="A160" s="661"/>
      <c r="B160" s="661"/>
      <c r="C160" s="661"/>
      <c r="D160" s="662"/>
      <c r="E160" s="662"/>
      <c r="F160" s="662"/>
    </row>
    <row r="161" spans="1:6" customFormat="1" ht="22.8">
      <c r="A161" s="661"/>
      <c r="B161" s="661"/>
      <c r="C161" s="661"/>
      <c r="D161" s="662"/>
      <c r="E161" s="662"/>
      <c r="F161" s="662"/>
    </row>
    <row r="162" spans="1:6" customFormat="1" ht="22.8">
      <c r="A162" s="661"/>
      <c r="B162" s="661"/>
      <c r="C162" s="661"/>
      <c r="D162" s="662"/>
      <c r="E162" s="662"/>
      <c r="F162" s="662"/>
    </row>
    <row r="163" spans="1:6" customFormat="1" ht="22.8">
      <c r="A163" s="661"/>
      <c r="B163" s="661"/>
      <c r="C163" s="661"/>
      <c r="D163" s="662"/>
      <c r="E163" s="662"/>
      <c r="F163" s="662"/>
    </row>
    <row r="164" spans="1:6" customFormat="1" ht="22.8">
      <c r="A164" s="661"/>
      <c r="B164" s="661"/>
      <c r="C164" s="661"/>
      <c r="D164" s="662"/>
      <c r="E164" s="662"/>
      <c r="F164" s="662"/>
    </row>
    <row r="165" spans="1:6" customFormat="1" ht="22.8">
      <c r="A165" s="661"/>
      <c r="B165" s="661"/>
      <c r="C165" s="661"/>
      <c r="D165" s="662"/>
      <c r="E165" s="662"/>
      <c r="F165" s="662"/>
    </row>
    <row r="166" spans="1:6" customFormat="1" ht="22.8">
      <c r="A166" s="661"/>
      <c r="B166" s="661"/>
      <c r="C166" s="661"/>
      <c r="D166" s="662"/>
      <c r="E166" s="662"/>
      <c r="F166" s="662"/>
    </row>
    <row r="167" spans="1:6" customFormat="1" ht="22.8">
      <c r="A167" s="661"/>
      <c r="B167" s="661"/>
      <c r="C167" s="661"/>
      <c r="D167" s="662"/>
      <c r="E167" s="662"/>
      <c r="F167" s="662"/>
    </row>
    <row r="168" spans="1:6" customFormat="1" ht="22.8">
      <c r="A168" s="661"/>
      <c r="B168" s="661"/>
      <c r="C168" s="661"/>
      <c r="D168" s="662"/>
      <c r="E168" s="662"/>
      <c r="F168" s="662"/>
    </row>
    <row r="169" spans="1:6" customFormat="1" ht="22.8">
      <c r="A169" s="661"/>
      <c r="B169" s="661"/>
      <c r="C169" s="661"/>
      <c r="D169" s="662"/>
      <c r="E169" s="662"/>
      <c r="F169" s="662"/>
    </row>
    <row r="170" spans="1:6" customFormat="1" ht="22.8">
      <c r="A170" s="661"/>
      <c r="B170" s="661"/>
      <c r="C170" s="661"/>
      <c r="D170" s="662"/>
      <c r="E170" s="662"/>
      <c r="F170" s="662"/>
    </row>
    <row r="171" spans="1:6" customFormat="1" ht="22.8">
      <c r="A171" s="661"/>
      <c r="B171" s="661"/>
      <c r="C171" s="661"/>
      <c r="D171" s="662"/>
      <c r="E171" s="662"/>
      <c r="F171" s="662"/>
    </row>
    <row r="172" spans="1:6" customFormat="1" ht="22.8">
      <c r="A172" s="661"/>
      <c r="B172" s="661"/>
      <c r="C172" s="661"/>
      <c r="D172" s="662"/>
      <c r="E172" s="662"/>
      <c r="F172" s="662"/>
    </row>
    <row r="173" spans="1:6" customFormat="1" ht="22.8">
      <c r="A173" s="661"/>
      <c r="B173" s="661"/>
      <c r="C173" s="661"/>
      <c r="D173" s="662"/>
      <c r="E173" s="662"/>
      <c r="F173" s="662"/>
    </row>
    <row r="174" spans="1:6" customFormat="1" ht="22.8">
      <c r="A174" s="661"/>
      <c r="B174" s="661"/>
      <c r="C174" s="661"/>
      <c r="D174" s="662"/>
      <c r="E174" s="662"/>
      <c r="F174" s="662"/>
    </row>
    <row r="175" spans="1:6" customFormat="1" ht="22.8">
      <c r="A175" s="661"/>
      <c r="B175" s="661"/>
      <c r="C175" s="661"/>
      <c r="D175" s="662"/>
      <c r="E175" s="662"/>
      <c r="F175" s="662"/>
    </row>
    <row r="176" spans="1:6" customFormat="1" ht="22.8">
      <c r="A176" s="661"/>
      <c r="B176" s="661"/>
      <c r="C176" s="661"/>
      <c r="D176" s="662"/>
      <c r="E176" s="662"/>
      <c r="F176" s="662"/>
    </row>
    <row r="177" spans="1:8" customFormat="1" ht="22.8">
      <c r="A177" s="661"/>
      <c r="B177" s="661"/>
      <c r="C177" s="661"/>
      <c r="D177" s="662"/>
      <c r="E177" s="662"/>
      <c r="F177" s="662"/>
    </row>
    <row r="178" spans="1:8" customFormat="1" ht="22.8">
      <c r="A178" s="661"/>
      <c r="B178" s="661"/>
      <c r="C178" s="661"/>
      <c r="D178" s="662"/>
      <c r="E178" s="662"/>
      <c r="F178" s="662"/>
    </row>
    <row r="179" spans="1:8" customFormat="1" ht="22.8">
      <c r="A179" s="661"/>
      <c r="B179" s="661"/>
      <c r="C179" s="661"/>
      <c r="D179" s="662"/>
      <c r="E179" s="662"/>
      <c r="F179" s="662"/>
    </row>
    <row r="180" spans="1:8" customFormat="1" ht="22.8">
      <c r="A180" s="661"/>
      <c r="B180" s="661"/>
      <c r="C180" s="661"/>
      <c r="D180" s="662"/>
      <c r="E180" s="662"/>
      <c r="F180" s="662"/>
    </row>
    <row r="181" spans="1:8" customFormat="1" ht="22.8">
      <c r="A181" s="661"/>
      <c r="B181" s="661"/>
      <c r="C181" s="661"/>
      <c r="D181" s="662"/>
      <c r="E181" s="662"/>
      <c r="F181" s="662"/>
    </row>
    <row r="182" spans="1:8" customFormat="1" ht="16.2">
      <c r="A182" s="651"/>
      <c r="B182" s="651"/>
      <c r="C182" s="651"/>
      <c r="D182" s="659"/>
      <c r="E182" s="659"/>
      <c r="F182" s="659"/>
      <c r="G182" s="651"/>
      <c r="H182" s="651"/>
    </row>
    <row r="183" spans="1:8" customFormat="1" ht="16.2">
      <c r="A183" s="651"/>
      <c r="B183" s="651"/>
      <c r="C183" s="651"/>
      <c r="D183" s="659"/>
      <c r="E183" s="659"/>
      <c r="F183" s="659"/>
      <c r="G183" s="651"/>
      <c r="H183" s="651"/>
    </row>
  </sheetData>
  <mergeCells count="10">
    <mergeCell ref="A11:H11"/>
    <mergeCell ref="A12:H12"/>
    <mergeCell ref="A13:G13"/>
    <mergeCell ref="I1:J1"/>
    <mergeCell ref="A3:H3"/>
    <mergeCell ref="A4:H4"/>
    <mergeCell ref="A5:A6"/>
    <mergeCell ref="B5:B6"/>
    <mergeCell ref="C5:E5"/>
    <mergeCell ref="F5:H5"/>
  </mergeCells>
  <phoneticPr fontId="18" type="noConversion"/>
  <hyperlinks>
    <hyperlink ref="I1" location="預告統計資料發布時間表!A1" display="回發布時間表" xr:uid="{00000000-0004-0000-3D00-000000000000}"/>
  </hyperlinks>
  <pageMargins left="0.7" right="0.7" top="0.75" bottom="0.75" header="0.3" footer="0.3"/>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B3141-F472-4280-B515-D60D54724C98}">
  <dimension ref="A1:L14"/>
  <sheetViews>
    <sheetView workbookViewId="0">
      <selection activeCell="I1" sqref="I1:J1"/>
    </sheetView>
  </sheetViews>
  <sheetFormatPr defaultColWidth="7.109375" defaultRowHeight="12"/>
  <cols>
    <col min="1" max="1" width="12.33203125" style="1038" customWidth="1"/>
    <col min="2" max="8" width="17.44140625" style="1038" customWidth="1"/>
    <col min="9" max="256" width="7.109375" style="1038"/>
    <col min="257" max="257" width="12.33203125" style="1038" customWidth="1"/>
    <col min="258" max="264" width="17.44140625" style="1038" customWidth="1"/>
    <col min="265" max="512" width="7.109375" style="1038"/>
    <col min="513" max="513" width="12.33203125" style="1038" customWidth="1"/>
    <col min="514" max="520" width="17.44140625" style="1038" customWidth="1"/>
    <col min="521" max="768" width="7.109375" style="1038"/>
    <col min="769" max="769" width="12.33203125" style="1038" customWidth="1"/>
    <col min="770" max="776" width="17.44140625" style="1038" customWidth="1"/>
    <col min="777" max="1024" width="7.109375" style="1038"/>
    <col min="1025" max="1025" width="12.33203125" style="1038" customWidth="1"/>
    <col min="1026" max="1032" width="17.44140625" style="1038" customWidth="1"/>
    <col min="1033" max="1280" width="7.109375" style="1038"/>
    <col min="1281" max="1281" width="12.33203125" style="1038" customWidth="1"/>
    <col min="1282" max="1288" width="17.44140625" style="1038" customWidth="1"/>
    <col min="1289" max="1536" width="7.109375" style="1038"/>
    <col min="1537" max="1537" width="12.33203125" style="1038" customWidth="1"/>
    <col min="1538" max="1544" width="17.44140625" style="1038" customWidth="1"/>
    <col min="1545" max="1792" width="7.109375" style="1038"/>
    <col min="1793" max="1793" width="12.33203125" style="1038" customWidth="1"/>
    <col min="1794" max="1800" width="17.44140625" style="1038" customWidth="1"/>
    <col min="1801" max="2048" width="7.109375" style="1038"/>
    <col min="2049" max="2049" width="12.33203125" style="1038" customWidth="1"/>
    <col min="2050" max="2056" width="17.44140625" style="1038" customWidth="1"/>
    <col min="2057" max="2304" width="7.109375" style="1038"/>
    <col min="2305" max="2305" width="12.33203125" style="1038" customWidth="1"/>
    <col min="2306" max="2312" width="17.44140625" style="1038" customWidth="1"/>
    <col min="2313" max="2560" width="7.109375" style="1038"/>
    <col min="2561" max="2561" width="12.33203125" style="1038" customWidth="1"/>
    <col min="2562" max="2568" width="17.44140625" style="1038" customWidth="1"/>
    <col min="2569" max="2816" width="7.109375" style="1038"/>
    <col min="2817" max="2817" width="12.33203125" style="1038" customWidth="1"/>
    <col min="2818" max="2824" width="17.44140625" style="1038" customWidth="1"/>
    <col min="2825" max="3072" width="7.109375" style="1038"/>
    <col min="3073" max="3073" width="12.33203125" style="1038" customWidth="1"/>
    <col min="3074" max="3080" width="17.44140625" style="1038" customWidth="1"/>
    <col min="3081" max="3328" width="7.109375" style="1038"/>
    <col min="3329" max="3329" width="12.33203125" style="1038" customWidth="1"/>
    <col min="3330" max="3336" width="17.44140625" style="1038" customWidth="1"/>
    <col min="3337" max="3584" width="7.109375" style="1038"/>
    <col min="3585" max="3585" width="12.33203125" style="1038" customWidth="1"/>
    <col min="3586" max="3592" width="17.44140625" style="1038" customWidth="1"/>
    <col min="3593" max="3840" width="7.109375" style="1038"/>
    <col min="3841" max="3841" width="12.33203125" style="1038" customWidth="1"/>
    <col min="3842" max="3848" width="17.44140625" style="1038" customWidth="1"/>
    <col min="3849" max="4096" width="7.109375" style="1038"/>
    <col min="4097" max="4097" width="12.33203125" style="1038" customWidth="1"/>
    <col min="4098" max="4104" width="17.44140625" style="1038" customWidth="1"/>
    <col min="4105" max="4352" width="7.109375" style="1038"/>
    <col min="4353" max="4353" width="12.33203125" style="1038" customWidth="1"/>
    <col min="4354" max="4360" width="17.44140625" style="1038" customWidth="1"/>
    <col min="4361" max="4608" width="7.109375" style="1038"/>
    <col min="4609" max="4609" width="12.33203125" style="1038" customWidth="1"/>
    <col min="4610" max="4616" width="17.44140625" style="1038" customWidth="1"/>
    <col min="4617" max="4864" width="7.109375" style="1038"/>
    <col min="4865" max="4865" width="12.33203125" style="1038" customWidth="1"/>
    <col min="4866" max="4872" width="17.44140625" style="1038" customWidth="1"/>
    <col min="4873" max="5120" width="7.109375" style="1038"/>
    <col min="5121" max="5121" width="12.33203125" style="1038" customWidth="1"/>
    <col min="5122" max="5128" width="17.44140625" style="1038" customWidth="1"/>
    <col min="5129" max="5376" width="7.109375" style="1038"/>
    <col min="5377" max="5377" width="12.33203125" style="1038" customWidth="1"/>
    <col min="5378" max="5384" width="17.44140625" style="1038" customWidth="1"/>
    <col min="5385" max="5632" width="7.109375" style="1038"/>
    <col min="5633" max="5633" width="12.33203125" style="1038" customWidth="1"/>
    <col min="5634" max="5640" width="17.44140625" style="1038" customWidth="1"/>
    <col min="5641" max="5888" width="7.109375" style="1038"/>
    <col min="5889" max="5889" width="12.33203125" style="1038" customWidth="1"/>
    <col min="5890" max="5896" width="17.44140625" style="1038" customWidth="1"/>
    <col min="5897" max="6144" width="7.109375" style="1038"/>
    <col min="6145" max="6145" width="12.33203125" style="1038" customWidth="1"/>
    <col min="6146" max="6152" width="17.44140625" style="1038" customWidth="1"/>
    <col min="6153" max="6400" width="7.109375" style="1038"/>
    <col min="6401" max="6401" width="12.33203125" style="1038" customWidth="1"/>
    <col min="6402" max="6408" width="17.44140625" style="1038" customWidth="1"/>
    <col min="6409" max="6656" width="7.109375" style="1038"/>
    <col min="6657" max="6657" width="12.33203125" style="1038" customWidth="1"/>
    <col min="6658" max="6664" width="17.44140625" style="1038" customWidth="1"/>
    <col min="6665" max="6912" width="7.109375" style="1038"/>
    <col min="6913" max="6913" width="12.33203125" style="1038" customWidth="1"/>
    <col min="6914" max="6920" width="17.44140625" style="1038" customWidth="1"/>
    <col min="6921" max="7168" width="7.109375" style="1038"/>
    <col min="7169" max="7169" width="12.33203125" style="1038" customWidth="1"/>
    <col min="7170" max="7176" width="17.44140625" style="1038" customWidth="1"/>
    <col min="7177" max="7424" width="7.109375" style="1038"/>
    <col min="7425" max="7425" width="12.33203125" style="1038" customWidth="1"/>
    <col min="7426" max="7432" width="17.44140625" style="1038" customWidth="1"/>
    <col min="7433" max="7680" width="7.109375" style="1038"/>
    <col min="7681" max="7681" width="12.33203125" style="1038" customWidth="1"/>
    <col min="7682" max="7688" width="17.44140625" style="1038" customWidth="1"/>
    <col min="7689" max="7936" width="7.109375" style="1038"/>
    <col min="7937" max="7937" width="12.33203125" style="1038" customWidth="1"/>
    <col min="7938" max="7944" width="17.44140625" style="1038" customWidth="1"/>
    <col min="7945" max="8192" width="7.109375" style="1038"/>
    <col min="8193" max="8193" width="12.33203125" style="1038" customWidth="1"/>
    <col min="8194" max="8200" width="17.44140625" style="1038" customWidth="1"/>
    <col min="8201" max="8448" width="7.109375" style="1038"/>
    <col min="8449" max="8449" width="12.33203125" style="1038" customWidth="1"/>
    <col min="8450" max="8456" width="17.44140625" style="1038" customWidth="1"/>
    <col min="8457" max="8704" width="7.109375" style="1038"/>
    <col min="8705" max="8705" width="12.33203125" style="1038" customWidth="1"/>
    <col min="8706" max="8712" width="17.44140625" style="1038" customWidth="1"/>
    <col min="8713" max="8960" width="7.109375" style="1038"/>
    <col min="8961" max="8961" width="12.33203125" style="1038" customWidth="1"/>
    <col min="8962" max="8968" width="17.44140625" style="1038" customWidth="1"/>
    <col min="8969" max="9216" width="7.109375" style="1038"/>
    <col min="9217" max="9217" width="12.33203125" style="1038" customWidth="1"/>
    <col min="9218" max="9224" width="17.44140625" style="1038" customWidth="1"/>
    <col min="9225" max="9472" width="7.109375" style="1038"/>
    <col min="9473" max="9473" width="12.33203125" style="1038" customWidth="1"/>
    <col min="9474" max="9480" width="17.44140625" style="1038" customWidth="1"/>
    <col min="9481" max="9728" width="7.109375" style="1038"/>
    <col min="9729" max="9729" width="12.33203125" style="1038" customWidth="1"/>
    <col min="9730" max="9736" width="17.44140625" style="1038" customWidth="1"/>
    <col min="9737" max="9984" width="7.109375" style="1038"/>
    <col min="9985" max="9985" width="12.33203125" style="1038" customWidth="1"/>
    <col min="9986" max="9992" width="17.44140625" style="1038" customWidth="1"/>
    <col min="9993" max="10240" width="7.109375" style="1038"/>
    <col min="10241" max="10241" width="12.33203125" style="1038" customWidth="1"/>
    <col min="10242" max="10248" width="17.44140625" style="1038" customWidth="1"/>
    <col min="10249" max="10496" width="7.109375" style="1038"/>
    <col min="10497" max="10497" width="12.33203125" style="1038" customWidth="1"/>
    <col min="10498" max="10504" width="17.44140625" style="1038" customWidth="1"/>
    <col min="10505" max="10752" width="7.109375" style="1038"/>
    <col min="10753" max="10753" width="12.33203125" style="1038" customWidth="1"/>
    <col min="10754" max="10760" width="17.44140625" style="1038" customWidth="1"/>
    <col min="10761" max="11008" width="7.109375" style="1038"/>
    <col min="11009" max="11009" width="12.33203125" style="1038" customWidth="1"/>
    <col min="11010" max="11016" width="17.44140625" style="1038" customWidth="1"/>
    <col min="11017" max="11264" width="7.109375" style="1038"/>
    <col min="11265" max="11265" width="12.33203125" style="1038" customWidth="1"/>
    <col min="11266" max="11272" width="17.44140625" style="1038" customWidth="1"/>
    <col min="11273" max="11520" width="7.109375" style="1038"/>
    <col min="11521" max="11521" width="12.33203125" style="1038" customWidth="1"/>
    <col min="11522" max="11528" width="17.44140625" style="1038" customWidth="1"/>
    <col min="11529" max="11776" width="7.109375" style="1038"/>
    <col min="11777" max="11777" width="12.33203125" style="1038" customWidth="1"/>
    <col min="11778" max="11784" width="17.44140625" style="1038" customWidth="1"/>
    <col min="11785" max="12032" width="7.109375" style="1038"/>
    <col min="12033" max="12033" width="12.33203125" style="1038" customWidth="1"/>
    <col min="12034" max="12040" width="17.44140625" style="1038" customWidth="1"/>
    <col min="12041" max="12288" width="7.109375" style="1038"/>
    <col min="12289" max="12289" width="12.33203125" style="1038" customWidth="1"/>
    <col min="12290" max="12296" width="17.44140625" style="1038" customWidth="1"/>
    <col min="12297" max="12544" width="7.109375" style="1038"/>
    <col min="12545" max="12545" width="12.33203125" style="1038" customWidth="1"/>
    <col min="12546" max="12552" width="17.44140625" style="1038" customWidth="1"/>
    <col min="12553" max="12800" width="7.109375" style="1038"/>
    <col min="12801" max="12801" width="12.33203125" style="1038" customWidth="1"/>
    <col min="12802" max="12808" width="17.44140625" style="1038" customWidth="1"/>
    <col min="12809" max="13056" width="7.109375" style="1038"/>
    <col min="13057" max="13057" width="12.33203125" style="1038" customWidth="1"/>
    <col min="13058" max="13064" width="17.44140625" style="1038" customWidth="1"/>
    <col min="13065" max="13312" width="7.109375" style="1038"/>
    <col min="13313" max="13313" width="12.33203125" style="1038" customWidth="1"/>
    <col min="13314" max="13320" width="17.44140625" style="1038" customWidth="1"/>
    <col min="13321" max="13568" width="7.109375" style="1038"/>
    <col min="13569" max="13569" width="12.33203125" style="1038" customWidth="1"/>
    <col min="13570" max="13576" width="17.44140625" style="1038" customWidth="1"/>
    <col min="13577" max="13824" width="7.109375" style="1038"/>
    <col min="13825" max="13825" width="12.33203125" style="1038" customWidth="1"/>
    <col min="13826" max="13832" width="17.44140625" style="1038" customWidth="1"/>
    <col min="13833" max="14080" width="7.109375" style="1038"/>
    <col min="14081" max="14081" width="12.33203125" style="1038" customWidth="1"/>
    <col min="14082" max="14088" width="17.44140625" style="1038" customWidth="1"/>
    <col min="14089" max="14336" width="7.109375" style="1038"/>
    <col min="14337" max="14337" width="12.33203125" style="1038" customWidth="1"/>
    <col min="14338" max="14344" width="17.44140625" style="1038" customWidth="1"/>
    <col min="14345" max="14592" width="7.109375" style="1038"/>
    <col min="14593" max="14593" width="12.33203125" style="1038" customWidth="1"/>
    <col min="14594" max="14600" width="17.44140625" style="1038" customWidth="1"/>
    <col min="14601" max="14848" width="7.109375" style="1038"/>
    <col min="14849" max="14849" width="12.33203125" style="1038" customWidth="1"/>
    <col min="14850" max="14856" width="17.44140625" style="1038" customWidth="1"/>
    <col min="14857" max="15104" width="7.109375" style="1038"/>
    <col min="15105" max="15105" width="12.33203125" style="1038" customWidth="1"/>
    <col min="15106" max="15112" width="17.44140625" style="1038" customWidth="1"/>
    <col min="15113" max="15360" width="7.109375" style="1038"/>
    <col min="15361" max="15361" width="12.33203125" style="1038" customWidth="1"/>
    <col min="15362" max="15368" width="17.44140625" style="1038" customWidth="1"/>
    <col min="15369" max="15616" width="7.109375" style="1038"/>
    <col min="15617" max="15617" width="12.33203125" style="1038" customWidth="1"/>
    <col min="15618" max="15624" width="17.44140625" style="1038" customWidth="1"/>
    <col min="15625" max="15872" width="7.109375" style="1038"/>
    <col min="15873" max="15873" width="12.33203125" style="1038" customWidth="1"/>
    <col min="15874" max="15880" width="17.44140625" style="1038" customWidth="1"/>
    <col min="15881" max="16128" width="7.109375" style="1038"/>
    <col min="16129" max="16129" width="12.33203125" style="1038" customWidth="1"/>
    <col min="16130" max="16136" width="17.44140625" style="1038" customWidth="1"/>
    <col min="16137" max="16384" width="7.109375" style="1038"/>
  </cols>
  <sheetData>
    <row r="1" spans="1:12" ht="20.399999999999999" thickBot="1">
      <c r="A1" s="1033" t="s">
        <v>1605</v>
      </c>
      <c r="B1" s="1034"/>
      <c r="C1" s="1035"/>
      <c r="D1" s="1035"/>
      <c r="E1" s="1036"/>
      <c r="F1" s="1033" t="s">
        <v>770</v>
      </c>
      <c r="G1" s="1985" t="s">
        <v>1628</v>
      </c>
      <c r="H1" s="1986"/>
      <c r="I1" s="1543" t="s">
        <v>86</v>
      </c>
      <c r="J1" s="1372"/>
      <c r="K1" s="1037"/>
      <c r="L1" s="1037"/>
    </row>
    <row r="2" spans="1:12" ht="20.399999999999999" thickBot="1">
      <c r="A2" s="1033" t="s">
        <v>1607</v>
      </c>
      <c r="B2" s="1039" t="s">
        <v>1629</v>
      </c>
      <c r="C2" s="1040"/>
      <c r="D2" s="1040"/>
      <c r="E2" s="1041"/>
      <c r="F2" s="1033" t="s">
        <v>927</v>
      </c>
      <c r="G2" s="1987" t="s">
        <v>1286</v>
      </c>
      <c r="H2" s="1986"/>
      <c r="I2" s="1037"/>
      <c r="J2" s="1037"/>
      <c r="K2" s="1037"/>
      <c r="L2" s="1037"/>
    </row>
    <row r="3" spans="1:12" ht="24.6">
      <c r="A3" s="1988" t="s">
        <v>1630</v>
      </c>
      <c r="B3" s="1989"/>
      <c r="C3" s="1989"/>
      <c r="D3" s="1989"/>
      <c r="E3" s="1989"/>
      <c r="F3" s="1989"/>
      <c r="G3" s="1989"/>
      <c r="H3" s="1989"/>
      <c r="I3" s="1037"/>
      <c r="J3" s="1037"/>
      <c r="K3" s="1037"/>
      <c r="L3" s="1037"/>
    </row>
    <row r="4" spans="1:12" ht="16.8" thickBot="1">
      <c r="A4" s="1990" t="s">
        <v>1631</v>
      </c>
      <c r="B4" s="1990"/>
      <c r="C4" s="1990"/>
      <c r="D4" s="1990"/>
      <c r="E4" s="1990"/>
      <c r="F4" s="1990"/>
      <c r="G4" s="1990"/>
      <c r="H4" s="1990"/>
      <c r="I4" s="1037"/>
      <c r="J4" s="1037"/>
      <c r="K4" s="1037"/>
      <c r="L4" s="1042"/>
    </row>
    <row r="5" spans="1:12" s="1044" customFormat="1" ht="21.9" customHeight="1">
      <c r="A5" s="1991" t="s">
        <v>1274</v>
      </c>
      <c r="B5" s="1993" t="s">
        <v>781</v>
      </c>
      <c r="C5" s="1995" t="s">
        <v>1282</v>
      </c>
      <c r="D5" s="1996"/>
      <c r="E5" s="1997"/>
      <c r="F5" s="1995" t="s">
        <v>1283</v>
      </c>
      <c r="G5" s="1996"/>
      <c r="H5" s="1996"/>
      <c r="I5" s="1043"/>
      <c r="J5" s="1043"/>
      <c r="K5" s="1043"/>
      <c r="L5" s="1043"/>
    </row>
    <row r="6" spans="1:12" s="1044" customFormat="1" ht="16.8" thickBot="1">
      <c r="A6" s="1992"/>
      <c r="B6" s="1994"/>
      <c r="C6" s="1045" t="s">
        <v>1277</v>
      </c>
      <c r="D6" s="1045" t="s">
        <v>1278</v>
      </c>
      <c r="E6" s="1046" t="s">
        <v>1279</v>
      </c>
      <c r="F6" s="1047" t="s">
        <v>1277</v>
      </c>
      <c r="G6" s="1045" t="s">
        <v>1278</v>
      </c>
      <c r="H6" s="1048" t="s">
        <v>1279</v>
      </c>
      <c r="I6" s="1043"/>
      <c r="J6" s="1043"/>
      <c r="K6" s="1043"/>
      <c r="L6" s="1043"/>
    </row>
    <row r="7" spans="1:12" s="1054" customFormat="1" ht="59.4" customHeight="1">
      <c r="A7" s="1049" t="s">
        <v>781</v>
      </c>
      <c r="B7" s="1050" t="s">
        <v>1619</v>
      </c>
      <c r="C7" s="1051" t="s">
        <v>1619</v>
      </c>
      <c r="D7" s="1051" t="s">
        <v>1619</v>
      </c>
      <c r="E7" s="1051" t="s">
        <v>1619</v>
      </c>
      <c r="F7" s="1051" t="s">
        <v>1619</v>
      </c>
      <c r="G7" s="1051" t="s">
        <v>1619</v>
      </c>
      <c r="H7" s="1052" t="s">
        <v>1619</v>
      </c>
      <c r="I7" s="1053"/>
      <c r="J7" s="1053"/>
      <c r="K7" s="1053"/>
      <c r="L7" s="1053"/>
    </row>
    <row r="8" spans="1:12" s="1054" customFormat="1" ht="59.4" customHeight="1">
      <c r="A8" s="1055" t="s">
        <v>1632</v>
      </c>
      <c r="B8" s="1056" t="s">
        <v>1619</v>
      </c>
      <c r="C8" s="1057" t="s">
        <v>1619</v>
      </c>
      <c r="D8" s="1058" t="s">
        <v>1619</v>
      </c>
      <c r="E8" s="1057" t="s">
        <v>1619</v>
      </c>
      <c r="F8" s="1058" t="s">
        <v>1619</v>
      </c>
      <c r="G8" s="1058" t="s">
        <v>1619</v>
      </c>
      <c r="H8" s="1059" t="s">
        <v>1619</v>
      </c>
      <c r="I8" s="1053"/>
      <c r="J8" s="1053"/>
      <c r="K8" s="1053"/>
      <c r="L8" s="1053"/>
    </row>
    <row r="9" spans="1:12" s="1054" customFormat="1" ht="16.8" thickBot="1">
      <c r="A9" s="1060" t="s">
        <v>1633</v>
      </c>
      <c r="B9" s="1061" t="s">
        <v>1619</v>
      </c>
      <c r="C9" s="1062" t="s">
        <v>1619</v>
      </c>
      <c r="D9" s="1063" t="s">
        <v>1619</v>
      </c>
      <c r="E9" s="1062" t="s">
        <v>1619</v>
      </c>
      <c r="F9" s="1063" t="s">
        <v>1619</v>
      </c>
      <c r="G9" s="1063" t="s">
        <v>1619</v>
      </c>
      <c r="H9" s="1064" t="s">
        <v>1619</v>
      </c>
      <c r="I9" s="1053"/>
      <c r="J9" s="1053"/>
      <c r="K9" s="1053"/>
      <c r="L9" s="1053"/>
    </row>
    <row r="10" spans="1:12" ht="16.2">
      <c r="A10" s="149"/>
      <c r="B10" s="593"/>
      <c r="C10" s="1065"/>
      <c r="D10" s="1065"/>
      <c r="E10" s="1065"/>
      <c r="F10" s="1073"/>
      <c r="G10" s="1984" t="s">
        <v>1636</v>
      </c>
      <c r="H10" s="1956"/>
      <c r="I10" s="1037"/>
      <c r="J10" s="1037"/>
      <c r="K10" s="1037"/>
      <c r="L10" s="1037"/>
    </row>
    <row r="11" spans="1:12" ht="16.2">
      <c r="A11" s="593" t="s">
        <v>1623</v>
      </c>
      <c r="B11" s="593"/>
      <c r="C11" s="593"/>
      <c r="D11" s="1065"/>
      <c r="E11" s="1065"/>
      <c r="F11" s="1065"/>
      <c r="G11" s="593"/>
      <c r="H11" s="593"/>
      <c r="I11" s="1037"/>
      <c r="J11" s="1037"/>
      <c r="K11" s="1037"/>
      <c r="L11" s="1037"/>
    </row>
    <row r="12" spans="1:12" ht="16.2">
      <c r="A12" s="1611" t="s">
        <v>1634</v>
      </c>
      <c r="B12" s="1611"/>
      <c r="C12" s="1611"/>
      <c r="D12" s="1611"/>
      <c r="E12" s="1611"/>
      <c r="F12" s="1611"/>
      <c r="G12" s="1611"/>
      <c r="H12" s="1611"/>
      <c r="I12" s="1611"/>
      <c r="J12" s="1611"/>
      <c r="K12" s="1611"/>
      <c r="L12" s="1611"/>
    </row>
    <row r="13" spans="1:12" ht="16.2">
      <c r="A13" s="1983" t="s">
        <v>1635</v>
      </c>
      <c r="B13" s="1983"/>
      <c r="C13" s="1983"/>
      <c r="D13" s="1983"/>
      <c r="E13" s="1983"/>
      <c r="F13" s="1983"/>
      <c r="G13" s="1983"/>
      <c r="H13" s="1983"/>
      <c r="I13" s="1037"/>
      <c r="J13" s="1037"/>
      <c r="K13" s="1037"/>
      <c r="L13" s="1037"/>
    </row>
    <row r="14" spans="1:12" ht="12.6">
      <c r="G14" s="1066"/>
    </row>
  </sheetData>
  <mergeCells count="12">
    <mergeCell ref="A12:L12"/>
    <mergeCell ref="A13:H13"/>
    <mergeCell ref="G10:H10"/>
    <mergeCell ref="I1:J1"/>
    <mergeCell ref="G1:H1"/>
    <mergeCell ref="G2:H2"/>
    <mergeCell ref="A3:H3"/>
    <mergeCell ref="A4:H4"/>
    <mergeCell ref="A5:A6"/>
    <mergeCell ref="B5:B6"/>
    <mergeCell ref="C5:E5"/>
    <mergeCell ref="F5:H5"/>
  </mergeCells>
  <phoneticPr fontId="18" type="noConversion"/>
  <hyperlinks>
    <hyperlink ref="I1" location="預告統計資料發布時間表!A1" display="回發布時間表" xr:uid="{6BCF313F-2B6B-4F18-B924-80484A8E79E0}"/>
  </hyperlinks>
  <pageMargins left="0.7" right="0.7" top="0.75" bottom="0.75" header="0.3" footer="0.3"/>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63C7D-6B55-4C4F-BAF4-C264A392EFE1}">
  <dimension ref="A1:L14"/>
  <sheetViews>
    <sheetView workbookViewId="0">
      <selection activeCell="I1" sqref="I1:J1"/>
    </sheetView>
  </sheetViews>
  <sheetFormatPr defaultColWidth="7.109375" defaultRowHeight="12"/>
  <cols>
    <col min="1" max="1" width="13.109375" style="1038" customWidth="1"/>
    <col min="2" max="8" width="17.6640625" style="1038" customWidth="1"/>
    <col min="9" max="256" width="7.109375" style="1038"/>
    <col min="257" max="257" width="13.109375" style="1038" customWidth="1"/>
    <col min="258" max="264" width="17.6640625" style="1038" customWidth="1"/>
    <col min="265" max="512" width="7.109375" style="1038"/>
    <col min="513" max="513" width="13.109375" style="1038" customWidth="1"/>
    <col min="514" max="520" width="17.6640625" style="1038" customWidth="1"/>
    <col min="521" max="768" width="7.109375" style="1038"/>
    <col min="769" max="769" width="13.109375" style="1038" customWidth="1"/>
    <col min="770" max="776" width="17.6640625" style="1038" customWidth="1"/>
    <col min="777" max="1024" width="7.109375" style="1038"/>
    <col min="1025" max="1025" width="13.109375" style="1038" customWidth="1"/>
    <col min="1026" max="1032" width="17.6640625" style="1038" customWidth="1"/>
    <col min="1033" max="1280" width="7.109375" style="1038"/>
    <col min="1281" max="1281" width="13.109375" style="1038" customWidth="1"/>
    <col min="1282" max="1288" width="17.6640625" style="1038" customWidth="1"/>
    <col min="1289" max="1536" width="7.109375" style="1038"/>
    <col min="1537" max="1537" width="13.109375" style="1038" customWidth="1"/>
    <col min="1538" max="1544" width="17.6640625" style="1038" customWidth="1"/>
    <col min="1545" max="1792" width="7.109375" style="1038"/>
    <col min="1793" max="1793" width="13.109375" style="1038" customWidth="1"/>
    <col min="1794" max="1800" width="17.6640625" style="1038" customWidth="1"/>
    <col min="1801" max="2048" width="7.109375" style="1038"/>
    <col min="2049" max="2049" width="13.109375" style="1038" customWidth="1"/>
    <col min="2050" max="2056" width="17.6640625" style="1038" customWidth="1"/>
    <col min="2057" max="2304" width="7.109375" style="1038"/>
    <col min="2305" max="2305" width="13.109375" style="1038" customWidth="1"/>
    <col min="2306" max="2312" width="17.6640625" style="1038" customWidth="1"/>
    <col min="2313" max="2560" width="7.109375" style="1038"/>
    <col min="2561" max="2561" width="13.109375" style="1038" customWidth="1"/>
    <col min="2562" max="2568" width="17.6640625" style="1038" customWidth="1"/>
    <col min="2569" max="2816" width="7.109375" style="1038"/>
    <col min="2817" max="2817" width="13.109375" style="1038" customWidth="1"/>
    <col min="2818" max="2824" width="17.6640625" style="1038" customWidth="1"/>
    <col min="2825" max="3072" width="7.109375" style="1038"/>
    <col min="3073" max="3073" width="13.109375" style="1038" customWidth="1"/>
    <col min="3074" max="3080" width="17.6640625" style="1038" customWidth="1"/>
    <col min="3081" max="3328" width="7.109375" style="1038"/>
    <col min="3329" max="3329" width="13.109375" style="1038" customWidth="1"/>
    <col min="3330" max="3336" width="17.6640625" style="1038" customWidth="1"/>
    <col min="3337" max="3584" width="7.109375" style="1038"/>
    <col min="3585" max="3585" width="13.109375" style="1038" customWidth="1"/>
    <col min="3586" max="3592" width="17.6640625" style="1038" customWidth="1"/>
    <col min="3593" max="3840" width="7.109375" style="1038"/>
    <col min="3841" max="3841" width="13.109375" style="1038" customWidth="1"/>
    <col min="3842" max="3848" width="17.6640625" style="1038" customWidth="1"/>
    <col min="3849" max="4096" width="7.109375" style="1038"/>
    <col min="4097" max="4097" width="13.109375" style="1038" customWidth="1"/>
    <col min="4098" max="4104" width="17.6640625" style="1038" customWidth="1"/>
    <col min="4105" max="4352" width="7.109375" style="1038"/>
    <col min="4353" max="4353" width="13.109375" style="1038" customWidth="1"/>
    <col min="4354" max="4360" width="17.6640625" style="1038" customWidth="1"/>
    <col min="4361" max="4608" width="7.109375" style="1038"/>
    <col min="4609" max="4609" width="13.109375" style="1038" customWidth="1"/>
    <col min="4610" max="4616" width="17.6640625" style="1038" customWidth="1"/>
    <col min="4617" max="4864" width="7.109375" style="1038"/>
    <col min="4865" max="4865" width="13.109375" style="1038" customWidth="1"/>
    <col min="4866" max="4872" width="17.6640625" style="1038" customWidth="1"/>
    <col min="4873" max="5120" width="7.109375" style="1038"/>
    <col min="5121" max="5121" width="13.109375" style="1038" customWidth="1"/>
    <col min="5122" max="5128" width="17.6640625" style="1038" customWidth="1"/>
    <col min="5129" max="5376" width="7.109375" style="1038"/>
    <col min="5377" max="5377" width="13.109375" style="1038" customWidth="1"/>
    <col min="5378" max="5384" width="17.6640625" style="1038" customWidth="1"/>
    <col min="5385" max="5632" width="7.109375" style="1038"/>
    <col min="5633" max="5633" width="13.109375" style="1038" customWidth="1"/>
    <col min="5634" max="5640" width="17.6640625" style="1038" customWidth="1"/>
    <col min="5641" max="5888" width="7.109375" style="1038"/>
    <col min="5889" max="5889" width="13.109375" style="1038" customWidth="1"/>
    <col min="5890" max="5896" width="17.6640625" style="1038" customWidth="1"/>
    <col min="5897" max="6144" width="7.109375" style="1038"/>
    <col min="6145" max="6145" width="13.109375" style="1038" customWidth="1"/>
    <col min="6146" max="6152" width="17.6640625" style="1038" customWidth="1"/>
    <col min="6153" max="6400" width="7.109375" style="1038"/>
    <col min="6401" max="6401" width="13.109375" style="1038" customWidth="1"/>
    <col min="6402" max="6408" width="17.6640625" style="1038" customWidth="1"/>
    <col min="6409" max="6656" width="7.109375" style="1038"/>
    <col min="6657" max="6657" width="13.109375" style="1038" customWidth="1"/>
    <col min="6658" max="6664" width="17.6640625" style="1038" customWidth="1"/>
    <col min="6665" max="6912" width="7.109375" style="1038"/>
    <col min="6913" max="6913" width="13.109375" style="1038" customWidth="1"/>
    <col min="6914" max="6920" width="17.6640625" style="1038" customWidth="1"/>
    <col min="6921" max="7168" width="7.109375" style="1038"/>
    <col min="7169" max="7169" width="13.109375" style="1038" customWidth="1"/>
    <col min="7170" max="7176" width="17.6640625" style="1038" customWidth="1"/>
    <col min="7177" max="7424" width="7.109375" style="1038"/>
    <col min="7425" max="7425" width="13.109375" style="1038" customWidth="1"/>
    <col min="7426" max="7432" width="17.6640625" style="1038" customWidth="1"/>
    <col min="7433" max="7680" width="7.109375" style="1038"/>
    <col min="7681" max="7681" width="13.109375" style="1038" customWidth="1"/>
    <col min="7682" max="7688" width="17.6640625" style="1038" customWidth="1"/>
    <col min="7689" max="7936" width="7.109375" style="1038"/>
    <col min="7937" max="7937" width="13.109375" style="1038" customWidth="1"/>
    <col min="7938" max="7944" width="17.6640625" style="1038" customWidth="1"/>
    <col min="7945" max="8192" width="7.109375" style="1038"/>
    <col min="8193" max="8193" width="13.109375" style="1038" customWidth="1"/>
    <col min="8194" max="8200" width="17.6640625" style="1038" customWidth="1"/>
    <col min="8201" max="8448" width="7.109375" style="1038"/>
    <col min="8449" max="8449" width="13.109375" style="1038" customWidth="1"/>
    <col min="8450" max="8456" width="17.6640625" style="1038" customWidth="1"/>
    <col min="8457" max="8704" width="7.109375" style="1038"/>
    <col min="8705" max="8705" width="13.109375" style="1038" customWidth="1"/>
    <col min="8706" max="8712" width="17.6640625" style="1038" customWidth="1"/>
    <col min="8713" max="8960" width="7.109375" style="1038"/>
    <col min="8961" max="8961" width="13.109375" style="1038" customWidth="1"/>
    <col min="8962" max="8968" width="17.6640625" style="1038" customWidth="1"/>
    <col min="8969" max="9216" width="7.109375" style="1038"/>
    <col min="9217" max="9217" width="13.109375" style="1038" customWidth="1"/>
    <col min="9218" max="9224" width="17.6640625" style="1038" customWidth="1"/>
    <col min="9225" max="9472" width="7.109375" style="1038"/>
    <col min="9473" max="9473" width="13.109375" style="1038" customWidth="1"/>
    <col min="9474" max="9480" width="17.6640625" style="1038" customWidth="1"/>
    <col min="9481" max="9728" width="7.109375" style="1038"/>
    <col min="9729" max="9729" width="13.109375" style="1038" customWidth="1"/>
    <col min="9730" max="9736" width="17.6640625" style="1038" customWidth="1"/>
    <col min="9737" max="9984" width="7.109375" style="1038"/>
    <col min="9985" max="9985" width="13.109375" style="1038" customWidth="1"/>
    <col min="9986" max="9992" width="17.6640625" style="1038" customWidth="1"/>
    <col min="9993" max="10240" width="7.109375" style="1038"/>
    <col min="10241" max="10241" width="13.109375" style="1038" customWidth="1"/>
    <col min="10242" max="10248" width="17.6640625" style="1038" customWidth="1"/>
    <col min="10249" max="10496" width="7.109375" style="1038"/>
    <col min="10497" max="10497" width="13.109375" style="1038" customWidth="1"/>
    <col min="10498" max="10504" width="17.6640625" style="1038" customWidth="1"/>
    <col min="10505" max="10752" width="7.109375" style="1038"/>
    <col min="10753" max="10753" width="13.109375" style="1038" customWidth="1"/>
    <col min="10754" max="10760" width="17.6640625" style="1038" customWidth="1"/>
    <col min="10761" max="11008" width="7.109375" style="1038"/>
    <col min="11009" max="11009" width="13.109375" style="1038" customWidth="1"/>
    <col min="11010" max="11016" width="17.6640625" style="1038" customWidth="1"/>
    <col min="11017" max="11264" width="7.109375" style="1038"/>
    <col min="11265" max="11265" width="13.109375" style="1038" customWidth="1"/>
    <col min="11266" max="11272" width="17.6640625" style="1038" customWidth="1"/>
    <col min="11273" max="11520" width="7.109375" style="1038"/>
    <col min="11521" max="11521" width="13.109375" style="1038" customWidth="1"/>
    <col min="11522" max="11528" width="17.6640625" style="1038" customWidth="1"/>
    <col min="11529" max="11776" width="7.109375" style="1038"/>
    <col min="11777" max="11777" width="13.109375" style="1038" customWidth="1"/>
    <col min="11778" max="11784" width="17.6640625" style="1038" customWidth="1"/>
    <col min="11785" max="12032" width="7.109375" style="1038"/>
    <col min="12033" max="12033" width="13.109375" style="1038" customWidth="1"/>
    <col min="12034" max="12040" width="17.6640625" style="1038" customWidth="1"/>
    <col min="12041" max="12288" width="7.109375" style="1038"/>
    <col min="12289" max="12289" width="13.109375" style="1038" customWidth="1"/>
    <col min="12290" max="12296" width="17.6640625" style="1038" customWidth="1"/>
    <col min="12297" max="12544" width="7.109375" style="1038"/>
    <col min="12545" max="12545" width="13.109375" style="1038" customWidth="1"/>
    <col min="12546" max="12552" width="17.6640625" style="1038" customWidth="1"/>
    <col min="12553" max="12800" width="7.109375" style="1038"/>
    <col min="12801" max="12801" width="13.109375" style="1038" customWidth="1"/>
    <col min="12802" max="12808" width="17.6640625" style="1038" customWidth="1"/>
    <col min="12809" max="13056" width="7.109375" style="1038"/>
    <col min="13057" max="13057" width="13.109375" style="1038" customWidth="1"/>
    <col min="13058" max="13064" width="17.6640625" style="1038" customWidth="1"/>
    <col min="13065" max="13312" width="7.109375" style="1038"/>
    <col min="13313" max="13313" width="13.109375" style="1038" customWidth="1"/>
    <col min="13314" max="13320" width="17.6640625" style="1038" customWidth="1"/>
    <col min="13321" max="13568" width="7.109375" style="1038"/>
    <col min="13569" max="13569" width="13.109375" style="1038" customWidth="1"/>
    <col min="13570" max="13576" width="17.6640625" style="1038" customWidth="1"/>
    <col min="13577" max="13824" width="7.109375" style="1038"/>
    <col min="13825" max="13825" width="13.109375" style="1038" customWidth="1"/>
    <col min="13826" max="13832" width="17.6640625" style="1038" customWidth="1"/>
    <col min="13833" max="14080" width="7.109375" style="1038"/>
    <col min="14081" max="14081" width="13.109375" style="1038" customWidth="1"/>
    <col min="14082" max="14088" width="17.6640625" style="1038" customWidth="1"/>
    <col min="14089" max="14336" width="7.109375" style="1038"/>
    <col min="14337" max="14337" width="13.109375" style="1038" customWidth="1"/>
    <col min="14338" max="14344" width="17.6640625" style="1038" customWidth="1"/>
    <col min="14345" max="14592" width="7.109375" style="1038"/>
    <col min="14593" max="14593" width="13.109375" style="1038" customWidth="1"/>
    <col min="14594" max="14600" width="17.6640625" style="1038" customWidth="1"/>
    <col min="14601" max="14848" width="7.109375" style="1038"/>
    <col min="14849" max="14849" width="13.109375" style="1038" customWidth="1"/>
    <col min="14850" max="14856" width="17.6640625" style="1038" customWidth="1"/>
    <col min="14857" max="15104" width="7.109375" style="1038"/>
    <col min="15105" max="15105" width="13.109375" style="1038" customWidth="1"/>
    <col min="15106" max="15112" width="17.6640625" style="1038" customWidth="1"/>
    <col min="15113" max="15360" width="7.109375" style="1038"/>
    <col min="15361" max="15361" width="13.109375" style="1038" customWidth="1"/>
    <col min="15362" max="15368" width="17.6640625" style="1038" customWidth="1"/>
    <col min="15369" max="15616" width="7.109375" style="1038"/>
    <col min="15617" max="15617" width="13.109375" style="1038" customWidth="1"/>
    <col min="15618" max="15624" width="17.6640625" style="1038" customWidth="1"/>
    <col min="15625" max="15872" width="7.109375" style="1038"/>
    <col min="15873" max="15873" width="13.109375" style="1038" customWidth="1"/>
    <col min="15874" max="15880" width="17.6640625" style="1038" customWidth="1"/>
    <col min="15881" max="16128" width="7.109375" style="1038"/>
    <col min="16129" max="16129" width="13.109375" style="1038" customWidth="1"/>
    <col min="16130" max="16136" width="17.6640625" style="1038" customWidth="1"/>
    <col min="16137" max="16384" width="7.109375" style="1038"/>
  </cols>
  <sheetData>
    <row r="1" spans="1:12" ht="20.399999999999999" thickBot="1">
      <c r="A1" s="1033" t="s">
        <v>1605</v>
      </c>
      <c r="B1" s="1034"/>
      <c r="C1" s="1035"/>
      <c r="D1" s="1035"/>
      <c r="E1" s="1036"/>
      <c r="F1" s="1033" t="s">
        <v>770</v>
      </c>
      <c r="G1" s="1985" t="s">
        <v>1628</v>
      </c>
      <c r="H1" s="1986"/>
      <c r="I1" s="1543" t="s">
        <v>86</v>
      </c>
      <c r="J1" s="1372"/>
      <c r="K1" s="1037"/>
      <c r="L1" s="1037"/>
    </row>
    <row r="2" spans="1:12" ht="20.399999999999999" thickBot="1">
      <c r="A2" s="1033" t="s">
        <v>1607</v>
      </c>
      <c r="B2" s="1039" t="s">
        <v>1629</v>
      </c>
      <c r="C2" s="1040"/>
      <c r="D2" s="1040"/>
      <c r="E2" s="1041"/>
      <c r="F2" s="1033" t="s">
        <v>927</v>
      </c>
      <c r="G2" s="1987" t="s">
        <v>1286</v>
      </c>
      <c r="H2" s="1986"/>
      <c r="I2" s="1037"/>
      <c r="J2" s="1037"/>
      <c r="K2" s="1037"/>
      <c r="L2" s="1037"/>
    </row>
    <row r="3" spans="1:12" ht="24.6" customHeight="1">
      <c r="A3" s="1988" t="s">
        <v>1630</v>
      </c>
      <c r="B3" s="1989"/>
      <c r="C3" s="1989"/>
      <c r="D3" s="1989"/>
      <c r="E3" s="1989"/>
      <c r="F3" s="1989"/>
      <c r="G3" s="1989"/>
      <c r="H3" s="1989"/>
      <c r="I3" s="1037"/>
      <c r="J3" s="1037"/>
      <c r="K3" s="1037"/>
      <c r="L3" s="1037"/>
    </row>
    <row r="4" spans="1:12" ht="16.8" customHeight="1" thickBot="1">
      <c r="A4" s="1990" t="s">
        <v>1796</v>
      </c>
      <c r="B4" s="1990"/>
      <c r="C4" s="1990"/>
      <c r="D4" s="1990"/>
      <c r="E4" s="1990"/>
      <c r="F4" s="1990"/>
      <c r="G4" s="1990"/>
      <c r="H4" s="1990"/>
      <c r="I4" s="1037"/>
      <c r="J4" s="1037"/>
      <c r="K4" s="1037"/>
      <c r="L4" s="1042"/>
    </row>
    <row r="5" spans="1:12" s="1044" customFormat="1" ht="21.9" customHeight="1">
      <c r="A5" s="1991" t="s">
        <v>1274</v>
      </c>
      <c r="B5" s="1993" t="s">
        <v>996</v>
      </c>
      <c r="C5" s="1995" t="s">
        <v>1282</v>
      </c>
      <c r="D5" s="1996"/>
      <c r="E5" s="1997"/>
      <c r="F5" s="1995" t="s">
        <v>1283</v>
      </c>
      <c r="G5" s="1996"/>
      <c r="H5" s="1996"/>
      <c r="I5" s="1043"/>
      <c r="J5" s="1043"/>
      <c r="K5" s="1043"/>
      <c r="L5" s="1043"/>
    </row>
    <row r="6" spans="1:12" s="1044" customFormat="1" ht="16.8" thickBot="1">
      <c r="A6" s="1992"/>
      <c r="B6" s="1994"/>
      <c r="C6" s="1045" t="s">
        <v>819</v>
      </c>
      <c r="D6" s="1045" t="s">
        <v>1278</v>
      </c>
      <c r="E6" s="1046" t="s">
        <v>1279</v>
      </c>
      <c r="F6" s="1047" t="s">
        <v>819</v>
      </c>
      <c r="G6" s="1045" t="s">
        <v>1278</v>
      </c>
      <c r="H6" s="1048" t="s">
        <v>1279</v>
      </c>
      <c r="I6" s="1043"/>
      <c r="J6" s="1043"/>
      <c r="K6" s="1043"/>
      <c r="L6" s="1043"/>
    </row>
    <row r="7" spans="1:12" s="1054" customFormat="1" ht="63.6" customHeight="1">
      <c r="A7" s="1193" t="s">
        <v>996</v>
      </c>
      <c r="B7" s="1194" t="s">
        <v>1619</v>
      </c>
      <c r="C7" s="1195" t="s">
        <v>1619</v>
      </c>
      <c r="D7" s="1195" t="s">
        <v>1619</v>
      </c>
      <c r="E7" s="1195" t="s">
        <v>1619</v>
      </c>
      <c r="F7" s="1195" t="s">
        <v>1619</v>
      </c>
      <c r="G7" s="1195" t="s">
        <v>1619</v>
      </c>
      <c r="H7" s="1195" t="s">
        <v>1619</v>
      </c>
      <c r="I7" s="1053"/>
      <c r="J7" s="1053"/>
      <c r="K7" s="1053"/>
      <c r="L7" s="1053"/>
    </row>
    <row r="8" spans="1:12" s="1054" customFormat="1" ht="63.6" customHeight="1">
      <c r="A8" s="1196" t="s">
        <v>1632</v>
      </c>
      <c r="B8" s="1197" t="s">
        <v>1619</v>
      </c>
      <c r="C8" s="1203" t="s">
        <v>1619</v>
      </c>
      <c r="D8" s="1198" t="s">
        <v>1619</v>
      </c>
      <c r="E8" s="1203" t="s">
        <v>1619</v>
      </c>
      <c r="F8" s="1198" t="s">
        <v>1619</v>
      </c>
      <c r="G8" s="1198" t="s">
        <v>1619</v>
      </c>
      <c r="H8" s="1198" t="s">
        <v>1619</v>
      </c>
      <c r="I8" s="1053"/>
      <c r="J8" s="1053"/>
      <c r="K8" s="1053"/>
      <c r="L8" s="1053"/>
    </row>
    <row r="9" spans="1:12" s="1054" customFormat="1" ht="16.8" thickBot="1">
      <c r="A9" s="1199" t="s">
        <v>1633</v>
      </c>
      <c r="B9" s="1200" t="s">
        <v>1619</v>
      </c>
      <c r="C9" s="1204" t="s">
        <v>1619</v>
      </c>
      <c r="D9" s="1201" t="s">
        <v>1619</v>
      </c>
      <c r="E9" s="1204" t="s">
        <v>1619</v>
      </c>
      <c r="F9" s="1201" t="s">
        <v>1619</v>
      </c>
      <c r="G9" s="1201" t="s">
        <v>1619</v>
      </c>
      <c r="H9" s="1201" t="s">
        <v>1619</v>
      </c>
      <c r="I9" s="1053"/>
      <c r="J9" s="1053"/>
      <c r="K9" s="1053"/>
      <c r="L9" s="1053"/>
    </row>
    <row r="10" spans="1:12" ht="16.2">
      <c r="A10" s="149"/>
      <c r="B10" s="593"/>
      <c r="C10" s="1065"/>
      <c r="D10" s="1065"/>
      <c r="E10" s="1065"/>
      <c r="F10" s="593"/>
      <c r="H10" s="1071" t="s">
        <v>1793</v>
      </c>
      <c r="I10" s="1037"/>
      <c r="J10" s="1037"/>
      <c r="K10" s="1037"/>
      <c r="L10" s="1037"/>
    </row>
    <row r="11" spans="1:12" ht="29.25" customHeight="1">
      <c r="A11" s="593" t="s">
        <v>1623</v>
      </c>
      <c r="B11" s="593"/>
      <c r="C11" s="593"/>
      <c r="D11" s="1065"/>
      <c r="E11" s="1065"/>
      <c r="F11" s="1065"/>
      <c r="G11" s="593"/>
      <c r="H11" s="593"/>
      <c r="I11" s="1037"/>
      <c r="J11" s="1037"/>
      <c r="K11" s="1037"/>
      <c r="L11" s="1037"/>
    </row>
    <row r="12" spans="1:12" ht="16.2">
      <c r="A12" s="1611" t="s">
        <v>1634</v>
      </c>
      <c r="B12" s="1611"/>
      <c r="C12" s="1611"/>
      <c r="D12" s="1611"/>
      <c r="E12" s="1611"/>
      <c r="F12" s="1611"/>
      <c r="G12" s="1611"/>
      <c r="H12" s="1611"/>
      <c r="I12" s="1611"/>
      <c r="J12" s="1611"/>
      <c r="K12" s="1611"/>
      <c r="L12" s="1611"/>
    </row>
    <row r="13" spans="1:12" ht="16.2">
      <c r="A13" s="1983" t="s">
        <v>1795</v>
      </c>
      <c r="B13" s="1983"/>
      <c r="C13" s="1983"/>
      <c r="D13" s="1983"/>
      <c r="E13" s="1983"/>
      <c r="F13" s="1983"/>
      <c r="G13" s="1983"/>
      <c r="H13" s="1983"/>
      <c r="I13" s="1037"/>
      <c r="J13" s="1037"/>
      <c r="K13" s="1037"/>
      <c r="L13" s="1037"/>
    </row>
    <row r="14" spans="1:12" ht="12.6">
      <c r="G14" s="1066"/>
    </row>
  </sheetData>
  <mergeCells count="11">
    <mergeCell ref="A12:L12"/>
    <mergeCell ref="A13:H13"/>
    <mergeCell ref="I1:J1"/>
    <mergeCell ref="G1:H1"/>
    <mergeCell ref="G2:H2"/>
    <mergeCell ref="A3:H3"/>
    <mergeCell ref="A4:H4"/>
    <mergeCell ref="A5:A6"/>
    <mergeCell ref="B5:B6"/>
    <mergeCell ref="C5:E5"/>
    <mergeCell ref="F5:H5"/>
  </mergeCells>
  <phoneticPr fontId="18" type="noConversion"/>
  <hyperlinks>
    <hyperlink ref="I1" location="預告統計資料發布時間表!A1" display="回發布時間表" xr:uid="{032ED14B-D60B-452C-A8E6-496481DB209A}"/>
  </hyperlinks>
  <pageMargins left="0.7" right="0.7" top="0.75" bottom="0.75" header="0.3" footer="0.3"/>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J180"/>
  <sheetViews>
    <sheetView topLeftCell="A4" workbookViewId="0">
      <selection activeCell="I1" sqref="I1:J1"/>
    </sheetView>
  </sheetViews>
  <sheetFormatPr defaultRowHeight="15.6"/>
  <cols>
    <col min="1" max="1" width="12.88671875" style="651" customWidth="1"/>
    <col min="2" max="2" width="7.6640625" style="651" customWidth="1"/>
    <col min="3" max="3" width="9.33203125" style="651" customWidth="1"/>
    <col min="4" max="4" width="8.44140625" style="659" customWidth="1"/>
    <col min="5" max="5" width="10.109375" style="659" customWidth="1"/>
    <col min="6" max="6" width="10.33203125" style="659" customWidth="1"/>
    <col min="7" max="7" width="11" style="651" customWidth="1"/>
    <col min="8" max="8" width="34.109375" style="651" customWidth="1"/>
    <col min="9" max="252" width="9" style="651" customWidth="1"/>
    <col min="253" max="253" width="12.21875" style="651" customWidth="1"/>
    <col min="254" max="264" width="11" style="651" customWidth="1"/>
    <col min="265" max="508" width="9" style="651" customWidth="1"/>
    <col min="509" max="509" width="12.21875" style="651" customWidth="1"/>
    <col min="510" max="520" width="11" style="651" customWidth="1"/>
    <col min="521" max="764" width="9" style="651" customWidth="1"/>
    <col min="765" max="765" width="12.21875" style="651" customWidth="1"/>
    <col min="766" max="776" width="11" style="651" customWidth="1"/>
    <col min="777" max="1020" width="9" style="651" customWidth="1"/>
    <col min="1021" max="1021" width="12.21875" style="651" customWidth="1"/>
    <col min="1022" max="1032" width="11" style="651" customWidth="1"/>
    <col min="1033" max="1276" width="9" style="651" customWidth="1"/>
    <col min="1277" max="1277" width="12.21875" style="651" customWidth="1"/>
    <col min="1278" max="1288" width="11" style="651" customWidth="1"/>
    <col min="1289" max="1532" width="9" style="651" customWidth="1"/>
    <col min="1533" max="1533" width="12.21875" style="651" customWidth="1"/>
    <col min="1534" max="1544" width="11" style="651" customWidth="1"/>
    <col min="1545" max="1788" width="9" style="651" customWidth="1"/>
    <col min="1789" max="1789" width="12.21875" style="651" customWidth="1"/>
    <col min="1790" max="1800" width="11" style="651" customWidth="1"/>
    <col min="1801" max="2044" width="9" style="651" customWidth="1"/>
    <col min="2045" max="2045" width="12.21875" style="651" customWidth="1"/>
    <col min="2046" max="2056" width="11" style="651" customWidth="1"/>
    <col min="2057" max="2300" width="9" style="651" customWidth="1"/>
    <col min="2301" max="2301" width="12.21875" style="651" customWidth="1"/>
    <col min="2302" max="2312" width="11" style="651" customWidth="1"/>
    <col min="2313" max="2556" width="9" style="651" customWidth="1"/>
    <col min="2557" max="2557" width="12.21875" style="651" customWidth="1"/>
    <col min="2558" max="2568" width="11" style="651" customWidth="1"/>
    <col min="2569" max="2812" width="9" style="651" customWidth="1"/>
    <col min="2813" max="2813" width="12.21875" style="651" customWidth="1"/>
    <col min="2814" max="2824" width="11" style="651" customWidth="1"/>
    <col min="2825" max="3068" width="9" style="651" customWidth="1"/>
    <col min="3069" max="3069" width="12.21875" style="651" customWidth="1"/>
    <col min="3070" max="3080" width="11" style="651" customWidth="1"/>
    <col min="3081" max="3324" width="9" style="651" customWidth="1"/>
    <col min="3325" max="3325" width="12.21875" style="651" customWidth="1"/>
    <col min="3326" max="3336" width="11" style="651" customWidth="1"/>
    <col min="3337" max="3580" width="9" style="651" customWidth="1"/>
    <col min="3581" max="3581" width="12.21875" style="651" customWidth="1"/>
    <col min="3582" max="3592" width="11" style="651" customWidth="1"/>
    <col min="3593" max="3836" width="9" style="651" customWidth="1"/>
    <col min="3837" max="3837" width="12.21875" style="651" customWidth="1"/>
    <col min="3838" max="3848" width="11" style="651" customWidth="1"/>
    <col min="3849" max="4092" width="9" style="651" customWidth="1"/>
    <col min="4093" max="4093" width="12.21875" style="651" customWidth="1"/>
    <col min="4094" max="4104" width="11" style="651" customWidth="1"/>
    <col min="4105" max="4348" width="9" style="651" customWidth="1"/>
    <col min="4349" max="4349" width="12.21875" style="651" customWidth="1"/>
    <col min="4350" max="4360" width="11" style="651" customWidth="1"/>
    <col min="4361" max="4604" width="9" style="651" customWidth="1"/>
    <col min="4605" max="4605" width="12.21875" style="651" customWidth="1"/>
    <col min="4606" max="4616" width="11" style="651" customWidth="1"/>
    <col min="4617" max="4860" width="9" style="651" customWidth="1"/>
    <col min="4861" max="4861" width="12.21875" style="651" customWidth="1"/>
    <col min="4862" max="4872" width="11" style="651" customWidth="1"/>
    <col min="4873" max="5116" width="9" style="651" customWidth="1"/>
    <col min="5117" max="5117" width="12.21875" style="651" customWidth="1"/>
    <col min="5118" max="5128" width="11" style="651" customWidth="1"/>
    <col min="5129" max="5372" width="9" style="651" customWidth="1"/>
    <col min="5373" max="5373" width="12.21875" style="651" customWidth="1"/>
    <col min="5374" max="5384" width="11" style="651" customWidth="1"/>
    <col min="5385" max="5628" width="9" style="651" customWidth="1"/>
    <col min="5629" max="5629" width="12.21875" style="651" customWidth="1"/>
    <col min="5630" max="5640" width="11" style="651" customWidth="1"/>
    <col min="5641" max="5884" width="9" style="651" customWidth="1"/>
    <col min="5885" max="5885" width="12.21875" style="651" customWidth="1"/>
    <col min="5886" max="5896" width="11" style="651" customWidth="1"/>
    <col min="5897" max="6140" width="9" style="651" customWidth="1"/>
    <col min="6141" max="6141" width="12.21875" style="651" customWidth="1"/>
    <col min="6142" max="6152" width="11" style="651" customWidth="1"/>
    <col min="6153" max="6396" width="9" style="651" customWidth="1"/>
    <col min="6397" max="6397" width="12.21875" style="651" customWidth="1"/>
    <col min="6398" max="6408" width="11" style="651" customWidth="1"/>
    <col min="6409" max="6652" width="9" style="651" customWidth="1"/>
    <col min="6653" max="6653" width="12.21875" style="651" customWidth="1"/>
    <col min="6654" max="6664" width="11" style="651" customWidth="1"/>
    <col min="6665" max="6908" width="9" style="651" customWidth="1"/>
    <col min="6909" max="6909" width="12.21875" style="651" customWidth="1"/>
    <col min="6910" max="6920" width="11" style="651" customWidth="1"/>
    <col min="6921" max="7164" width="9" style="651" customWidth="1"/>
    <col min="7165" max="7165" width="12.21875" style="651" customWidth="1"/>
    <col min="7166" max="7176" width="11" style="651" customWidth="1"/>
    <col min="7177" max="7420" width="9" style="651" customWidth="1"/>
    <col min="7421" max="7421" width="12.21875" style="651" customWidth="1"/>
    <col min="7422" max="7432" width="11" style="651" customWidth="1"/>
    <col min="7433" max="7676" width="9" style="651" customWidth="1"/>
    <col min="7677" max="7677" width="12.21875" style="651" customWidth="1"/>
    <col min="7678" max="7688" width="11" style="651" customWidth="1"/>
    <col min="7689" max="7932" width="9" style="651" customWidth="1"/>
    <col min="7933" max="7933" width="12.21875" style="651" customWidth="1"/>
    <col min="7934" max="7944" width="11" style="651" customWidth="1"/>
    <col min="7945" max="8188" width="9" style="651" customWidth="1"/>
    <col min="8189" max="8189" width="12.21875" style="651" customWidth="1"/>
    <col min="8190" max="8200" width="11" style="651" customWidth="1"/>
    <col min="8201" max="8444" width="9" style="651" customWidth="1"/>
    <col min="8445" max="8445" width="12.21875" style="651" customWidth="1"/>
    <col min="8446" max="8456" width="11" style="651" customWidth="1"/>
    <col min="8457" max="8700" width="9" style="651" customWidth="1"/>
    <col min="8701" max="8701" width="12.21875" style="651" customWidth="1"/>
    <col min="8702" max="8712" width="11" style="651" customWidth="1"/>
    <col min="8713" max="8956" width="9" style="651" customWidth="1"/>
    <col min="8957" max="8957" width="12.21875" style="651" customWidth="1"/>
    <col min="8958" max="8968" width="11" style="651" customWidth="1"/>
    <col min="8969" max="9212" width="9" style="651" customWidth="1"/>
    <col min="9213" max="9213" width="12.21875" style="651" customWidth="1"/>
    <col min="9214" max="9224" width="11" style="651" customWidth="1"/>
    <col min="9225" max="9468" width="9" style="651" customWidth="1"/>
    <col min="9469" max="9469" width="12.21875" style="651" customWidth="1"/>
    <col min="9470" max="9480" width="11" style="651" customWidth="1"/>
    <col min="9481" max="9724" width="9" style="651" customWidth="1"/>
    <col min="9725" max="9725" width="12.21875" style="651" customWidth="1"/>
    <col min="9726" max="9736" width="11" style="651" customWidth="1"/>
    <col min="9737" max="9980" width="9" style="651" customWidth="1"/>
    <col min="9981" max="9981" width="12.21875" style="651" customWidth="1"/>
    <col min="9982" max="9992" width="11" style="651" customWidth="1"/>
    <col min="9993" max="10236" width="9" style="651" customWidth="1"/>
    <col min="10237" max="10237" width="12.21875" style="651" customWidth="1"/>
    <col min="10238" max="10248" width="11" style="651" customWidth="1"/>
    <col min="10249" max="10492" width="9" style="651" customWidth="1"/>
    <col min="10493" max="10493" width="12.21875" style="651" customWidth="1"/>
    <col min="10494" max="10504" width="11" style="651" customWidth="1"/>
    <col min="10505" max="10748" width="9" style="651" customWidth="1"/>
    <col min="10749" max="10749" width="12.21875" style="651" customWidth="1"/>
    <col min="10750" max="10760" width="11" style="651" customWidth="1"/>
    <col min="10761" max="11004" width="9" style="651" customWidth="1"/>
    <col min="11005" max="11005" width="12.21875" style="651" customWidth="1"/>
    <col min="11006" max="11016" width="11" style="651" customWidth="1"/>
    <col min="11017" max="11260" width="9" style="651" customWidth="1"/>
    <col min="11261" max="11261" width="12.21875" style="651" customWidth="1"/>
    <col min="11262" max="11272" width="11" style="651" customWidth="1"/>
    <col min="11273" max="11516" width="9" style="651" customWidth="1"/>
    <col min="11517" max="11517" width="12.21875" style="651" customWidth="1"/>
    <col min="11518" max="11528" width="11" style="651" customWidth="1"/>
    <col min="11529" max="11772" width="9" style="651" customWidth="1"/>
    <col min="11773" max="11773" width="12.21875" style="651" customWidth="1"/>
    <col min="11774" max="11784" width="11" style="651" customWidth="1"/>
    <col min="11785" max="12028" width="9" style="651" customWidth="1"/>
    <col min="12029" max="12029" width="12.21875" style="651" customWidth="1"/>
    <col min="12030" max="12040" width="11" style="651" customWidth="1"/>
    <col min="12041" max="12284" width="9" style="651" customWidth="1"/>
    <col min="12285" max="12285" width="12.21875" style="651" customWidth="1"/>
    <col min="12286" max="12296" width="11" style="651" customWidth="1"/>
    <col min="12297" max="12540" width="9" style="651" customWidth="1"/>
    <col min="12541" max="12541" width="12.21875" style="651" customWidth="1"/>
    <col min="12542" max="12552" width="11" style="651" customWidth="1"/>
    <col min="12553" max="12796" width="9" style="651" customWidth="1"/>
    <col min="12797" max="12797" width="12.21875" style="651" customWidth="1"/>
    <col min="12798" max="12808" width="11" style="651" customWidth="1"/>
    <col min="12809" max="13052" width="9" style="651" customWidth="1"/>
    <col min="13053" max="13053" width="12.21875" style="651" customWidth="1"/>
    <col min="13054" max="13064" width="11" style="651" customWidth="1"/>
    <col min="13065" max="13308" width="9" style="651" customWidth="1"/>
    <col min="13309" max="13309" width="12.21875" style="651" customWidth="1"/>
    <col min="13310" max="13320" width="11" style="651" customWidth="1"/>
    <col min="13321" max="13564" width="9" style="651" customWidth="1"/>
    <col min="13565" max="13565" width="12.21875" style="651" customWidth="1"/>
    <col min="13566" max="13576" width="11" style="651" customWidth="1"/>
    <col min="13577" max="13820" width="9" style="651" customWidth="1"/>
    <col min="13821" max="13821" width="12.21875" style="651" customWidth="1"/>
    <col min="13822" max="13832" width="11" style="651" customWidth="1"/>
    <col min="13833" max="14076" width="9" style="651" customWidth="1"/>
    <col min="14077" max="14077" width="12.21875" style="651" customWidth="1"/>
    <col min="14078" max="14088" width="11" style="651" customWidth="1"/>
    <col min="14089" max="14332" width="9" style="651" customWidth="1"/>
    <col min="14333" max="14333" width="12.21875" style="651" customWidth="1"/>
    <col min="14334" max="14344" width="11" style="651" customWidth="1"/>
    <col min="14345" max="14588" width="9" style="651" customWidth="1"/>
    <col min="14589" max="14589" width="12.21875" style="651" customWidth="1"/>
    <col min="14590" max="14600" width="11" style="651" customWidth="1"/>
    <col min="14601" max="14844" width="9" style="651" customWidth="1"/>
    <col min="14845" max="14845" width="12.21875" style="651" customWidth="1"/>
    <col min="14846" max="14856" width="11" style="651" customWidth="1"/>
    <col min="14857" max="15100" width="9" style="651" customWidth="1"/>
    <col min="15101" max="15101" width="12.21875" style="651" customWidth="1"/>
    <col min="15102" max="15112" width="11" style="651" customWidth="1"/>
    <col min="15113" max="15356" width="9" style="651" customWidth="1"/>
    <col min="15357" max="15357" width="12.21875" style="651" customWidth="1"/>
    <col min="15358" max="15368" width="11" style="651" customWidth="1"/>
    <col min="15369" max="15612" width="9" style="651" customWidth="1"/>
    <col min="15613" max="15613" width="12.21875" style="651" customWidth="1"/>
    <col min="15614" max="15624" width="11" style="651" customWidth="1"/>
    <col min="15625" max="15868" width="9" style="651" customWidth="1"/>
    <col min="15869" max="15869" width="12.21875" style="651" customWidth="1"/>
    <col min="15870" max="15880" width="11" style="651" customWidth="1"/>
    <col min="15881" max="16124" width="9" style="651" customWidth="1"/>
    <col min="16125" max="16125" width="12.21875" style="651" customWidth="1"/>
    <col min="16126" max="16136" width="11" style="651" customWidth="1"/>
    <col min="16137" max="16384" width="9" style="651" customWidth="1"/>
  </cols>
  <sheetData>
    <row r="1" spans="1:10" s="647" customFormat="1" ht="35.4" customHeight="1" thickBot="1">
      <c r="A1" s="889" t="s">
        <v>1248</v>
      </c>
      <c r="B1" s="665"/>
      <c r="C1" s="646"/>
      <c r="D1" s="646"/>
      <c r="E1" s="646"/>
      <c r="F1" s="646"/>
      <c r="G1" s="677" t="s">
        <v>1065</v>
      </c>
      <c r="H1" s="678" t="s">
        <v>1280</v>
      </c>
      <c r="I1" s="1543" t="s">
        <v>86</v>
      </c>
      <c r="J1" s="1543"/>
    </row>
    <row r="2" spans="1:10" s="647" customFormat="1" ht="21" customHeight="1">
      <c r="A2" s="663" t="s">
        <v>1249</v>
      </c>
      <c r="B2" s="648" t="s">
        <v>1250</v>
      </c>
      <c r="C2" s="649"/>
      <c r="D2" s="649"/>
      <c r="E2" s="649"/>
      <c r="F2" s="649"/>
      <c r="G2" s="677" t="s">
        <v>1251</v>
      </c>
      <c r="H2" s="678" t="s">
        <v>1291</v>
      </c>
    </row>
    <row r="3" spans="1:10" s="650" customFormat="1" ht="37.5" customHeight="1">
      <c r="A3" s="1931" t="s">
        <v>1292</v>
      </c>
      <c r="B3" s="1931"/>
      <c r="C3" s="1931"/>
      <c r="D3" s="1931"/>
      <c r="E3" s="1931"/>
      <c r="F3" s="1931"/>
      <c r="G3" s="1931"/>
      <c r="H3" s="1932"/>
    </row>
    <row r="4" spans="1:10" customFormat="1" ht="37.200000000000003" customHeight="1" thickBot="1">
      <c r="A4" s="1933" t="s">
        <v>1271</v>
      </c>
      <c r="B4" s="1933"/>
      <c r="C4" s="1933"/>
      <c r="D4" s="1933"/>
      <c r="E4" s="1933"/>
      <c r="F4" s="1933"/>
      <c r="G4" s="1933"/>
      <c r="H4" s="1934"/>
      <c r="I4" s="651"/>
      <c r="J4" s="651"/>
    </row>
    <row r="5" spans="1:10" customFormat="1" ht="37.35" customHeight="1">
      <c r="A5" s="1976" t="s">
        <v>1274</v>
      </c>
      <c r="B5" s="1978" t="s">
        <v>781</v>
      </c>
      <c r="C5" s="1980" t="s">
        <v>1275</v>
      </c>
      <c r="D5" s="1981"/>
      <c r="E5" s="1982"/>
      <c r="F5" s="1980" t="s">
        <v>1276</v>
      </c>
      <c r="G5" s="1981"/>
      <c r="H5" s="1981"/>
      <c r="I5" s="651"/>
      <c r="J5" s="651"/>
    </row>
    <row r="6" spans="1:10" s="652" customFormat="1" ht="37.35" customHeight="1" thickBot="1">
      <c r="A6" s="1977"/>
      <c r="B6" s="1979"/>
      <c r="C6" s="668" t="s">
        <v>1277</v>
      </c>
      <c r="D6" s="668" t="s">
        <v>1278</v>
      </c>
      <c r="E6" s="668" t="s">
        <v>1279</v>
      </c>
      <c r="F6" s="668" t="s">
        <v>1277</v>
      </c>
      <c r="G6" s="668" t="s">
        <v>1278</v>
      </c>
      <c r="H6" s="670" t="s">
        <v>1279</v>
      </c>
    </row>
    <row r="7" spans="1:10" s="652" customFormat="1" ht="37.35" customHeight="1">
      <c r="A7" s="672" t="s">
        <v>1080</v>
      </c>
      <c r="B7" s="886">
        <v>12</v>
      </c>
      <c r="C7" s="886" t="s">
        <v>1468</v>
      </c>
      <c r="D7" s="886" t="s">
        <v>1468</v>
      </c>
      <c r="E7" s="886">
        <v>12</v>
      </c>
      <c r="F7" s="886" t="s">
        <v>1468</v>
      </c>
      <c r="G7" s="886" t="s">
        <v>1468</v>
      </c>
      <c r="H7" s="886" t="s">
        <v>1468</v>
      </c>
    </row>
    <row r="8" spans="1:10" s="652" customFormat="1" ht="37.35" customHeight="1">
      <c r="A8" s="676" t="s">
        <v>1284</v>
      </c>
      <c r="B8" s="887">
        <v>9</v>
      </c>
      <c r="C8" s="887" t="s">
        <v>1468</v>
      </c>
      <c r="D8" s="887" t="s">
        <v>1468</v>
      </c>
      <c r="E8" s="887">
        <v>9</v>
      </c>
      <c r="F8" s="887" t="s">
        <v>1468</v>
      </c>
      <c r="G8" s="887" t="s">
        <v>1468</v>
      </c>
      <c r="H8" s="887" t="s">
        <v>1468</v>
      </c>
    </row>
    <row r="9" spans="1:10" s="652" customFormat="1" ht="37.35" customHeight="1" thickBot="1">
      <c r="A9" s="679" t="s">
        <v>1285</v>
      </c>
      <c r="B9" s="888">
        <v>3</v>
      </c>
      <c r="C9" s="888" t="s">
        <v>1468</v>
      </c>
      <c r="D9" s="888" t="s">
        <v>1468</v>
      </c>
      <c r="E9" s="888">
        <v>3</v>
      </c>
      <c r="F9" s="888" t="s">
        <v>1468</v>
      </c>
      <c r="G9" s="888" t="s">
        <v>1468</v>
      </c>
      <c r="H9" s="888" t="s">
        <v>1468</v>
      </c>
    </row>
    <row r="10" spans="1:10" customFormat="1" ht="17.399999999999999" customHeight="1">
      <c r="A10" s="671"/>
      <c r="B10" s="652"/>
      <c r="C10" s="652"/>
      <c r="D10" s="652"/>
      <c r="E10" s="652"/>
      <c r="F10" s="652"/>
      <c r="G10" s="652"/>
      <c r="H10" s="680" t="s">
        <v>1287</v>
      </c>
      <c r="I10" s="651"/>
      <c r="J10" s="651"/>
    </row>
    <row r="11" spans="1:10" customFormat="1" ht="17.399999999999999" customHeight="1">
      <c r="A11" s="1938" t="s">
        <v>1266</v>
      </c>
      <c r="B11" s="1938"/>
      <c r="C11" s="1938"/>
      <c r="D11" s="1938"/>
      <c r="E11" s="1938"/>
      <c r="F11" s="1938"/>
      <c r="G11" s="1938"/>
      <c r="H11" s="1938"/>
      <c r="I11" s="651"/>
      <c r="J11" s="651"/>
    </row>
    <row r="12" spans="1:10" customFormat="1" ht="21.75" customHeight="1">
      <c r="A12" s="1943" t="s">
        <v>1290</v>
      </c>
      <c r="B12" s="1943"/>
      <c r="C12" s="1943"/>
      <c r="D12" s="1943"/>
      <c r="E12" s="1943"/>
      <c r="F12" s="1943"/>
      <c r="G12" s="1943"/>
      <c r="H12" s="1943"/>
      <c r="I12" s="651"/>
      <c r="J12" s="651"/>
    </row>
    <row r="13" spans="1:10" customFormat="1" ht="16.2">
      <c r="A13" s="1938" t="s">
        <v>1293</v>
      </c>
      <c r="B13" s="1938"/>
      <c r="C13" s="1938"/>
      <c r="D13" s="1938"/>
      <c r="E13" s="1938"/>
      <c r="F13" s="1938"/>
      <c r="G13" s="1938"/>
      <c r="H13" s="651"/>
    </row>
    <row r="14" spans="1:10" customFormat="1" ht="22.8">
      <c r="A14" s="661"/>
      <c r="B14" s="661"/>
      <c r="C14" s="661"/>
      <c r="D14" s="662"/>
      <c r="E14" s="662"/>
      <c r="F14" s="662"/>
    </row>
    <row r="15" spans="1:10" customFormat="1" ht="22.8">
      <c r="A15" s="661"/>
      <c r="B15" s="661"/>
      <c r="C15" s="661"/>
      <c r="D15" s="662"/>
      <c r="E15" s="662"/>
      <c r="F15" s="662"/>
    </row>
    <row r="16" spans="1:10" customFormat="1" ht="22.8">
      <c r="A16" s="661"/>
      <c r="B16" s="661"/>
      <c r="C16" s="661"/>
      <c r="D16" s="662"/>
      <c r="E16" s="662"/>
      <c r="F16" s="662"/>
    </row>
    <row r="17" spans="1:6" customFormat="1" ht="22.8">
      <c r="A17" s="661"/>
      <c r="B17" s="661"/>
      <c r="C17" s="661"/>
      <c r="D17" s="662"/>
      <c r="E17" s="662"/>
      <c r="F17" s="662"/>
    </row>
    <row r="18" spans="1:6" customFormat="1" ht="22.8">
      <c r="A18" s="661"/>
      <c r="B18" s="661"/>
      <c r="C18" s="661"/>
      <c r="D18" s="662"/>
      <c r="E18" s="662"/>
      <c r="F18" s="662"/>
    </row>
    <row r="19" spans="1:6" customFormat="1" ht="22.8">
      <c r="A19" s="661"/>
      <c r="B19" s="661"/>
      <c r="C19" s="661"/>
      <c r="D19" s="662"/>
      <c r="E19" s="662"/>
      <c r="F19" s="662"/>
    </row>
    <row r="20" spans="1:6" customFormat="1" ht="22.8">
      <c r="A20" s="661"/>
      <c r="B20" s="661"/>
      <c r="C20" s="661"/>
      <c r="D20" s="662"/>
      <c r="E20" s="662"/>
      <c r="F20" s="662"/>
    </row>
    <row r="21" spans="1:6" customFormat="1" ht="22.8">
      <c r="A21" s="661"/>
      <c r="B21" s="661"/>
      <c r="C21" s="661"/>
      <c r="D21" s="662"/>
      <c r="E21" s="662"/>
      <c r="F21" s="662"/>
    </row>
    <row r="22" spans="1:6" customFormat="1" ht="22.8">
      <c r="A22" s="661"/>
      <c r="B22" s="661"/>
      <c r="C22" s="661"/>
      <c r="D22" s="662"/>
      <c r="E22" s="662"/>
      <c r="F22" s="662"/>
    </row>
    <row r="23" spans="1:6" customFormat="1" ht="22.8">
      <c r="A23" s="661"/>
      <c r="B23" s="661"/>
      <c r="C23" s="661"/>
      <c r="D23" s="662"/>
      <c r="E23" s="662"/>
      <c r="F23" s="662"/>
    </row>
    <row r="24" spans="1:6" customFormat="1" ht="22.8">
      <c r="A24" s="661"/>
      <c r="B24" s="661"/>
      <c r="C24" s="661"/>
      <c r="D24" s="662"/>
      <c r="E24" s="662"/>
      <c r="F24" s="662"/>
    </row>
    <row r="25" spans="1:6" customFormat="1" ht="22.8">
      <c r="A25" s="661"/>
      <c r="B25" s="661"/>
      <c r="C25" s="661"/>
      <c r="D25" s="662"/>
      <c r="E25" s="662"/>
      <c r="F25" s="662"/>
    </row>
    <row r="26" spans="1:6" customFormat="1" ht="22.8">
      <c r="A26" s="661"/>
      <c r="B26" s="661"/>
      <c r="C26" s="661"/>
      <c r="D26" s="662"/>
      <c r="E26" s="662"/>
      <c r="F26" s="662"/>
    </row>
    <row r="27" spans="1:6" customFormat="1" ht="22.8">
      <c r="A27" s="661"/>
      <c r="B27" s="661"/>
      <c r="C27" s="661"/>
      <c r="D27" s="662"/>
      <c r="E27" s="662"/>
      <c r="F27" s="662"/>
    </row>
    <row r="28" spans="1:6" customFormat="1" ht="22.8">
      <c r="A28" s="661"/>
      <c r="B28" s="661"/>
      <c r="C28" s="661"/>
      <c r="D28" s="662"/>
      <c r="E28" s="662"/>
      <c r="F28" s="662"/>
    </row>
    <row r="29" spans="1:6" customFormat="1" ht="22.8">
      <c r="A29" s="661"/>
      <c r="B29" s="661"/>
      <c r="C29" s="661"/>
      <c r="D29" s="662"/>
      <c r="E29" s="662"/>
      <c r="F29" s="662"/>
    </row>
    <row r="30" spans="1:6" customFormat="1" ht="22.8">
      <c r="A30" s="661"/>
      <c r="B30" s="661"/>
      <c r="C30" s="661"/>
      <c r="D30" s="662"/>
      <c r="E30" s="662"/>
      <c r="F30" s="662"/>
    </row>
    <row r="31" spans="1:6" customFormat="1" ht="22.8">
      <c r="A31" s="661"/>
      <c r="B31" s="661"/>
      <c r="C31" s="661"/>
      <c r="D31" s="662"/>
      <c r="E31" s="662"/>
      <c r="F31" s="662"/>
    </row>
    <row r="32" spans="1:6" customFormat="1" ht="22.8">
      <c r="A32" s="661"/>
      <c r="B32" s="661"/>
      <c r="C32" s="661"/>
      <c r="D32" s="662"/>
      <c r="E32" s="662"/>
      <c r="F32" s="662"/>
    </row>
    <row r="33" spans="1:6" customFormat="1" ht="22.8">
      <c r="A33" s="661"/>
      <c r="B33" s="661"/>
      <c r="C33" s="661"/>
      <c r="D33" s="662"/>
      <c r="E33" s="662"/>
      <c r="F33" s="662"/>
    </row>
    <row r="34" spans="1:6" customFormat="1" ht="22.8">
      <c r="A34" s="661"/>
      <c r="B34" s="661"/>
      <c r="C34" s="661"/>
      <c r="D34" s="662"/>
      <c r="E34" s="662"/>
      <c r="F34" s="662"/>
    </row>
    <row r="35" spans="1:6" customFormat="1" ht="22.8">
      <c r="A35" s="661"/>
      <c r="B35" s="661"/>
      <c r="C35" s="661"/>
      <c r="D35" s="662"/>
      <c r="E35" s="662"/>
      <c r="F35" s="662"/>
    </row>
    <row r="36" spans="1:6" customFormat="1" ht="22.8">
      <c r="A36" s="661"/>
      <c r="B36" s="661"/>
      <c r="C36" s="661"/>
      <c r="D36" s="662"/>
      <c r="E36" s="662"/>
      <c r="F36" s="662"/>
    </row>
    <row r="37" spans="1:6" customFormat="1" ht="22.8">
      <c r="A37" s="661"/>
      <c r="B37" s="661"/>
      <c r="C37" s="661"/>
      <c r="D37" s="662"/>
      <c r="E37" s="662"/>
      <c r="F37" s="662"/>
    </row>
    <row r="38" spans="1:6" customFormat="1" ht="22.8">
      <c r="A38" s="661"/>
      <c r="B38" s="661"/>
      <c r="C38" s="661"/>
      <c r="D38" s="662"/>
      <c r="E38" s="662"/>
      <c r="F38" s="662"/>
    </row>
    <row r="39" spans="1:6" customFormat="1" ht="22.8">
      <c r="A39" s="661"/>
      <c r="B39" s="661"/>
      <c r="C39" s="661"/>
      <c r="D39" s="662"/>
      <c r="E39" s="662"/>
      <c r="F39" s="662"/>
    </row>
    <row r="40" spans="1:6" customFormat="1" ht="22.8">
      <c r="A40" s="661"/>
      <c r="B40" s="661"/>
      <c r="C40" s="661"/>
      <c r="D40" s="662"/>
      <c r="E40" s="662"/>
      <c r="F40" s="662"/>
    </row>
    <row r="41" spans="1:6" customFormat="1" ht="22.8">
      <c r="A41" s="661"/>
      <c r="B41" s="661"/>
      <c r="C41" s="661"/>
      <c r="D41" s="662"/>
      <c r="E41" s="662"/>
      <c r="F41" s="662"/>
    </row>
    <row r="42" spans="1:6" customFormat="1" ht="22.8">
      <c r="A42" s="661"/>
      <c r="B42" s="661"/>
      <c r="C42" s="661"/>
      <c r="D42" s="662"/>
      <c r="E42" s="662"/>
      <c r="F42" s="662"/>
    </row>
    <row r="43" spans="1:6" customFormat="1" ht="22.8">
      <c r="A43" s="661"/>
      <c r="B43" s="661"/>
      <c r="C43" s="661"/>
      <c r="D43" s="662"/>
      <c r="E43" s="662"/>
      <c r="F43" s="662"/>
    </row>
    <row r="44" spans="1:6" customFormat="1" ht="22.8">
      <c r="A44" s="661"/>
      <c r="B44" s="661"/>
      <c r="C44" s="661"/>
      <c r="D44" s="662"/>
      <c r="E44" s="662"/>
      <c r="F44" s="662"/>
    </row>
    <row r="45" spans="1:6" customFormat="1" ht="22.8">
      <c r="A45" s="661"/>
      <c r="B45" s="661"/>
      <c r="C45" s="661"/>
      <c r="D45" s="662"/>
      <c r="E45" s="662"/>
      <c r="F45" s="662"/>
    </row>
    <row r="46" spans="1:6" customFormat="1" ht="22.8">
      <c r="A46" s="661"/>
      <c r="B46" s="661"/>
      <c r="C46" s="661"/>
      <c r="D46" s="662"/>
      <c r="E46" s="662"/>
      <c r="F46" s="662"/>
    </row>
    <row r="47" spans="1:6" customFormat="1" ht="22.8">
      <c r="A47" s="661"/>
      <c r="B47" s="661"/>
      <c r="C47" s="661"/>
      <c r="D47" s="662"/>
      <c r="E47" s="662"/>
      <c r="F47" s="662"/>
    </row>
    <row r="48" spans="1:6" customFormat="1" ht="22.8">
      <c r="A48" s="661"/>
      <c r="B48" s="661"/>
      <c r="C48" s="661"/>
      <c r="D48" s="662"/>
      <c r="E48" s="662"/>
      <c r="F48" s="662"/>
    </row>
    <row r="49" spans="1:6" customFormat="1" ht="22.8">
      <c r="A49" s="661"/>
      <c r="B49" s="661"/>
      <c r="C49" s="661"/>
      <c r="D49" s="662"/>
      <c r="E49" s="662"/>
      <c r="F49" s="662"/>
    </row>
    <row r="50" spans="1:6" customFormat="1" ht="22.8">
      <c r="A50" s="661"/>
      <c r="B50" s="661"/>
      <c r="C50" s="661"/>
      <c r="D50" s="662"/>
      <c r="E50" s="662"/>
      <c r="F50" s="662"/>
    </row>
    <row r="51" spans="1:6" customFormat="1" ht="22.8">
      <c r="A51" s="661"/>
      <c r="B51" s="661"/>
      <c r="C51" s="661"/>
      <c r="D51" s="662"/>
      <c r="E51" s="662"/>
      <c r="F51" s="662"/>
    </row>
    <row r="52" spans="1:6" customFormat="1" ht="22.8">
      <c r="A52" s="661"/>
      <c r="B52" s="661"/>
      <c r="C52" s="661"/>
      <c r="D52" s="662"/>
      <c r="E52" s="662"/>
      <c r="F52" s="662"/>
    </row>
    <row r="53" spans="1:6" customFormat="1" ht="22.8">
      <c r="A53" s="661"/>
      <c r="B53" s="661"/>
      <c r="C53" s="661"/>
      <c r="D53" s="662"/>
      <c r="E53" s="662"/>
      <c r="F53" s="662"/>
    </row>
    <row r="54" spans="1:6" customFormat="1" ht="22.8">
      <c r="A54" s="661"/>
      <c r="B54" s="661"/>
      <c r="C54" s="661"/>
      <c r="D54" s="662"/>
      <c r="E54" s="662"/>
      <c r="F54" s="662"/>
    </row>
    <row r="55" spans="1:6" customFormat="1" ht="22.8">
      <c r="A55" s="661"/>
      <c r="B55" s="661"/>
      <c r="C55" s="661"/>
      <c r="D55" s="662"/>
      <c r="E55" s="662"/>
      <c r="F55" s="662"/>
    </row>
    <row r="56" spans="1:6" customFormat="1" ht="22.8">
      <c r="A56" s="661"/>
      <c r="B56" s="661"/>
      <c r="C56" s="661"/>
      <c r="D56" s="662"/>
      <c r="E56" s="662"/>
      <c r="F56" s="662"/>
    </row>
    <row r="57" spans="1:6" customFormat="1" ht="22.8">
      <c r="A57" s="661"/>
      <c r="B57" s="661"/>
      <c r="C57" s="661"/>
      <c r="D57" s="662"/>
      <c r="E57" s="662"/>
      <c r="F57" s="662"/>
    </row>
    <row r="58" spans="1:6" customFormat="1" ht="22.8">
      <c r="A58" s="661"/>
      <c r="B58" s="661"/>
      <c r="C58" s="661"/>
      <c r="D58" s="662"/>
      <c r="E58" s="662"/>
      <c r="F58" s="662"/>
    </row>
    <row r="59" spans="1:6" customFormat="1" ht="22.8">
      <c r="A59" s="661"/>
      <c r="B59" s="661"/>
      <c r="C59" s="661"/>
      <c r="D59" s="662"/>
      <c r="E59" s="662"/>
      <c r="F59" s="662"/>
    </row>
    <row r="60" spans="1:6" customFormat="1" ht="22.8">
      <c r="A60" s="661"/>
      <c r="B60" s="661"/>
      <c r="C60" s="661"/>
      <c r="D60" s="662"/>
      <c r="E60" s="662"/>
      <c r="F60" s="662"/>
    </row>
    <row r="61" spans="1:6" customFormat="1" ht="22.8">
      <c r="A61" s="661"/>
      <c r="B61" s="661"/>
      <c r="C61" s="661"/>
      <c r="D61" s="662"/>
      <c r="E61" s="662"/>
      <c r="F61" s="662"/>
    </row>
    <row r="62" spans="1:6" customFormat="1" ht="22.8">
      <c r="A62" s="661"/>
      <c r="B62" s="661"/>
      <c r="C62" s="661"/>
      <c r="D62" s="662"/>
      <c r="E62" s="662"/>
      <c r="F62" s="662"/>
    </row>
    <row r="63" spans="1:6" customFormat="1" ht="22.8">
      <c r="A63" s="661"/>
      <c r="B63" s="661"/>
      <c r="C63" s="661"/>
      <c r="D63" s="662"/>
      <c r="E63" s="662"/>
      <c r="F63" s="662"/>
    </row>
    <row r="64" spans="1:6" customFormat="1" ht="22.8">
      <c r="A64" s="661"/>
      <c r="B64" s="661"/>
      <c r="C64" s="661"/>
      <c r="D64" s="662"/>
      <c r="E64" s="662"/>
      <c r="F64" s="662"/>
    </row>
    <row r="65" spans="1:6" customFormat="1" ht="22.8">
      <c r="A65" s="661"/>
      <c r="B65" s="661"/>
      <c r="C65" s="661"/>
      <c r="D65" s="662"/>
      <c r="E65" s="662"/>
      <c r="F65" s="662"/>
    </row>
    <row r="66" spans="1:6" customFormat="1" ht="22.8">
      <c r="A66" s="661"/>
      <c r="B66" s="661"/>
      <c r="C66" s="661"/>
      <c r="D66" s="662"/>
      <c r="E66" s="662"/>
      <c r="F66" s="662"/>
    </row>
    <row r="67" spans="1:6" customFormat="1" ht="22.8">
      <c r="A67" s="661"/>
      <c r="B67" s="661"/>
      <c r="C67" s="661"/>
      <c r="D67" s="662"/>
      <c r="E67" s="662"/>
      <c r="F67" s="662"/>
    </row>
    <row r="68" spans="1:6" customFormat="1" ht="22.8">
      <c r="A68" s="661"/>
      <c r="B68" s="661"/>
      <c r="C68" s="661"/>
      <c r="D68" s="662"/>
      <c r="E68" s="662"/>
      <c r="F68" s="662"/>
    </row>
    <row r="69" spans="1:6" customFormat="1" ht="22.8">
      <c r="A69" s="661"/>
      <c r="B69" s="661"/>
      <c r="C69" s="661"/>
      <c r="D69" s="662"/>
      <c r="E69" s="662"/>
      <c r="F69" s="662"/>
    </row>
    <row r="70" spans="1:6" customFormat="1" ht="22.8">
      <c r="A70" s="661"/>
      <c r="B70" s="661"/>
      <c r="C70" s="661"/>
      <c r="D70" s="662"/>
      <c r="E70" s="662"/>
      <c r="F70" s="662"/>
    </row>
    <row r="71" spans="1:6" customFormat="1" ht="22.8">
      <c r="A71" s="661"/>
      <c r="B71" s="661"/>
      <c r="C71" s="661"/>
      <c r="D71" s="662"/>
      <c r="E71" s="662"/>
      <c r="F71" s="662"/>
    </row>
    <row r="72" spans="1:6" customFormat="1" ht="22.8">
      <c r="A72" s="661"/>
      <c r="B72" s="661"/>
      <c r="C72" s="661"/>
      <c r="D72" s="662"/>
      <c r="E72" s="662"/>
      <c r="F72" s="662"/>
    </row>
    <row r="73" spans="1:6" customFormat="1" ht="22.8">
      <c r="A73" s="661"/>
      <c r="B73" s="661"/>
      <c r="C73" s="661"/>
      <c r="D73" s="662"/>
      <c r="E73" s="662"/>
      <c r="F73" s="662"/>
    </row>
    <row r="74" spans="1:6" customFormat="1" ht="22.8">
      <c r="A74" s="661"/>
      <c r="B74" s="661"/>
      <c r="C74" s="661"/>
      <c r="D74" s="662"/>
      <c r="E74" s="662"/>
      <c r="F74" s="662"/>
    </row>
    <row r="75" spans="1:6" customFormat="1" ht="22.8">
      <c r="A75" s="661"/>
      <c r="B75" s="661"/>
      <c r="C75" s="661"/>
      <c r="D75" s="662"/>
      <c r="E75" s="662"/>
      <c r="F75" s="662"/>
    </row>
    <row r="76" spans="1:6" customFormat="1" ht="22.8">
      <c r="A76" s="661"/>
      <c r="B76" s="661"/>
      <c r="C76" s="661"/>
      <c r="D76" s="662"/>
      <c r="E76" s="662"/>
      <c r="F76" s="662"/>
    </row>
    <row r="77" spans="1:6" customFormat="1" ht="22.8">
      <c r="A77" s="661"/>
      <c r="B77" s="661"/>
      <c r="C77" s="661"/>
      <c r="D77" s="662"/>
      <c r="E77" s="662"/>
      <c r="F77" s="662"/>
    </row>
    <row r="78" spans="1:6" customFormat="1" ht="22.8">
      <c r="A78" s="661"/>
      <c r="B78" s="661"/>
      <c r="C78" s="661"/>
      <c r="D78" s="662"/>
      <c r="E78" s="662"/>
      <c r="F78" s="662"/>
    </row>
    <row r="79" spans="1:6" customFormat="1" ht="22.8">
      <c r="A79" s="661"/>
      <c r="B79" s="661"/>
      <c r="C79" s="661"/>
      <c r="D79" s="662"/>
      <c r="E79" s="662"/>
      <c r="F79" s="662"/>
    </row>
    <row r="80" spans="1:6" customFormat="1" ht="22.8">
      <c r="A80" s="661"/>
      <c r="B80" s="661"/>
      <c r="C80" s="661"/>
      <c r="D80" s="662"/>
      <c r="E80" s="662"/>
      <c r="F80" s="662"/>
    </row>
    <row r="81" spans="1:6" customFormat="1" ht="22.8">
      <c r="A81" s="661"/>
      <c r="B81" s="661"/>
      <c r="C81" s="661"/>
      <c r="D81" s="662"/>
      <c r="E81" s="662"/>
      <c r="F81" s="662"/>
    </row>
    <row r="82" spans="1:6" customFormat="1" ht="22.8">
      <c r="A82" s="661"/>
      <c r="B82" s="661"/>
      <c r="C82" s="661"/>
      <c r="D82" s="662"/>
      <c r="E82" s="662"/>
      <c r="F82" s="662"/>
    </row>
    <row r="83" spans="1:6" customFormat="1" ht="22.8">
      <c r="A83" s="661"/>
      <c r="B83" s="661"/>
      <c r="C83" s="661"/>
      <c r="D83" s="662"/>
      <c r="E83" s="662"/>
      <c r="F83" s="662"/>
    </row>
    <row r="84" spans="1:6" customFormat="1" ht="22.8">
      <c r="A84" s="661"/>
      <c r="B84" s="661"/>
      <c r="C84" s="661"/>
      <c r="D84" s="662"/>
      <c r="E84" s="662"/>
      <c r="F84" s="662"/>
    </row>
    <row r="85" spans="1:6" customFormat="1" ht="22.8">
      <c r="A85" s="661"/>
      <c r="B85" s="661"/>
      <c r="C85" s="661"/>
      <c r="D85" s="662"/>
      <c r="E85" s="662"/>
      <c r="F85" s="662"/>
    </row>
    <row r="86" spans="1:6" customFormat="1" ht="22.8">
      <c r="A86" s="661"/>
      <c r="B86" s="661"/>
      <c r="C86" s="661"/>
      <c r="D86" s="662"/>
      <c r="E86" s="662"/>
      <c r="F86" s="662"/>
    </row>
    <row r="87" spans="1:6" customFormat="1" ht="22.8">
      <c r="A87" s="661"/>
      <c r="B87" s="661"/>
      <c r="C87" s="661"/>
      <c r="D87" s="662"/>
      <c r="E87" s="662"/>
      <c r="F87" s="662"/>
    </row>
    <row r="88" spans="1:6" customFormat="1" ht="22.8">
      <c r="A88" s="661"/>
      <c r="B88" s="661"/>
      <c r="C88" s="661"/>
      <c r="D88" s="662"/>
      <c r="E88" s="662"/>
      <c r="F88" s="662"/>
    </row>
    <row r="89" spans="1:6" customFormat="1" ht="22.8">
      <c r="A89" s="661"/>
      <c r="B89" s="661"/>
      <c r="C89" s="661"/>
      <c r="D89" s="662"/>
      <c r="E89" s="662"/>
      <c r="F89" s="662"/>
    </row>
    <row r="90" spans="1:6" customFormat="1" ht="22.8">
      <c r="A90" s="661"/>
      <c r="B90" s="661"/>
      <c r="C90" s="661"/>
      <c r="D90" s="662"/>
      <c r="E90" s="662"/>
      <c r="F90" s="662"/>
    </row>
    <row r="91" spans="1:6" customFormat="1" ht="22.8">
      <c r="A91" s="661"/>
      <c r="B91" s="661"/>
      <c r="C91" s="661"/>
      <c r="D91" s="662"/>
      <c r="E91" s="662"/>
      <c r="F91" s="662"/>
    </row>
    <row r="92" spans="1:6" customFormat="1" ht="22.8">
      <c r="A92" s="661"/>
      <c r="B92" s="661"/>
      <c r="C92" s="661"/>
      <c r="D92" s="662"/>
      <c r="E92" s="662"/>
      <c r="F92" s="662"/>
    </row>
    <row r="93" spans="1:6" customFormat="1" ht="22.8">
      <c r="A93" s="661"/>
      <c r="B93" s="661"/>
      <c r="C93" s="661"/>
      <c r="D93" s="662"/>
      <c r="E93" s="662"/>
      <c r="F93" s="662"/>
    </row>
    <row r="94" spans="1:6" customFormat="1" ht="22.8">
      <c r="A94" s="661"/>
      <c r="B94" s="661"/>
      <c r="C94" s="661"/>
      <c r="D94" s="662"/>
      <c r="E94" s="662"/>
      <c r="F94" s="662"/>
    </row>
    <row r="95" spans="1:6" customFormat="1" ht="22.8">
      <c r="A95" s="661"/>
      <c r="B95" s="661"/>
      <c r="C95" s="661"/>
      <c r="D95" s="662"/>
      <c r="E95" s="662"/>
      <c r="F95" s="662"/>
    </row>
    <row r="96" spans="1:6" customFormat="1" ht="22.8">
      <c r="A96" s="661"/>
      <c r="B96" s="661"/>
      <c r="C96" s="661"/>
      <c r="D96" s="662"/>
      <c r="E96" s="662"/>
      <c r="F96" s="662"/>
    </row>
    <row r="97" spans="1:6" customFormat="1" ht="22.8">
      <c r="A97" s="661"/>
      <c r="B97" s="661"/>
      <c r="C97" s="661"/>
      <c r="D97" s="662"/>
      <c r="E97" s="662"/>
      <c r="F97" s="662"/>
    </row>
    <row r="98" spans="1:6" customFormat="1" ht="22.8">
      <c r="A98" s="661"/>
      <c r="B98" s="661"/>
      <c r="C98" s="661"/>
      <c r="D98" s="662"/>
      <c r="E98" s="662"/>
      <c r="F98" s="662"/>
    </row>
    <row r="99" spans="1:6" customFormat="1" ht="22.8">
      <c r="A99" s="661"/>
      <c r="B99" s="661"/>
      <c r="C99" s="661"/>
      <c r="D99" s="662"/>
      <c r="E99" s="662"/>
      <c r="F99" s="662"/>
    </row>
    <row r="100" spans="1:6" customFormat="1" ht="22.8">
      <c r="A100" s="661"/>
      <c r="B100" s="661"/>
      <c r="C100" s="661"/>
      <c r="D100" s="662"/>
      <c r="E100" s="662"/>
      <c r="F100" s="662"/>
    </row>
    <row r="101" spans="1:6" customFormat="1" ht="22.8">
      <c r="A101" s="661"/>
      <c r="B101" s="661"/>
      <c r="C101" s="661"/>
      <c r="D101" s="662"/>
      <c r="E101" s="662"/>
      <c r="F101" s="662"/>
    </row>
    <row r="102" spans="1:6" customFormat="1" ht="22.8">
      <c r="A102" s="661"/>
      <c r="B102" s="661"/>
      <c r="C102" s="661"/>
      <c r="D102" s="662"/>
      <c r="E102" s="662"/>
      <c r="F102" s="662"/>
    </row>
    <row r="103" spans="1:6" customFormat="1" ht="22.8">
      <c r="A103" s="661"/>
      <c r="B103" s="661"/>
      <c r="C103" s="661"/>
      <c r="D103" s="662"/>
      <c r="E103" s="662"/>
      <c r="F103" s="662"/>
    </row>
    <row r="104" spans="1:6" customFormat="1" ht="22.8">
      <c r="A104" s="661"/>
      <c r="B104" s="661"/>
      <c r="C104" s="661"/>
      <c r="D104" s="662"/>
      <c r="E104" s="662"/>
      <c r="F104" s="662"/>
    </row>
    <row r="105" spans="1:6" customFormat="1" ht="22.8">
      <c r="A105" s="661"/>
      <c r="B105" s="661"/>
      <c r="C105" s="661"/>
      <c r="D105" s="662"/>
      <c r="E105" s="662"/>
      <c r="F105" s="662"/>
    </row>
    <row r="106" spans="1:6" customFormat="1" ht="22.8">
      <c r="A106" s="661"/>
      <c r="B106" s="661"/>
      <c r="C106" s="661"/>
      <c r="D106" s="662"/>
      <c r="E106" s="662"/>
      <c r="F106" s="662"/>
    </row>
    <row r="107" spans="1:6" customFormat="1" ht="22.8">
      <c r="A107" s="661"/>
      <c r="B107" s="661"/>
      <c r="C107" s="661"/>
      <c r="D107" s="662"/>
      <c r="E107" s="662"/>
      <c r="F107" s="662"/>
    </row>
    <row r="108" spans="1:6" customFormat="1" ht="22.8">
      <c r="A108" s="661"/>
      <c r="B108" s="661"/>
      <c r="C108" s="661"/>
      <c r="D108" s="662"/>
      <c r="E108" s="662"/>
      <c r="F108" s="662"/>
    </row>
    <row r="109" spans="1:6" customFormat="1" ht="22.8">
      <c r="A109" s="661"/>
      <c r="B109" s="661"/>
      <c r="C109" s="661"/>
      <c r="D109" s="662"/>
      <c r="E109" s="662"/>
      <c r="F109" s="662"/>
    </row>
    <row r="110" spans="1:6" customFormat="1" ht="22.8">
      <c r="A110" s="661"/>
      <c r="B110" s="661"/>
      <c r="C110" s="661"/>
      <c r="D110" s="662"/>
      <c r="E110" s="662"/>
      <c r="F110" s="662"/>
    </row>
    <row r="111" spans="1:6" customFormat="1" ht="22.8">
      <c r="A111" s="661"/>
      <c r="B111" s="661"/>
      <c r="C111" s="661"/>
      <c r="D111" s="662"/>
      <c r="E111" s="662"/>
      <c r="F111" s="662"/>
    </row>
    <row r="112" spans="1:6" customFormat="1" ht="22.8">
      <c r="A112" s="661"/>
      <c r="B112" s="661"/>
      <c r="C112" s="661"/>
      <c r="D112" s="662"/>
      <c r="E112" s="662"/>
      <c r="F112" s="662"/>
    </row>
    <row r="113" spans="1:6" customFormat="1" ht="22.8">
      <c r="A113" s="661"/>
      <c r="B113" s="661"/>
      <c r="C113" s="661"/>
      <c r="D113" s="662"/>
      <c r="E113" s="662"/>
      <c r="F113" s="662"/>
    </row>
    <row r="114" spans="1:6" customFormat="1" ht="22.8">
      <c r="A114" s="661"/>
      <c r="B114" s="661"/>
      <c r="C114" s="661"/>
      <c r="D114" s="662"/>
      <c r="E114" s="662"/>
      <c r="F114" s="662"/>
    </row>
    <row r="115" spans="1:6" customFormat="1" ht="22.8">
      <c r="A115" s="661"/>
      <c r="B115" s="661"/>
      <c r="C115" s="661"/>
      <c r="D115" s="662"/>
      <c r="E115" s="662"/>
      <c r="F115" s="662"/>
    </row>
    <row r="116" spans="1:6" customFormat="1" ht="22.8">
      <c r="A116" s="661"/>
      <c r="B116" s="661"/>
      <c r="C116" s="661"/>
      <c r="D116" s="662"/>
      <c r="E116" s="662"/>
      <c r="F116" s="662"/>
    </row>
    <row r="117" spans="1:6" customFormat="1" ht="22.8">
      <c r="A117" s="661"/>
      <c r="B117" s="661"/>
      <c r="C117" s="661"/>
      <c r="D117" s="662"/>
      <c r="E117" s="662"/>
      <c r="F117" s="662"/>
    </row>
    <row r="118" spans="1:6" customFormat="1" ht="22.8">
      <c r="A118" s="661"/>
      <c r="B118" s="661"/>
      <c r="C118" s="661"/>
      <c r="D118" s="662"/>
      <c r="E118" s="662"/>
      <c r="F118" s="662"/>
    </row>
    <row r="119" spans="1:6" customFormat="1" ht="22.8">
      <c r="A119" s="661"/>
      <c r="B119" s="661"/>
      <c r="C119" s="661"/>
      <c r="D119" s="662"/>
      <c r="E119" s="662"/>
      <c r="F119" s="662"/>
    </row>
    <row r="120" spans="1:6" customFormat="1" ht="22.8">
      <c r="A120" s="661"/>
      <c r="B120" s="661"/>
      <c r="C120" s="661"/>
      <c r="D120" s="662"/>
      <c r="E120" s="662"/>
      <c r="F120" s="662"/>
    </row>
    <row r="121" spans="1:6" customFormat="1" ht="22.8">
      <c r="A121" s="661"/>
      <c r="B121" s="661"/>
      <c r="C121" s="661"/>
      <c r="D121" s="662"/>
      <c r="E121" s="662"/>
      <c r="F121" s="662"/>
    </row>
    <row r="122" spans="1:6" customFormat="1" ht="22.8">
      <c r="A122" s="661"/>
      <c r="B122" s="661"/>
      <c r="C122" s="661"/>
      <c r="D122" s="662"/>
      <c r="E122" s="662"/>
      <c r="F122" s="662"/>
    </row>
    <row r="123" spans="1:6" customFormat="1" ht="22.8">
      <c r="A123" s="661"/>
      <c r="B123" s="661"/>
      <c r="C123" s="661"/>
      <c r="D123" s="662"/>
      <c r="E123" s="662"/>
      <c r="F123" s="662"/>
    </row>
    <row r="124" spans="1:6" customFormat="1" ht="22.8">
      <c r="A124" s="661"/>
      <c r="B124" s="661"/>
      <c r="C124" s="661"/>
      <c r="D124" s="662"/>
      <c r="E124" s="662"/>
      <c r="F124" s="662"/>
    </row>
    <row r="125" spans="1:6" customFormat="1" ht="22.8">
      <c r="A125" s="661"/>
      <c r="B125" s="661"/>
      <c r="C125" s="661"/>
      <c r="D125" s="662"/>
      <c r="E125" s="662"/>
      <c r="F125" s="662"/>
    </row>
    <row r="126" spans="1:6" customFormat="1" ht="22.8">
      <c r="A126" s="661"/>
      <c r="B126" s="661"/>
      <c r="C126" s="661"/>
      <c r="D126" s="662"/>
      <c r="E126" s="662"/>
      <c r="F126" s="662"/>
    </row>
    <row r="127" spans="1:6" customFormat="1" ht="22.8">
      <c r="A127" s="661"/>
      <c r="B127" s="661"/>
      <c r="C127" s="661"/>
      <c r="D127" s="662"/>
      <c r="E127" s="662"/>
      <c r="F127" s="662"/>
    </row>
    <row r="128" spans="1:6" customFormat="1" ht="22.8">
      <c r="A128" s="661"/>
      <c r="B128" s="661"/>
      <c r="C128" s="661"/>
      <c r="D128" s="662"/>
      <c r="E128" s="662"/>
      <c r="F128" s="662"/>
    </row>
    <row r="129" spans="1:6" customFormat="1" ht="22.8">
      <c r="A129" s="661"/>
      <c r="B129" s="661"/>
      <c r="C129" s="661"/>
      <c r="D129" s="662"/>
      <c r="E129" s="662"/>
      <c r="F129" s="662"/>
    </row>
    <row r="130" spans="1:6" customFormat="1" ht="22.8">
      <c r="A130" s="661"/>
      <c r="B130" s="661"/>
      <c r="C130" s="661"/>
      <c r="D130" s="662"/>
      <c r="E130" s="662"/>
      <c r="F130" s="662"/>
    </row>
    <row r="131" spans="1:6" customFormat="1" ht="22.8">
      <c r="A131" s="661"/>
      <c r="B131" s="661"/>
      <c r="C131" s="661"/>
      <c r="D131" s="662"/>
      <c r="E131" s="662"/>
      <c r="F131" s="662"/>
    </row>
    <row r="132" spans="1:6" customFormat="1" ht="22.8">
      <c r="A132" s="661"/>
      <c r="B132" s="661"/>
      <c r="C132" s="661"/>
      <c r="D132" s="662"/>
      <c r="E132" s="662"/>
      <c r="F132" s="662"/>
    </row>
    <row r="133" spans="1:6" customFormat="1" ht="22.8">
      <c r="A133" s="661"/>
      <c r="B133" s="661"/>
      <c r="C133" s="661"/>
      <c r="D133" s="662"/>
      <c r="E133" s="662"/>
      <c r="F133" s="662"/>
    </row>
    <row r="134" spans="1:6" customFormat="1" ht="22.8">
      <c r="A134" s="661"/>
      <c r="B134" s="661"/>
      <c r="C134" s="661"/>
      <c r="D134" s="662"/>
      <c r="E134" s="662"/>
      <c r="F134" s="662"/>
    </row>
    <row r="135" spans="1:6" customFormat="1" ht="22.8">
      <c r="A135" s="661"/>
      <c r="B135" s="661"/>
      <c r="C135" s="661"/>
      <c r="D135" s="662"/>
      <c r="E135" s="662"/>
      <c r="F135" s="662"/>
    </row>
    <row r="136" spans="1:6" customFormat="1" ht="22.8">
      <c r="A136" s="661"/>
      <c r="B136" s="661"/>
      <c r="C136" s="661"/>
      <c r="D136" s="662"/>
      <c r="E136" s="662"/>
      <c r="F136" s="662"/>
    </row>
    <row r="137" spans="1:6" customFormat="1" ht="22.8">
      <c r="A137" s="661"/>
      <c r="B137" s="661"/>
      <c r="C137" s="661"/>
      <c r="D137" s="662"/>
      <c r="E137" s="662"/>
      <c r="F137" s="662"/>
    </row>
    <row r="138" spans="1:6" customFormat="1" ht="22.8">
      <c r="A138" s="661"/>
      <c r="B138" s="661"/>
      <c r="C138" s="661"/>
      <c r="D138" s="662"/>
      <c r="E138" s="662"/>
      <c r="F138" s="662"/>
    </row>
    <row r="139" spans="1:6" customFormat="1" ht="22.8">
      <c r="A139" s="661"/>
      <c r="B139" s="661"/>
      <c r="C139" s="661"/>
      <c r="D139" s="662"/>
      <c r="E139" s="662"/>
      <c r="F139" s="662"/>
    </row>
    <row r="140" spans="1:6" customFormat="1" ht="22.8">
      <c r="A140" s="661"/>
      <c r="B140" s="661"/>
      <c r="C140" s="661"/>
      <c r="D140" s="662"/>
      <c r="E140" s="662"/>
      <c r="F140" s="662"/>
    </row>
    <row r="141" spans="1:6" customFormat="1" ht="22.8">
      <c r="A141" s="661"/>
      <c r="B141" s="661"/>
      <c r="C141" s="661"/>
      <c r="D141" s="662"/>
      <c r="E141" s="662"/>
      <c r="F141" s="662"/>
    </row>
    <row r="142" spans="1:6" customFormat="1" ht="22.8">
      <c r="A142" s="661"/>
      <c r="B142" s="661"/>
      <c r="C142" s="661"/>
      <c r="D142" s="662"/>
      <c r="E142" s="662"/>
      <c r="F142" s="662"/>
    </row>
    <row r="143" spans="1:6" customFormat="1" ht="22.8">
      <c r="A143" s="661"/>
      <c r="B143" s="661"/>
      <c r="C143" s="661"/>
      <c r="D143" s="662"/>
      <c r="E143" s="662"/>
      <c r="F143" s="662"/>
    </row>
    <row r="144" spans="1:6" customFormat="1" ht="22.8">
      <c r="A144" s="661"/>
      <c r="B144" s="661"/>
      <c r="C144" s="661"/>
      <c r="D144" s="662"/>
      <c r="E144" s="662"/>
      <c r="F144" s="662"/>
    </row>
    <row r="145" spans="1:6" customFormat="1" ht="22.8">
      <c r="A145" s="661"/>
      <c r="B145" s="661"/>
      <c r="C145" s="661"/>
      <c r="D145" s="662"/>
      <c r="E145" s="662"/>
      <c r="F145" s="662"/>
    </row>
    <row r="146" spans="1:6" customFormat="1" ht="22.8">
      <c r="A146" s="661"/>
      <c r="B146" s="661"/>
      <c r="C146" s="661"/>
      <c r="D146" s="662"/>
      <c r="E146" s="662"/>
      <c r="F146" s="662"/>
    </row>
    <row r="147" spans="1:6" customFormat="1" ht="22.8">
      <c r="A147" s="661"/>
      <c r="B147" s="661"/>
      <c r="C147" s="661"/>
      <c r="D147" s="662"/>
      <c r="E147" s="662"/>
      <c r="F147" s="662"/>
    </row>
    <row r="148" spans="1:6" customFormat="1" ht="22.8">
      <c r="A148" s="661"/>
      <c r="B148" s="661"/>
      <c r="C148" s="661"/>
      <c r="D148" s="662"/>
      <c r="E148" s="662"/>
      <c r="F148" s="662"/>
    </row>
    <row r="149" spans="1:6" customFormat="1" ht="22.8">
      <c r="A149" s="661"/>
      <c r="B149" s="661"/>
      <c r="C149" s="661"/>
      <c r="D149" s="662"/>
      <c r="E149" s="662"/>
      <c r="F149" s="662"/>
    </row>
    <row r="150" spans="1:6" customFormat="1" ht="22.8">
      <c r="A150" s="661"/>
      <c r="B150" s="661"/>
      <c r="C150" s="661"/>
      <c r="D150" s="662"/>
      <c r="E150" s="662"/>
      <c r="F150" s="662"/>
    </row>
    <row r="151" spans="1:6" customFormat="1" ht="22.8">
      <c r="A151" s="661"/>
      <c r="B151" s="661"/>
      <c r="C151" s="661"/>
      <c r="D151" s="662"/>
      <c r="E151" s="662"/>
      <c r="F151" s="662"/>
    </row>
    <row r="152" spans="1:6" customFormat="1" ht="22.8">
      <c r="A152" s="661"/>
      <c r="B152" s="661"/>
      <c r="C152" s="661"/>
      <c r="D152" s="662"/>
      <c r="E152" s="662"/>
      <c r="F152" s="662"/>
    </row>
    <row r="153" spans="1:6" customFormat="1" ht="22.8">
      <c r="A153" s="661"/>
      <c r="B153" s="661"/>
      <c r="C153" s="661"/>
      <c r="D153" s="662"/>
      <c r="E153" s="662"/>
      <c r="F153" s="662"/>
    </row>
    <row r="154" spans="1:6" customFormat="1" ht="22.8">
      <c r="A154" s="661"/>
      <c r="B154" s="661"/>
      <c r="C154" s="661"/>
      <c r="D154" s="662"/>
      <c r="E154" s="662"/>
      <c r="F154" s="662"/>
    </row>
    <row r="155" spans="1:6" customFormat="1" ht="22.8">
      <c r="A155" s="661"/>
      <c r="B155" s="661"/>
      <c r="C155" s="661"/>
      <c r="D155" s="662"/>
      <c r="E155" s="662"/>
      <c r="F155" s="662"/>
    </row>
    <row r="156" spans="1:6" customFormat="1" ht="22.8">
      <c r="A156" s="661"/>
      <c r="B156" s="661"/>
      <c r="C156" s="661"/>
      <c r="D156" s="662"/>
      <c r="E156" s="662"/>
      <c r="F156" s="662"/>
    </row>
    <row r="157" spans="1:6" customFormat="1" ht="22.8">
      <c r="A157" s="661"/>
      <c r="B157" s="661"/>
      <c r="C157" s="661"/>
      <c r="D157" s="662"/>
      <c r="E157" s="662"/>
      <c r="F157" s="662"/>
    </row>
    <row r="158" spans="1:6" customFormat="1" ht="22.8">
      <c r="A158" s="661"/>
      <c r="B158" s="661"/>
      <c r="C158" s="661"/>
      <c r="D158" s="662"/>
      <c r="E158" s="662"/>
      <c r="F158" s="662"/>
    </row>
    <row r="159" spans="1:6" customFormat="1" ht="22.8">
      <c r="A159" s="661"/>
      <c r="B159" s="661"/>
      <c r="C159" s="661"/>
      <c r="D159" s="662"/>
      <c r="E159" s="662"/>
      <c r="F159" s="662"/>
    </row>
    <row r="160" spans="1:6" customFormat="1" ht="22.8">
      <c r="A160" s="661"/>
      <c r="B160" s="661"/>
      <c r="C160" s="661"/>
      <c r="D160" s="662"/>
      <c r="E160" s="662"/>
      <c r="F160" s="662"/>
    </row>
    <row r="161" spans="1:6" customFormat="1" ht="22.8">
      <c r="A161" s="661"/>
      <c r="B161" s="661"/>
      <c r="C161" s="661"/>
      <c r="D161" s="662"/>
      <c r="E161" s="662"/>
      <c r="F161" s="662"/>
    </row>
    <row r="162" spans="1:6" customFormat="1" ht="22.8">
      <c r="A162" s="661"/>
      <c r="B162" s="661"/>
      <c r="C162" s="661"/>
      <c r="D162" s="662"/>
      <c r="E162" s="662"/>
      <c r="F162" s="662"/>
    </row>
    <row r="163" spans="1:6" customFormat="1" ht="22.8">
      <c r="A163" s="661"/>
      <c r="B163" s="661"/>
      <c r="C163" s="661"/>
      <c r="D163" s="662"/>
      <c r="E163" s="662"/>
      <c r="F163" s="662"/>
    </row>
    <row r="164" spans="1:6" customFormat="1" ht="22.8">
      <c r="A164" s="661"/>
      <c r="B164" s="661"/>
      <c r="C164" s="661"/>
      <c r="D164" s="662"/>
      <c r="E164" s="662"/>
      <c r="F164" s="662"/>
    </row>
    <row r="165" spans="1:6" customFormat="1" ht="22.8">
      <c r="A165" s="661"/>
      <c r="B165" s="661"/>
      <c r="C165" s="661"/>
      <c r="D165" s="662"/>
      <c r="E165" s="662"/>
      <c r="F165" s="662"/>
    </row>
    <row r="166" spans="1:6" customFormat="1" ht="22.8">
      <c r="A166" s="661"/>
      <c r="B166" s="661"/>
      <c r="C166" s="661"/>
      <c r="D166" s="662"/>
      <c r="E166" s="662"/>
      <c r="F166" s="662"/>
    </row>
    <row r="167" spans="1:6" customFormat="1" ht="22.8">
      <c r="A167" s="661"/>
      <c r="B167" s="661"/>
      <c r="C167" s="661"/>
      <c r="D167" s="662"/>
      <c r="E167" s="662"/>
      <c r="F167" s="662"/>
    </row>
    <row r="168" spans="1:6" customFormat="1" ht="22.8">
      <c r="A168" s="661"/>
      <c r="B168" s="661"/>
      <c r="C168" s="661"/>
      <c r="D168" s="662"/>
      <c r="E168" s="662"/>
      <c r="F168" s="662"/>
    </row>
    <row r="169" spans="1:6" customFormat="1" ht="22.8">
      <c r="A169" s="661"/>
      <c r="B169" s="661"/>
      <c r="C169" s="661"/>
      <c r="D169" s="662"/>
      <c r="E169" s="662"/>
      <c r="F169" s="662"/>
    </row>
    <row r="170" spans="1:6" customFormat="1" ht="22.8">
      <c r="A170" s="661"/>
      <c r="B170" s="661"/>
      <c r="C170" s="661"/>
      <c r="D170" s="662"/>
      <c r="E170" s="662"/>
      <c r="F170" s="662"/>
    </row>
    <row r="171" spans="1:6" customFormat="1" ht="22.8">
      <c r="A171" s="661"/>
      <c r="B171" s="661"/>
      <c r="C171" s="661"/>
      <c r="D171" s="662"/>
      <c r="E171" s="662"/>
      <c r="F171" s="662"/>
    </row>
    <row r="172" spans="1:6" customFormat="1" ht="22.8">
      <c r="A172" s="661"/>
      <c r="B172" s="661"/>
      <c r="C172" s="661"/>
      <c r="D172" s="662"/>
      <c r="E172" s="662"/>
      <c r="F172" s="662"/>
    </row>
    <row r="173" spans="1:6" customFormat="1" ht="22.8">
      <c r="A173" s="661"/>
      <c r="B173" s="661"/>
      <c r="C173" s="661"/>
      <c r="D173" s="662"/>
      <c r="E173" s="662"/>
      <c r="F173" s="662"/>
    </row>
    <row r="174" spans="1:6" customFormat="1" ht="22.8">
      <c r="A174" s="661"/>
      <c r="B174" s="661"/>
      <c r="C174" s="661"/>
      <c r="D174" s="662"/>
      <c r="E174" s="662"/>
      <c r="F174" s="662"/>
    </row>
    <row r="175" spans="1:6" customFormat="1" ht="22.8">
      <c r="A175" s="661"/>
      <c r="B175" s="661"/>
      <c r="C175" s="661"/>
      <c r="D175" s="662"/>
      <c r="E175" s="662"/>
      <c r="F175" s="662"/>
    </row>
    <row r="176" spans="1:6" customFormat="1" ht="22.8">
      <c r="A176" s="661"/>
      <c r="B176" s="661"/>
      <c r="C176" s="661"/>
      <c r="D176" s="662"/>
      <c r="E176" s="662"/>
      <c r="F176" s="662"/>
    </row>
    <row r="177" spans="1:8" customFormat="1" ht="22.8">
      <c r="A177" s="661"/>
      <c r="B177" s="661"/>
      <c r="C177" s="661"/>
      <c r="D177" s="662"/>
      <c r="E177" s="662"/>
      <c r="F177" s="662"/>
    </row>
    <row r="178" spans="1:8" customFormat="1" ht="16.2">
      <c r="A178" s="651"/>
      <c r="B178" s="651"/>
      <c r="C178" s="651"/>
      <c r="D178" s="659"/>
      <c r="E178" s="659"/>
      <c r="F178" s="659"/>
      <c r="G178" s="651"/>
      <c r="H178" s="651"/>
    </row>
    <row r="179" spans="1:8" customFormat="1" ht="16.2">
      <c r="A179" s="651"/>
      <c r="B179" s="651"/>
      <c r="C179" s="651"/>
      <c r="D179" s="659"/>
      <c r="E179" s="659"/>
      <c r="F179" s="659"/>
      <c r="G179" s="651"/>
      <c r="H179" s="651"/>
    </row>
    <row r="180" spans="1:8" customFormat="1" ht="16.2">
      <c r="A180" s="651"/>
      <c r="B180" s="651"/>
      <c r="C180" s="651"/>
      <c r="D180" s="659"/>
      <c r="E180" s="659"/>
      <c r="F180" s="659"/>
      <c r="G180" s="651"/>
      <c r="H180" s="651"/>
    </row>
  </sheetData>
  <mergeCells count="10">
    <mergeCell ref="F5:H5"/>
    <mergeCell ref="A11:H11"/>
    <mergeCell ref="A12:H12"/>
    <mergeCell ref="A13:G13"/>
    <mergeCell ref="I1:J1"/>
    <mergeCell ref="A4:H4"/>
    <mergeCell ref="A3:H3"/>
    <mergeCell ref="A5:A6"/>
    <mergeCell ref="B5:B6"/>
    <mergeCell ref="C5:E5"/>
  </mergeCells>
  <phoneticPr fontId="18" type="noConversion"/>
  <hyperlinks>
    <hyperlink ref="I1" location="預告統計資料發布時間表!A1" display="回發布時間表" xr:uid="{00000000-0004-0000-3E00-000000000000}"/>
  </hyperlinks>
  <pageMargins left="0.7" right="0.7" top="0.75" bottom="0.75" header="0.3" footer="0.3"/>
  <pageSetup paperSize="9"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J180"/>
  <sheetViews>
    <sheetView workbookViewId="0">
      <selection activeCell="I1" sqref="I1:J1"/>
    </sheetView>
  </sheetViews>
  <sheetFormatPr defaultRowHeight="15.6"/>
  <cols>
    <col min="1" max="1" width="12.88671875" style="651" customWidth="1"/>
    <col min="2" max="2" width="7.6640625" style="651" customWidth="1"/>
    <col min="3" max="3" width="9.33203125" style="651" customWidth="1"/>
    <col min="4" max="4" width="8.44140625" style="659" customWidth="1"/>
    <col min="5" max="5" width="10.109375" style="659" customWidth="1"/>
    <col min="6" max="6" width="10.33203125" style="659" customWidth="1"/>
    <col min="7" max="7" width="11" style="651" customWidth="1"/>
    <col min="8" max="8" width="34.109375" style="651" customWidth="1"/>
    <col min="9" max="252" width="9" style="651" customWidth="1"/>
    <col min="253" max="253" width="12.21875" style="651" customWidth="1"/>
    <col min="254" max="264" width="11" style="651" customWidth="1"/>
    <col min="265" max="508" width="9" style="651" customWidth="1"/>
    <col min="509" max="509" width="12.21875" style="651" customWidth="1"/>
    <col min="510" max="520" width="11" style="651" customWidth="1"/>
    <col min="521" max="764" width="9" style="651" customWidth="1"/>
    <col min="765" max="765" width="12.21875" style="651" customWidth="1"/>
    <col min="766" max="776" width="11" style="651" customWidth="1"/>
    <col min="777" max="1020" width="9" style="651" customWidth="1"/>
    <col min="1021" max="1021" width="12.21875" style="651" customWidth="1"/>
    <col min="1022" max="1032" width="11" style="651" customWidth="1"/>
    <col min="1033" max="1276" width="9" style="651" customWidth="1"/>
    <col min="1277" max="1277" width="12.21875" style="651" customWidth="1"/>
    <col min="1278" max="1288" width="11" style="651" customWidth="1"/>
    <col min="1289" max="1532" width="9" style="651" customWidth="1"/>
    <col min="1533" max="1533" width="12.21875" style="651" customWidth="1"/>
    <col min="1534" max="1544" width="11" style="651" customWidth="1"/>
    <col min="1545" max="1788" width="9" style="651" customWidth="1"/>
    <col min="1789" max="1789" width="12.21875" style="651" customWidth="1"/>
    <col min="1790" max="1800" width="11" style="651" customWidth="1"/>
    <col min="1801" max="2044" width="9" style="651" customWidth="1"/>
    <col min="2045" max="2045" width="12.21875" style="651" customWidth="1"/>
    <col min="2046" max="2056" width="11" style="651" customWidth="1"/>
    <col min="2057" max="2300" width="9" style="651" customWidth="1"/>
    <col min="2301" max="2301" width="12.21875" style="651" customWidth="1"/>
    <col min="2302" max="2312" width="11" style="651" customWidth="1"/>
    <col min="2313" max="2556" width="9" style="651" customWidth="1"/>
    <col min="2557" max="2557" width="12.21875" style="651" customWidth="1"/>
    <col min="2558" max="2568" width="11" style="651" customWidth="1"/>
    <col min="2569" max="2812" width="9" style="651" customWidth="1"/>
    <col min="2813" max="2813" width="12.21875" style="651" customWidth="1"/>
    <col min="2814" max="2824" width="11" style="651" customWidth="1"/>
    <col min="2825" max="3068" width="9" style="651" customWidth="1"/>
    <col min="3069" max="3069" width="12.21875" style="651" customWidth="1"/>
    <col min="3070" max="3080" width="11" style="651" customWidth="1"/>
    <col min="3081" max="3324" width="9" style="651" customWidth="1"/>
    <col min="3325" max="3325" width="12.21875" style="651" customWidth="1"/>
    <col min="3326" max="3336" width="11" style="651" customWidth="1"/>
    <col min="3337" max="3580" width="9" style="651" customWidth="1"/>
    <col min="3581" max="3581" width="12.21875" style="651" customWidth="1"/>
    <col min="3582" max="3592" width="11" style="651" customWidth="1"/>
    <col min="3593" max="3836" width="9" style="651" customWidth="1"/>
    <col min="3837" max="3837" width="12.21875" style="651" customWidth="1"/>
    <col min="3838" max="3848" width="11" style="651" customWidth="1"/>
    <col min="3849" max="4092" width="9" style="651" customWidth="1"/>
    <col min="4093" max="4093" width="12.21875" style="651" customWidth="1"/>
    <col min="4094" max="4104" width="11" style="651" customWidth="1"/>
    <col min="4105" max="4348" width="9" style="651" customWidth="1"/>
    <col min="4349" max="4349" width="12.21875" style="651" customWidth="1"/>
    <col min="4350" max="4360" width="11" style="651" customWidth="1"/>
    <col min="4361" max="4604" width="9" style="651" customWidth="1"/>
    <col min="4605" max="4605" width="12.21875" style="651" customWidth="1"/>
    <col min="4606" max="4616" width="11" style="651" customWidth="1"/>
    <col min="4617" max="4860" width="9" style="651" customWidth="1"/>
    <col min="4861" max="4861" width="12.21875" style="651" customWidth="1"/>
    <col min="4862" max="4872" width="11" style="651" customWidth="1"/>
    <col min="4873" max="5116" width="9" style="651" customWidth="1"/>
    <col min="5117" max="5117" width="12.21875" style="651" customWidth="1"/>
    <col min="5118" max="5128" width="11" style="651" customWidth="1"/>
    <col min="5129" max="5372" width="9" style="651" customWidth="1"/>
    <col min="5373" max="5373" width="12.21875" style="651" customWidth="1"/>
    <col min="5374" max="5384" width="11" style="651" customWidth="1"/>
    <col min="5385" max="5628" width="9" style="651" customWidth="1"/>
    <col min="5629" max="5629" width="12.21875" style="651" customWidth="1"/>
    <col min="5630" max="5640" width="11" style="651" customWidth="1"/>
    <col min="5641" max="5884" width="9" style="651" customWidth="1"/>
    <col min="5885" max="5885" width="12.21875" style="651" customWidth="1"/>
    <col min="5886" max="5896" width="11" style="651" customWidth="1"/>
    <col min="5897" max="6140" width="9" style="651" customWidth="1"/>
    <col min="6141" max="6141" width="12.21875" style="651" customWidth="1"/>
    <col min="6142" max="6152" width="11" style="651" customWidth="1"/>
    <col min="6153" max="6396" width="9" style="651" customWidth="1"/>
    <col min="6397" max="6397" width="12.21875" style="651" customWidth="1"/>
    <col min="6398" max="6408" width="11" style="651" customWidth="1"/>
    <col min="6409" max="6652" width="9" style="651" customWidth="1"/>
    <col min="6653" max="6653" width="12.21875" style="651" customWidth="1"/>
    <col min="6654" max="6664" width="11" style="651" customWidth="1"/>
    <col min="6665" max="6908" width="9" style="651" customWidth="1"/>
    <col min="6909" max="6909" width="12.21875" style="651" customWidth="1"/>
    <col min="6910" max="6920" width="11" style="651" customWidth="1"/>
    <col min="6921" max="7164" width="9" style="651" customWidth="1"/>
    <col min="7165" max="7165" width="12.21875" style="651" customWidth="1"/>
    <col min="7166" max="7176" width="11" style="651" customWidth="1"/>
    <col min="7177" max="7420" width="9" style="651" customWidth="1"/>
    <col min="7421" max="7421" width="12.21875" style="651" customWidth="1"/>
    <col min="7422" max="7432" width="11" style="651" customWidth="1"/>
    <col min="7433" max="7676" width="9" style="651" customWidth="1"/>
    <col min="7677" max="7677" width="12.21875" style="651" customWidth="1"/>
    <col min="7678" max="7688" width="11" style="651" customWidth="1"/>
    <col min="7689" max="7932" width="9" style="651" customWidth="1"/>
    <col min="7933" max="7933" width="12.21875" style="651" customWidth="1"/>
    <col min="7934" max="7944" width="11" style="651" customWidth="1"/>
    <col min="7945" max="8188" width="9" style="651" customWidth="1"/>
    <col min="8189" max="8189" width="12.21875" style="651" customWidth="1"/>
    <col min="8190" max="8200" width="11" style="651" customWidth="1"/>
    <col min="8201" max="8444" width="9" style="651" customWidth="1"/>
    <col min="8445" max="8445" width="12.21875" style="651" customWidth="1"/>
    <col min="8446" max="8456" width="11" style="651" customWidth="1"/>
    <col min="8457" max="8700" width="9" style="651" customWidth="1"/>
    <col min="8701" max="8701" width="12.21875" style="651" customWidth="1"/>
    <col min="8702" max="8712" width="11" style="651" customWidth="1"/>
    <col min="8713" max="8956" width="9" style="651" customWidth="1"/>
    <col min="8957" max="8957" width="12.21875" style="651" customWidth="1"/>
    <col min="8958" max="8968" width="11" style="651" customWidth="1"/>
    <col min="8969" max="9212" width="9" style="651" customWidth="1"/>
    <col min="9213" max="9213" width="12.21875" style="651" customWidth="1"/>
    <col min="9214" max="9224" width="11" style="651" customWidth="1"/>
    <col min="9225" max="9468" width="9" style="651" customWidth="1"/>
    <col min="9469" max="9469" width="12.21875" style="651" customWidth="1"/>
    <col min="9470" max="9480" width="11" style="651" customWidth="1"/>
    <col min="9481" max="9724" width="9" style="651" customWidth="1"/>
    <col min="9725" max="9725" width="12.21875" style="651" customWidth="1"/>
    <col min="9726" max="9736" width="11" style="651" customWidth="1"/>
    <col min="9737" max="9980" width="9" style="651" customWidth="1"/>
    <col min="9981" max="9981" width="12.21875" style="651" customWidth="1"/>
    <col min="9982" max="9992" width="11" style="651" customWidth="1"/>
    <col min="9993" max="10236" width="9" style="651" customWidth="1"/>
    <col min="10237" max="10237" width="12.21875" style="651" customWidth="1"/>
    <col min="10238" max="10248" width="11" style="651" customWidth="1"/>
    <col min="10249" max="10492" width="9" style="651" customWidth="1"/>
    <col min="10493" max="10493" width="12.21875" style="651" customWidth="1"/>
    <col min="10494" max="10504" width="11" style="651" customWidth="1"/>
    <col min="10505" max="10748" width="9" style="651" customWidth="1"/>
    <col min="10749" max="10749" width="12.21875" style="651" customWidth="1"/>
    <col min="10750" max="10760" width="11" style="651" customWidth="1"/>
    <col min="10761" max="11004" width="9" style="651" customWidth="1"/>
    <col min="11005" max="11005" width="12.21875" style="651" customWidth="1"/>
    <col min="11006" max="11016" width="11" style="651" customWidth="1"/>
    <col min="11017" max="11260" width="9" style="651" customWidth="1"/>
    <col min="11261" max="11261" width="12.21875" style="651" customWidth="1"/>
    <col min="11262" max="11272" width="11" style="651" customWidth="1"/>
    <col min="11273" max="11516" width="9" style="651" customWidth="1"/>
    <col min="11517" max="11517" width="12.21875" style="651" customWidth="1"/>
    <col min="11518" max="11528" width="11" style="651" customWidth="1"/>
    <col min="11529" max="11772" width="9" style="651" customWidth="1"/>
    <col min="11773" max="11773" width="12.21875" style="651" customWidth="1"/>
    <col min="11774" max="11784" width="11" style="651" customWidth="1"/>
    <col min="11785" max="12028" width="9" style="651" customWidth="1"/>
    <col min="12029" max="12029" width="12.21875" style="651" customWidth="1"/>
    <col min="12030" max="12040" width="11" style="651" customWidth="1"/>
    <col min="12041" max="12284" width="9" style="651" customWidth="1"/>
    <col min="12285" max="12285" width="12.21875" style="651" customWidth="1"/>
    <col min="12286" max="12296" width="11" style="651" customWidth="1"/>
    <col min="12297" max="12540" width="9" style="651" customWidth="1"/>
    <col min="12541" max="12541" width="12.21875" style="651" customWidth="1"/>
    <col min="12542" max="12552" width="11" style="651" customWidth="1"/>
    <col min="12553" max="12796" width="9" style="651" customWidth="1"/>
    <col min="12797" max="12797" width="12.21875" style="651" customWidth="1"/>
    <col min="12798" max="12808" width="11" style="651" customWidth="1"/>
    <col min="12809" max="13052" width="9" style="651" customWidth="1"/>
    <col min="13053" max="13053" width="12.21875" style="651" customWidth="1"/>
    <col min="13054" max="13064" width="11" style="651" customWidth="1"/>
    <col min="13065" max="13308" width="9" style="651" customWidth="1"/>
    <col min="13309" max="13309" width="12.21875" style="651" customWidth="1"/>
    <col min="13310" max="13320" width="11" style="651" customWidth="1"/>
    <col min="13321" max="13564" width="9" style="651" customWidth="1"/>
    <col min="13565" max="13565" width="12.21875" style="651" customWidth="1"/>
    <col min="13566" max="13576" width="11" style="651" customWidth="1"/>
    <col min="13577" max="13820" width="9" style="651" customWidth="1"/>
    <col min="13821" max="13821" width="12.21875" style="651" customWidth="1"/>
    <col min="13822" max="13832" width="11" style="651" customWidth="1"/>
    <col min="13833" max="14076" width="9" style="651" customWidth="1"/>
    <col min="14077" max="14077" width="12.21875" style="651" customWidth="1"/>
    <col min="14078" max="14088" width="11" style="651" customWidth="1"/>
    <col min="14089" max="14332" width="9" style="651" customWidth="1"/>
    <col min="14333" max="14333" width="12.21875" style="651" customWidth="1"/>
    <col min="14334" max="14344" width="11" style="651" customWidth="1"/>
    <col min="14345" max="14588" width="9" style="651" customWidth="1"/>
    <col min="14589" max="14589" width="12.21875" style="651" customWidth="1"/>
    <col min="14590" max="14600" width="11" style="651" customWidth="1"/>
    <col min="14601" max="14844" width="9" style="651" customWidth="1"/>
    <col min="14845" max="14845" width="12.21875" style="651" customWidth="1"/>
    <col min="14846" max="14856" width="11" style="651" customWidth="1"/>
    <col min="14857" max="15100" width="9" style="651" customWidth="1"/>
    <col min="15101" max="15101" width="12.21875" style="651" customWidth="1"/>
    <col min="15102" max="15112" width="11" style="651" customWidth="1"/>
    <col min="15113" max="15356" width="9" style="651" customWidth="1"/>
    <col min="15357" max="15357" width="12.21875" style="651" customWidth="1"/>
    <col min="15358" max="15368" width="11" style="651" customWidth="1"/>
    <col min="15369" max="15612" width="9" style="651" customWidth="1"/>
    <col min="15613" max="15613" width="12.21875" style="651" customWidth="1"/>
    <col min="15614" max="15624" width="11" style="651" customWidth="1"/>
    <col min="15625" max="15868" width="9" style="651" customWidth="1"/>
    <col min="15869" max="15869" width="12.21875" style="651" customWidth="1"/>
    <col min="15870" max="15880" width="11" style="651" customWidth="1"/>
    <col min="15881" max="16124" width="9" style="651" customWidth="1"/>
    <col min="16125" max="16125" width="12.21875" style="651" customWidth="1"/>
    <col min="16126" max="16136" width="11" style="651" customWidth="1"/>
    <col min="16137" max="16384" width="9" style="651" customWidth="1"/>
  </cols>
  <sheetData>
    <row r="1" spans="1:10" s="647" customFormat="1" ht="35.4" customHeight="1">
      <c r="A1" s="664" t="s">
        <v>1248</v>
      </c>
      <c r="B1" s="665"/>
      <c r="C1" s="646"/>
      <c r="D1" s="646"/>
      <c r="E1" s="646"/>
      <c r="F1" s="646"/>
      <c r="G1" s="677" t="s">
        <v>1065</v>
      </c>
      <c r="H1" s="678" t="s">
        <v>1280</v>
      </c>
      <c r="I1" s="1543" t="s">
        <v>86</v>
      </c>
      <c r="J1" s="1543"/>
    </row>
    <row r="2" spans="1:10" s="647" customFormat="1" ht="21" customHeight="1">
      <c r="A2" s="663" t="s">
        <v>1249</v>
      </c>
      <c r="B2" s="648" t="s">
        <v>1250</v>
      </c>
      <c r="C2" s="649"/>
      <c r="D2" s="649"/>
      <c r="E2" s="649"/>
      <c r="F2" s="649"/>
      <c r="G2" s="677" t="s">
        <v>1251</v>
      </c>
      <c r="H2" s="678" t="s">
        <v>1291</v>
      </c>
    </row>
    <row r="3" spans="1:10" s="650" customFormat="1" ht="37.5" customHeight="1">
      <c r="A3" s="1931" t="s">
        <v>1292</v>
      </c>
      <c r="B3" s="1931"/>
      <c r="C3" s="1931"/>
      <c r="D3" s="1931"/>
      <c r="E3" s="1931"/>
      <c r="F3" s="1931"/>
      <c r="G3" s="1931"/>
      <c r="H3" s="1932"/>
    </row>
    <row r="4" spans="1:10" customFormat="1" ht="37.200000000000003" customHeight="1" thickBot="1">
      <c r="A4" s="1933" t="s">
        <v>1465</v>
      </c>
      <c r="B4" s="1933"/>
      <c r="C4" s="1933"/>
      <c r="D4" s="1933"/>
      <c r="E4" s="1933"/>
      <c r="F4" s="1933"/>
      <c r="G4" s="1933"/>
      <c r="H4" s="1934"/>
      <c r="I4" s="651"/>
      <c r="J4" s="651"/>
    </row>
    <row r="5" spans="1:10" customFormat="1" ht="37.35" customHeight="1">
      <c r="A5" s="1976" t="s">
        <v>1274</v>
      </c>
      <c r="B5" s="1978" t="s">
        <v>781</v>
      </c>
      <c r="C5" s="1980" t="s">
        <v>1275</v>
      </c>
      <c r="D5" s="1981"/>
      <c r="E5" s="1982"/>
      <c r="F5" s="1980" t="s">
        <v>1276</v>
      </c>
      <c r="G5" s="1981"/>
      <c r="H5" s="1981"/>
      <c r="I5" s="651"/>
      <c r="J5" s="651"/>
    </row>
    <row r="6" spans="1:10" s="652" customFormat="1" ht="37.35" customHeight="1" thickBot="1">
      <c r="A6" s="1977"/>
      <c r="B6" s="1979"/>
      <c r="C6" s="668" t="s">
        <v>1277</v>
      </c>
      <c r="D6" s="668" t="s">
        <v>1278</v>
      </c>
      <c r="E6" s="668" t="s">
        <v>1279</v>
      </c>
      <c r="F6" s="668" t="s">
        <v>1277</v>
      </c>
      <c r="G6" s="668" t="s">
        <v>1278</v>
      </c>
      <c r="H6" s="670" t="s">
        <v>1279</v>
      </c>
    </row>
    <row r="7" spans="1:10" s="652" customFormat="1" ht="37.35" customHeight="1">
      <c r="A7" s="672" t="s">
        <v>1080</v>
      </c>
      <c r="B7" s="886">
        <v>12</v>
      </c>
      <c r="C7" s="886" t="s">
        <v>1468</v>
      </c>
      <c r="D7" s="886" t="s">
        <v>1468</v>
      </c>
      <c r="E7" s="886">
        <v>12</v>
      </c>
      <c r="F7" s="886" t="s">
        <v>1468</v>
      </c>
      <c r="G7" s="886" t="s">
        <v>1468</v>
      </c>
      <c r="H7" s="886" t="s">
        <v>1468</v>
      </c>
    </row>
    <row r="8" spans="1:10" s="652" customFormat="1" ht="37.35" customHeight="1">
      <c r="A8" s="676" t="s">
        <v>1284</v>
      </c>
      <c r="B8" s="887">
        <v>9</v>
      </c>
      <c r="C8" s="887" t="s">
        <v>1468</v>
      </c>
      <c r="D8" s="887" t="s">
        <v>1468</v>
      </c>
      <c r="E8" s="887">
        <v>9</v>
      </c>
      <c r="F8" s="887" t="s">
        <v>1468</v>
      </c>
      <c r="G8" s="887" t="s">
        <v>1468</v>
      </c>
      <c r="H8" s="887" t="s">
        <v>1468</v>
      </c>
    </row>
    <row r="9" spans="1:10" s="652" customFormat="1" ht="37.35" customHeight="1" thickBot="1">
      <c r="A9" s="679" t="s">
        <v>1285</v>
      </c>
      <c r="B9" s="888">
        <v>3</v>
      </c>
      <c r="C9" s="888" t="s">
        <v>1468</v>
      </c>
      <c r="D9" s="888" t="s">
        <v>1468</v>
      </c>
      <c r="E9" s="888">
        <v>3</v>
      </c>
      <c r="F9" s="888" t="s">
        <v>1468</v>
      </c>
      <c r="G9" s="888" t="s">
        <v>1468</v>
      </c>
      <c r="H9" s="888" t="s">
        <v>1468</v>
      </c>
    </row>
    <row r="10" spans="1:10" customFormat="1" ht="17.399999999999999" customHeight="1">
      <c r="A10" s="671"/>
      <c r="B10" s="652"/>
      <c r="C10" s="652"/>
      <c r="D10" s="652"/>
      <c r="E10" s="652"/>
      <c r="F10" s="652"/>
      <c r="G10" s="652"/>
      <c r="H10" s="680" t="s">
        <v>1467</v>
      </c>
      <c r="I10" s="651"/>
      <c r="J10" s="651"/>
    </row>
    <row r="11" spans="1:10" customFormat="1" ht="17.399999999999999" customHeight="1">
      <c r="A11" s="1938" t="s">
        <v>1266</v>
      </c>
      <c r="B11" s="1938"/>
      <c r="C11" s="1938"/>
      <c r="D11" s="1938"/>
      <c r="E11" s="1938"/>
      <c r="F11" s="1938"/>
      <c r="G11" s="1938"/>
      <c r="H11" s="1938"/>
      <c r="I11" s="651"/>
      <c r="J11" s="651"/>
    </row>
    <row r="12" spans="1:10" customFormat="1" ht="21.75" customHeight="1">
      <c r="A12" s="1943" t="s">
        <v>1290</v>
      </c>
      <c r="B12" s="1943"/>
      <c r="C12" s="1943"/>
      <c r="D12" s="1943"/>
      <c r="E12" s="1943"/>
      <c r="F12" s="1943"/>
      <c r="G12" s="1943"/>
      <c r="H12" s="1943"/>
      <c r="I12" s="651"/>
      <c r="J12" s="651"/>
    </row>
    <row r="13" spans="1:10" customFormat="1" ht="16.2">
      <c r="A13" s="1938" t="s">
        <v>1293</v>
      </c>
      <c r="B13" s="1938"/>
      <c r="C13" s="1938"/>
      <c r="D13" s="1938"/>
      <c r="E13" s="1938"/>
      <c r="F13" s="1938"/>
      <c r="G13" s="1938"/>
      <c r="H13" s="651"/>
    </row>
    <row r="14" spans="1:10" customFormat="1" ht="22.8">
      <c r="A14" s="661"/>
      <c r="B14" s="661"/>
      <c r="C14" s="661"/>
      <c r="D14" s="662"/>
      <c r="E14" s="662"/>
      <c r="F14" s="662"/>
    </row>
    <row r="15" spans="1:10" customFormat="1" ht="22.8">
      <c r="A15" s="661"/>
      <c r="B15" s="661"/>
      <c r="C15" s="661"/>
      <c r="D15" s="662"/>
      <c r="E15" s="662"/>
      <c r="F15" s="662"/>
    </row>
    <row r="16" spans="1:10" customFormat="1" ht="22.8">
      <c r="A16" s="661"/>
      <c r="B16" s="661"/>
      <c r="C16" s="661"/>
      <c r="D16" s="662"/>
      <c r="E16" s="662"/>
      <c r="F16" s="662"/>
    </row>
    <row r="17" spans="1:6" customFormat="1" ht="22.8">
      <c r="A17" s="661"/>
      <c r="B17" s="661"/>
      <c r="C17" s="661"/>
      <c r="D17" s="662"/>
      <c r="E17" s="662"/>
      <c r="F17" s="662"/>
    </row>
    <row r="18" spans="1:6" customFormat="1" ht="22.8">
      <c r="A18" s="661"/>
      <c r="B18" s="661"/>
      <c r="C18" s="661"/>
      <c r="D18" s="662"/>
      <c r="E18" s="662"/>
      <c r="F18" s="662"/>
    </row>
    <row r="19" spans="1:6" customFormat="1" ht="22.8">
      <c r="A19" s="661"/>
      <c r="B19" s="661"/>
      <c r="C19" s="661"/>
      <c r="D19" s="662"/>
      <c r="E19" s="662"/>
      <c r="F19" s="662"/>
    </row>
    <row r="20" spans="1:6" customFormat="1" ht="22.8">
      <c r="A20" s="661"/>
      <c r="B20" s="661"/>
      <c r="C20" s="661"/>
      <c r="D20" s="662"/>
      <c r="E20" s="662"/>
      <c r="F20" s="662"/>
    </row>
    <row r="21" spans="1:6" customFormat="1" ht="22.8">
      <c r="A21" s="661"/>
      <c r="B21" s="661"/>
      <c r="C21" s="661"/>
      <c r="D21" s="662"/>
      <c r="E21" s="662"/>
      <c r="F21" s="662"/>
    </row>
    <row r="22" spans="1:6" customFormat="1" ht="22.8">
      <c r="A22" s="661"/>
      <c r="B22" s="661"/>
      <c r="C22" s="661"/>
      <c r="D22" s="662"/>
      <c r="E22" s="662"/>
      <c r="F22" s="662"/>
    </row>
    <row r="23" spans="1:6" customFormat="1" ht="22.8">
      <c r="A23" s="661"/>
      <c r="B23" s="661"/>
      <c r="C23" s="661"/>
      <c r="D23" s="662"/>
      <c r="E23" s="662"/>
      <c r="F23" s="662"/>
    </row>
    <row r="24" spans="1:6" customFormat="1" ht="22.8">
      <c r="A24" s="661"/>
      <c r="B24" s="661"/>
      <c r="C24" s="661"/>
      <c r="D24" s="662"/>
      <c r="E24" s="662"/>
      <c r="F24" s="662"/>
    </row>
    <row r="25" spans="1:6" customFormat="1" ht="22.8">
      <c r="A25" s="661"/>
      <c r="B25" s="661"/>
      <c r="C25" s="661"/>
      <c r="D25" s="662"/>
      <c r="E25" s="662"/>
      <c r="F25" s="662"/>
    </row>
    <row r="26" spans="1:6" customFormat="1" ht="22.8">
      <c r="A26" s="661"/>
      <c r="B26" s="661"/>
      <c r="C26" s="661"/>
      <c r="D26" s="662"/>
      <c r="E26" s="662"/>
      <c r="F26" s="662"/>
    </row>
    <row r="27" spans="1:6" customFormat="1" ht="22.8">
      <c r="A27" s="661"/>
      <c r="B27" s="661"/>
      <c r="C27" s="661"/>
      <c r="D27" s="662"/>
      <c r="E27" s="662"/>
      <c r="F27" s="662"/>
    </row>
    <row r="28" spans="1:6" customFormat="1" ht="22.8">
      <c r="A28" s="661"/>
      <c r="B28" s="661"/>
      <c r="C28" s="661"/>
      <c r="D28" s="662"/>
      <c r="E28" s="662"/>
      <c r="F28" s="662"/>
    </row>
    <row r="29" spans="1:6" customFormat="1" ht="22.8">
      <c r="A29" s="661"/>
      <c r="B29" s="661"/>
      <c r="C29" s="661"/>
      <c r="D29" s="662"/>
      <c r="E29" s="662"/>
      <c r="F29" s="662"/>
    </row>
    <row r="30" spans="1:6" customFormat="1" ht="22.8">
      <c r="A30" s="661"/>
      <c r="B30" s="661"/>
      <c r="C30" s="661"/>
      <c r="D30" s="662"/>
      <c r="E30" s="662"/>
      <c r="F30" s="662"/>
    </row>
    <row r="31" spans="1:6" customFormat="1" ht="22.8">
      <c r="A31" s="661"/>
      <c r="B31" s="661"/>
      <c r="C31" s="661"/>
      <c r="D31" s="662"/>
      <c r="E31" s="662"/>
      <c r="F31" s="662"/>
    </row>
    <row r="32" spans="1:6" customFormat="1" ht="22.8">
      <c r="A32" s="661"/>
      <c r="B32" s="661"/>
      <c r="C32" s="661"/>
      <c r="D32" s="662"/>
      <c r="E32" s="662"/>
      <c r="F32" s="662"/>
    </row>
    <row r="33" spans="1:6" customFormat="1" ht="22.8">
      <c r="A33" s="661"/>
      <c r="B33" s="661"/>
      <c r="C33" s="661"/>
      <c r="D33" s="662"/>
      <c r="E33" s="662"/>
      <c r="F33" s="662"/>
    </row>
    <row r="34" spans="1:6" customFormat="1" ht="22.8">
      <c r="A34" s="661"/>
      <c r="B34" s="661"/>
      <c r="C34" s="661"/>
      <c r="D34" s="662"/>
      <c r="E34" s="662"/>
      <c r="F34" s="662"/>
    </row>
    <row r="35" spans="1:6" customFormat="1" ht="22.8">
      <c r="A35" s="661"/>
      <c r="B35" s="661"/>
      <c r="C35" s="661"/>
      <c r="D35" s="662"/>
      <c r="E35" s="662"/>
      <c r="F35" s="662"/>
    </row>
    <row r="36" spans="1:6" customFormat="1" ht="22.8">
      <c r="A36" s="661"/>
      <c r="B36" s="661"/>
      <c r="C36" s="661"/>
      <c r="D36" s="662"/>
      <c r="E36" s="662"/>
      <c r="F36" s="662"/>
    </row>
    <row r="37" spans="1:6" customFormat="1" ht="22.8">
      <c r="A37" s="661"/>
      <c r="B37" s="661"/>
      <c r="C37" s="661"/>
      <c r="D37" s="662"/>
      <c r="E37" s="662"/>
      <c r="F37" s="662"/>
    </row>
    <row r="38" spans="1:6" customFormat="1" ht="22.8">
      <c r="A38" s="661"/>
      <c r="B38" s="661"/>
      <c r="C38" s="661"/>
      <c r="D38" s="662"/>
      <c r="E38" s="662"/>
      <c r="F38" s="662"/>
    </row>
    <row r="39" spans="1:6" customFormat="1" ht="22.8">
      <c r="A39" s="661"/>
      <c r="B39" s="661"/>
      <c r="C39" s="661"/>
      <c r="D39" s="662"/>
      <c r="E39" s="662"/>
      <c r="F39" s="662"/>
    </row>
    <row r="40" spans="1:6" customFormat="1" ht="22.8">
      <c r="A40" s="661"/>
      <c r="B40" s="661"/>
      <c r="C40" s="661"/>
      <c r="D40" s="662"/>
      <c r="E40" s="662"/>
      <c r="F40" s="662"/>
    </row>
    <row r="41" spans="1:6" customFormat="1" ht="22.8">
      <c r="A41" s="661"/>
      <c r="B41" s="661"/>
      <c r="C41" s="661"/>
      <c r="D41" s="662"/>
      <c r="E41" s="662"/>
      <c r="F41" s="662"/>
    </row>
    <row r="42" spans="1:6" customFormat="1" ht="22.8">
      <c r="A42" s="661"/>
      <c r="B42" s="661"/>
      <c r="C42" s="661"/>
      <c r="D42" s="662"/>
      <c r="E42" s="662"/>
      <c r="F42" s="662"/>
    </row>
    <row r="43" spans="1:6" customFormat="1" ht="22.8">
      <c r="A43" s="661"/>
      <c r="B43" s="661"/>
      <c r="C43" s="661"/>
      <c r="D43" s="662"/>
      <c r="E43" s="662"/>
      <c r="F43" s="662"/>
    </row>
    <row r="44" spans="1:6" customFormat="1" ht="22.8">
      <c r="A44" s="661"/>
      <c r="B44" s="661"/>
      <c r="C44" s="661"/>
      <c r="D44" s="662"/>
      <c r="E44" s="662"/>
      <c r="F44" s="662"/>
    </row>
    <row r="45" spans="1:6" customFormat="1" ht="22.8">
      <c r="A45" s="661"/>
      <c r="B45" s="661"/>
      <c r="C45" s="661"/>
      <c r="D45" s="662"/>
      <c r="E45" s="662"/>
      <c r="F45" s="662"/>
    </row>
    <row r="46" spans="1:6" customFormat="1" ht="22.8">
      <c r="A46" s="661"/>
      <c r="B46" s="661"/>
      <c r="C46" s="661"/>
      <c r="D46" s="662"/>
      <c r="E46" s="662"/>
      <c r="F46" s="662"/>
    </row>
    <row r="47" spans="1:6" customFormat="1" ht="22.8">
      <c r="A47" s="661"/>
      <c r="B47" s="661"/>
      <c r="C47" s="661"/>
      <c r="D47" s="662"/>
      <c r="E47" s="662"/>
      <c r="F47" s="662"/>
    </row>
    <row r="48" spans="1:6" customFormat="1" ht="22.8">
      <c r="A48" s="661"/>
      <c r="B48" s="661"/>
      <c r="C48" s="661"/>
      <c r="D48" s="662"/>
      <c r="E48" s="662"/>
      <c r="F48" s="662"/>
    </row>
    <row r="49" spans="1:6" customFormat="1" ht="22.8">
      <c r="A49" s="661"/>
      <c r="B49" s="661"/>
      <c r="C49" s="661"/>
      <c r="D49" s="662"/>
      <c r="E49" s="662"/>
      <c r="F49" s="662"/>
    </row>
    <row r="50" spans="1:6" customFormat="1" ht="22.8">
      <c r="A50" s="661"/>
      <c r="B50" s="661"/>
      <c r="C50" s="661"/>
      <c r="D50" s="662"/>
      <c r="E50" s="662"/>
      <c r="F50" s="662"/>
    </row>
    <row r="51" spans="1:6" customFormat="1" ht="22.8">
      <c r="A51" s="661"/>
      <c r="B51" s="661"/>
      <c r="C51" s="661"/>
      <c r="D51" s="662"/>
      <c r="E51" s="662"/>
      <c r="F51" s="662"/>
    </row>
    <row r="52" spans="1:6" customFormat="1" ht="22.8">
      <c r="A52" s="661"/>
      <c r="B52" s="661"/>
      <c r="C52" s="661"/>
      <c r="D52" s="662"/>
      <c r="E52" s="662"/>
      <c r="F52" s="662"/>
    </row>
    <row r="53" spans="1:6" customFormat="1" ht="22.8">
      <c r="A53" s="661"/>
      <c r="B53" s="661"/>
      <c r="C53" s="661"/>
      <c r="D53" s="662"/>
      <c r="E53" s="662"/>
      <c r="F53" s="662"/>
    </row>
    <row r="54" spans="1:6" customFormat="1" ht="22.8">
      <c r="A54" s="661"/>
      <c r="B54" s="661"/>
      <c r="C54" s="661"/>
      <c r="D54" s="662"/>
      <c r="E54" s="662"/>
      <c r="F54" s="662"/>
    </row>
    <row r="55" spans="1:6" customFormat="1" ht="22.8">
      <c r="A55" s="661"/>
      <c r="B55" s="661"/>
      <c r="C55" s="661"/>
      <c r="D55" s="662"/>
      <c r="E55" s="662"/>
      <c r="F55" s="662"/>
    </row>
    <row r="56" spans="1:6" customFormat="1" ht="22.8">
      <c r="A56" s="661"/>
      <c r="B56" s="661"/>
      <c r="C56" s="661"/>
      <c r="D56" s="662"/>
      <c r="E56" s="662"/>
      <c r="F56" s="662"/>
    </row>
    <row r="57" spans="1:6" customFormat="1" ht="22.8">
      <c r="A57" s="661"/>
      <c r="B57" s="661"/>
      <c r="C57" s="661"/>
      <c r="D57" s="662"/>
      <c r="E57" s="662"/>
      <c r="F57" s="662"/>
    </row>
    <row r="58" spans="1:6" customFormat="1" ht="22.8">
      <c r="A58" s="661"/>
      <c r="B58" s="661"/>
      <c r="C58" s="661"/>
      <c r="D58" s="662"/>
      <c r="E58" s="662"/>
      <c r="F58" s="662"/>
    </row>
    <row r="59" spans="1:6" customFormat="1" ht="22.8">
      <c r="A59" s="661"/>
      <c r="B59" s="661"/>
      <c r="C59" s="661"/>
      <c r="D59" s="662"/>
      <c r="E59" s="662"/>
      <c r="F59" s="662"/>
    </row>
    <row r="60" spans="1:6" customFormat="1" ht="22.8">
      <c r="A60" s="661"/>
      <c r="B60" s="661"/>
      <c r="C60" s="661"/>
      <c r="D60" s="662"/>
      <c r="E60" s="662"/>
      <c r="F60" s="662"/>
    </row>
    <row r="61" spans="1:6" customFormat="1" ht="22.8">
      <c r="A61" s="661"/>
      <c r="B61" s="661"/>
      <c r="C61" s="661"/>
      <c r="D61" s="662"/>
      <c r="E61" s="662"/>
      <c r="F61" s="662"/>
    </row>
    <row r="62" spans="1:6" customFormat="1" ht="22.8">
      <c r="A62" s="661"/>
      <c r="B62" s="661"/>
      <c r="C62" s="661"/>
      <c r="D62" s="662"/>
      <c r="E62" s="662"/>
      <c r="F62" s="662"/>
    </row>
    <row r="63" spans="1:6" customFormat="1" ht="22.8">
      <c r="A63" s="661"/>
      <c r="B63" s="661"/>
      <c r="C63" s="661"/>
      <c r="D63" s="662"/>
      <c r="E63" s="662"/>
      <c r="F63" s="662"/>
    </row>
    <row r="64" spans="1:6" customFormat="1" ht="22.8">
      <c r="A64" s="661"/>
      <c r="B64" s="661"/>
      <c r="C64" s="661"/>
      <c r="D64" s="662"/>
      <c r="E64" s="662"/>
      <c r="F64" s="662"/>
    </row>
    <row r="65" spans="1:6" customFormat="1" ht="22.8">
      <c r="A65" s="661"/>
      <c r="B65" s="661"/>
      <c r="C65" s="661"/>
      <c r="D65" s="662"/>
      <c r="E65" s="662"/>
      <c r="F65" s="662"/>
    </row>
    <row r="66" spans="1:6" customFormat="1" ht="22.8">
      <c r="A66" s="661"/>
      <c r="B66" s="661"/>
      <c r="C66" s="661"/>
      <c r="D66" s="662"/>
      <c r="E66" s="662"/>
      <c r="F66" s="662"/>
    </row>
    <row r="67" spans="1:6" customFormat="1" ht="22.8">
      <c r="A67" s="661"/>
      <c r="B67" s="661"/>
      <c r="C67" s="661"/>
      <c r="D67" s="662"/>
      <c r="E67" s="662"/>
      <c r="F67" s="662"/>
    </row>
    <row r="68" spans="1:6" customFormat="1" ht="22.8">
      <c r="A68" s="661"/>
      <c r="B68" s="661"/>
      <c r="C68" s="661"/>
      <c r="D68" s="662"/>
      <c r="E68" s="662"/>
      <c r="F68" s="662"/>
    </row>
    <row r="69" spans="1:6" customFormat="1" ht="22.8">
      <c r="A69" s="661"/>
      <c r="B69" s="661"/>
      <c r="C69" s="661"/>
      <c r="D69" s="662"/>
      <c r="E69" s="662"/>
      <c r="F69" s="662"/>
    </row>
    <row r="70" spans="1:6" customFormat="1" ht="22.8">
      <c r="A70" s="661"/>
      <c r="B70" s="661"/>
      <c r="C70" s="661"/>
      <c r="D70" s="662"/>
      <c r="E70" s="662"/>
      <c r="F70" s="662"/>
    </row>
    <row r="71" spans="1:6" customFormat="1" ht="22.8">
      <c r="A71" s="661"/>
      <c r="B71" s="661"/>
      <c r="C71" s="661"/>
      <c r="D71" s="662"/>
      <c r="E71" s="662"/>
      <c r="F71" s="662"/>
    </row>
    <row r="72" spans="1:6" customFormat="1" ht="22.8">
      <c r="A72" s="661"/>
      <c r="B72" s="661"/>
      <c r="C72" s="661"/>
      <c r="D72" s="662"/>
      <c r="E72" s="662"/>
      <c r="F72" s="662"/>
    </row>
    <row r="73" spans="1:6" customFormat="1" ht="22.8">
      <c r="A73" s="661"/>
      <c r="B73" s="661"/>
      <c r="C73" s="661"/>
      <c r="D73" s="662"/>
      <c r="E73" s="662"/>
      <c r="F73" s="662"/>
    </row>
    <row r="74" spans="1:6" customFormat="1" ht="22.8">
      <c r="A74" s="661"/>
      <c r="B74" s="661"/>
      <c r="C74" s="661"/>
      <c r="D74" s="662"/>
      <c r="E74" s="662"/>
      <c r="F74" s="662"/>
    </row>
    <row r="75" spans="1:6" customFormat="1" ht="22.8">
      <c r="A75" s="661"/>
      <c r="B75" s="661"/>
      <c r="C75" s="661"/>
      <c r="D75" s="662"/>
      <c r="E75" s="662"/>
      <c r="F75" s="662"/>
    </row>
    <row r="76" spans="1:6" customFormat="1" ht="22.8">
      <c r="A76" s="661"/>
      <c r="B76" s="661"/>
      <c r="C76" s="661"/>
      <c r="D76" s="662"/>
      <c r="E76" s="662"/>
      <c r="F76" s="662"/>
    </row>
    <row r="77" spans="1:6" customFormat="1" ht="22.8">
      <c r="A77" s="661"/>
      <c r="B77" s="661"/>
      <c r="C77" s="661"/>
      <c r="D77" s="662"/>
      <c r="E77" s="662"/>
      <c r="F77" s="662"/>
    </row>
    <row r="78" spans="1:6" customFormat="1" ht="22.8">
      <c r="A78" s="661"/>
      <c r="B78" s="661"/>
      <c r="C78" s="661"/>
      <c r="D78" s="662"/>
      <c r="E78" s="662"/>
      <c r="F78" s="662"/>
    </row>
    <row r="79" spans="1:6" customFormat="1" ht="22.8">
      <c r="A79" s="661"/>
      <c r="B79" s="661"/>
      <c r="C79" s="661"/>
      <c r="D79" s="662"/>
      <c r="E79" s="662"/>
      <c r="F79" s="662"/>
    </row>
    <row r="80" spans="1:6" customFormat="1" ht="22.8">
      <c r="A80" s="661"/>
      <c r="B80" s="661"/>
      <c r="C80" s="661"/>
      <c r="D80" s="662"/>
      <c r="E80" s="662"/>
      <c r="F80" s="662"/>
    </row>
    <row r="81" spans="1:6" customFormat="1" ht="22.8">
      <c r="A81" s="661"/>
      <c r="B81" s="661"/>
      <c r="C81" s="661"/>
      <c r="D81" s="662"/>
      <c r="E81" s="662"/>
      <c r="F81" s="662"/>
    </row>
    <row r="82" spans="1:6" customFormat="1" ht="22.8">
      <c r="A82" s="661"/>
      <c r="B82" s="661"/>
      <c r="C82" s="661"/>
      <c r="D82" s="662"/>
      <c r="E82" s="662"/>
      <c r="F82" s="662"/>
    </row>
    <row r="83" spans="1:6" customFormat="1" ht="22.8">
      <c r="A83" s="661"/>
      <c r="B83" s="661"/>
      <c r="C83" s="661"/>
      <c r="D83" s="662"/>
      <c r="E83" s="662"/>
      <c r="F83" s="662"/>
    </row>
    <row r="84" spans="1:6" customFormat="1" ht="22.8">
      <c r="A84" s="661"/>
      <c r="B84" s="661"/>
      <c r="C84" s="661"/>
      <c r="D84" s="662"/>
      <c r="E84" s="662"/>
      <c r="F84" s="662"/>
    </row>
    <row r="85" spans="1:6" customFormat="1" ht="22.8">
      <c r="A85" s="661"/>
      <c r="B85" s="661"/>
      <c r="C85" s="661"/>
      <c r="D85" s="662"/>
      <c r="E85" s="662"/>
      <c r="F85" s="662"/>
    </row>
    <row r="86" spans="1:6" customFormat="1" ht="22.8">
      <c r="A86" s="661"/>
      <c r="B86" s="661"/>
      <c r="C86" s="661"/>
      <c r="D86" s="662"/>
      <c r="E86" s="662"/>
      <c r="F86" s="662"/>
    </row>
    <row r="87" spans="1:6" customFormat="1" ht="22.8">
      <c r="A87" s="661"/>
      <c r="B87" s="661"/>
      <c r="C87" s="661"/>
      <c r="D87" s="662"/>
      <c r="E87" s="662"/>
      <c r="F87" s="662"/>
    </row>
    <row r="88" spans="1:6" customFormat="1" ht="22.8">
      <c r="A88" s="661"/>
      <c r="B88" s="661"/>
      <c r="C88" s="661"/>
      <c r="D88" s="662"/>
      <c r="E88" s="662"/>
      <c r="F88" s="662"/>
    </row>
    <row r="89" spans="1:6" customFormat="1" ht="22.8">
      <c r="A89" s="661"/>
      <c r="B89" s="661"/>
      <c r="C89" s="661"/>
      <c r="D89" s="662"/>
      <c r="E89" s="662"/>
      <c r="F89" s="662"/>
    </row>
    <row r="90" spans="1:6" customFormat="1" ht="22.8">
      <c r="A90" s="661"/>
      <c r="B90" s="661"/>
      <c r="C90" s="661"/>
      <c r="D90" s="662"/>
      <c r="E90" s="662"/>
      <c r="F90" s="662"/>
    </row>
    <row r="91" spans="1:6" customFormat="1" ht="22.8">
      <c r="A91" s="661"/>
      <c r="B91" s="661"/>
      <c r="C91" s="661"/>
      <c r="D91" s="662"/>
      <c r="E91" s="662"/>
      <c r="F91" s="662"/>
    </row>
    <row r="92" spans="1:6" customFormat="1" ht="22.8">
      <c r="A92" s="661"/>
      <c r="B92" s="661"/>
      <c r="C92" s="661"/>
      <c r="D92" s="662"/>
      <c r="E92" s="662"/>
      <c r="F92" s="662"/>
    </row>
    <row r="93" spans="1:6" customFormat="1" ht="22.8">
      <c r="A93" s="661"/>
      <c r="B93" s="661"/>
      <c r="C93" s="661"/>
      <c r="D93" s="662"/>
      <c r="E93" s="662"/>
      <c r="F93" s="662"/>
    </row>
    <row r="94" spans="1:6" customFormat="1" ht="22.8">
      <c r="A94" s="661"/>
      <c r="B94" s="661"/>
      <c r="C94" s="661"/>
      <c r="D94" s="662"/>
      <c r="E94" s="662"/>
      <c r="F94" s="662"/>
    </row>
    <row r="95" spans="1:6" customFormat="1" ht="22.8">
      <c r="A95" s="661"/>
      <c r="B95" s="661"/>
      <c r="C95" s="661"/>
      <c r="D95" s="662"/>
      <c r="E95" s="662"/>
      <c r="F95" s="662"/>
    </row>
    <row r="96" spans="1:6" customFormat="1" ht="22.8">
      <c r="A96" s="661"/>
      <c r="B96" s="661"/>
      <c r="C96" s="661"/>
      <c r="D96" s="662"/>
      <c r="E96" s="662"/>
      <c r="F96" s="662"/>
    </row>
    <row r="97" spans="1:6" customFormat="1" ht="22.8">
      <c r="A97" s="661"/>
      <c r="B97" s="661"/>
      <c r="C97" s="661"/>
      <c r="D97" s="662"/>
      <c r="E97" s="662"/>
      <c r="F97" s="662"/>
    </row>
    <row r="98" spans="1:6" customFormat="1" ht="22.8">
      <c r="A98" s="661"/>
      <c r="B98" s="661"/>
      <c r="C98" s="661"/>
      <c r="D98" s="662"/>
      <c r="E98" s="662"/>
      <c r="F98" s="662"/>
    </row>
    <row r="99" spans="1:6" customFormat="1" ht="22.8">
      <c r="A99" s="661"/>
      <c r="B99" s="661"/>
      <c r="C99" s="661"/>
      <c r="D99" s="662"/>
      <c r="E99" s="662"/>
      <c r="F99" s="662"/>
    </row>
    <row r="100" spans="1:6" customFormat="1" ht="22.8">
      <c r="A100" s="661"/>
      <c r="B100" s="661"/>
      <c r="C100" s="661"/>
      <c r="D100" s="662"/>
      <c r="E100" s="662"/>
      <c r="F100" s="662"/>
    </row>
    <row r="101" spans="1:6" customFormat="1" ht="22.8">
      <c r="A101" s="661"/>
      <c r="B101" s="661"/>
      <c r="C101" s="661"/>
      <c r="D101" s="662"/>
      <c r="E101" s="662"/>
      <c r="F101" s="662"/>
    </row>
    <row r="102" spans="1:6" customFormat="1" ht="22.8">
      <c r="A102" s="661"/>
      <c r="B102" s="661"/>
      <c r="C102" s="661"/>
      <c r="D102" s="662"/>
      <c r="E102" s="662"/>
      <c r="F102" s="662"/>
    </row>
    <row r="103" spans="1:6" customFormat="1" ht="22.8">
      <c r="A103" s="661"/>
      <c r="B103" s="661"/>
      <c r="C103" s="661"/>
      <c r="D103" s="662"/>
      <c r="E103" s="662"/>
      <c r="F103" s="662"/>
    </row>
    <row r="104" spans="1:6" customFormat="1" ht="22.8">
      <c r="A104" s="661"/>
      <c r="B104" s="661"/>
      <c r="C104" s="661"/>
      <c r="D104" s="662"/>
      <c r="E104" s="662"/>
      <c r="F104" s="662"/>
    </row>
    <row r="105" spans="1:6" customFormat="1" ht="22.8">
      <c r="A105" s="661"/>
      <c r="B105" s="661"/>
      <c r="C105" s="661"/>
      <c r="D105" s="662"/>
      <c r="E105" s="662"/>
      <c r="F105" s="662"/>
    </row>
    <row r="106" spans="1:6" customFormat="1" ht="22.8">
      <c r="A106" s="661"/>
      <c r="B106" s="661"/>
      <c r="C106" s="661"/>
      <c r="D106" s="662"/>
      <c r="E106" s="662"/>
      <c r="F106" s="662"/>
    </row>
    <row r="107" spans="1:6" customFormat="1" ht="22.8">
      <c r="A107" s="661"/>
      <c r="B107" s="661"/>
      <c r="C107" s="661"/>
      <c r="D107" s="662"/>
      <c r="E107" s="662"/>
      <c r="F107" s="662"/>
    </row>
    <row r="108" spans="1:6" customFormat="1" ht="22.8">
      <c r="A108" s="661"/>
      <c r="B108" s="661"/>
      <c r="C108" s="661"/>
      <c r="D108" s="662"/>
      <c r="E108" s="662"/>
      <c r="F108" s="662"/>
    </row>
    <row r="109" spans="1:6" customFormat="1" ht="22.8">
      <c r="A109" s="661"/>
      <c r="B109" s="661"/>
      <c r="C109" s="661"/>
      <c r="D109" s="662"/>
      <c r="E109" s="662"/>
      <c r="F109" s="662"/>
    </row>
    <row r="110" spans="1:6" customFormat="1" ht="22.8">
      <c r="A110" s="661"/>
      <c r="B110" s="661"/>
      <c r="C110" s="661"/>
      <c r="D110" s="662"/>
      <c r="E110" s="662"/>
      <c r="F110" s="662"/>
    </row>
    <row r="111" spans="1:6" customFormat="1" ht="22.8">
      <c r="A111" s="661"/>
      <c r="B111" s="661"/>
      <c r="C111" s="661"/>
      <c r="D111" s="662"/>
      <c r="E111" s="662"/>
      <c r="F111" s="662"/>
    </row>
    <row r="112" spans="1:6" customFormat="1" ht="22.8">
      <c r="A112" s="661"/>
      <c r="B112" s="661"/>
      <c r="C112" s="661"/>
      <c r="D112" s="662"/>
      <c r="E112" s="662"/>
      <c r="F112" s="662"/>
    </row>
    <row r="113" spans="1:6" customFormat="1" ht="22.8">
      <c r="A113" s="661"/>
      <c r="B113" s="661"/>
      <c r="C113" s="661"/>
      <c r="D113" s="662"/>
      <c r="E113" s="662"/>
      <c r="F113" s="662"/>
    </row>
    <row r="114" spans="1:6" customFormat="1" ht="22.8">
      <c r="A114" s="661"/>
      <c r="B114" s="661"/>
      <c r="C114" s="661"/>
      <c r="D114" s="662"/>
      <c r="E114" s="662"/>
      <c r="F114" s="662"/>
    </row>
    <row r="115" spans="1:6" customFormat="1" ht="22.8">
      <c r="A115" s="661"/>
      <c r="B115" s="661"/>
      <c r="C115" s="661"/>
      <c r="D115" s="662"/>
      <c r="E115" s="662"/>
      <c r="F115" s="662"/>
    </row>
    <row r="116" spans="1:6" customFormat="1" ht="22.8">
      <c r="A116" s="661"/>
      <c r="B116" s="661"/>
      <c r="C116" s="661"/>
      <c r="D116" s="662"/>
      <c r="E116" s="662"/>
      <c r="F116" s="662"/>
    </row>
    <row r="117" spans="1:6" customFormat="1" ht="22.8">
      <c r="A117" s="661"/>
      <c r="B117" s="661"/>
      <c r="C117" s="661"/>
      <c r="D117" s="662"/>
      <c r="E117" s="662"/>
      <c r="F117" s="662"/>
    </row>
    <row r="118" spans="1:6" customFormat="1" ht="22.8">
      <c r="A118" s="661"/>
      <c r="B118" s="661"/>
      <c r="C118" s="661"/>
      <c r="D118" s="662"/>
      <c r="E118" s="662"/>
      <c r="F118" s="662"/>
    </row>
    <row r="119" spans="1:6" customFormat="1" ht="22.8">
      <c r="A119" s="661"/>
      <c r="B119" s="661"/>
      <c r="C119" s="661"/>
      <c r="D119" s="662"/>
      <c r="E119" s="662"/>
      <c r="F119" s="662"/>
    </row>
    <row r="120" spans="1:6" customFormat="1" ht="22.8">
      <c r="A120" s="661"/>
      <c r="B120" s="661"/>
      <c r="C120" s="661"/>
      <c r="D120" s="662"/>
      <c r="E120" s="662"/>
      <c r="F120" s="662"/>
    </row>
    <row r="121" spans="1:6" customFormat="1" ht="22.8">
      <c r="A121" s="661"/>
      <c r="B121" s="661"/>
      <c r="C121" s="661"/>
      <c r="D121" s="662"/>
      <c r="E121" s="662"/>
      <c r="F121" s="662"/>
    </row>
    <row r="122" spans="1:6" customFormat="1" ht="22.8">
      <c r="A122" s="661"/>
      <c r="B122" s="661"/>
      <c r="C122" s="661"/>
      <c r="D122" s="662"/>
      <c r="E122" s="662"/>
      <c r="F122" s="662"/>
    </row>
    <row r="123" spans="1:6" customFormat="1" ht="22.8">
      <c r="A123" s="661"/>
      <c r="B123" s="661"/>
      <c r="C123" s="661"/>
      <c r="D123" s="662"/>
      <c r="E123" s="662"/>
      <c r="F123" s="662"/>
    </row>
    <row r="124" spans="1:6" customFormat="1" ht="22.8">
      <c r="A124" s="661"/>
      <c r="B124" s="661"/>
      <c r="C124" s="661"/>
      <c r="D124" s="662"/>
      <c r="E124" s="662"/>
      <c r="F124" s="662"/>
    </row>
    <row r="125" spans="1:6" customFormat="1" ht="22.8">
      <c r="A125" s="661"/>
      <c r="B125" s="661"/>
      <c r="C125" s="661"/>
      <c r="D125" s="662"/>
      <c r="E125" s="662"/>
      <c r="F125" s="662"/>
    </row>
    <row r="126" spans="1:6" customFormat="1" ht="22.8">
      <c r="A126" s="661"/>
      <c r="B126" s="661"/>
      <c r="C126" s="661"/>
      <c r="D126" s="662"/>
      <c r="E126" s="662"/>
      <c r="F126" s="662"/>
    </row>
    <row r="127" spans="1:6" customFormat="1" ht="22.8">
      <c r="A127" s="661"/>
      <c r="B127" s="661"/>
      <c r="C127" s="661"/>
      <c r="D127" s="662"/>
      <c r="E127" s="662"/>
      <c r="F127" s="662"/>
    </row>
    <row r="128" spans="1:6" customFormat="1" ht="22.8">
      <c r="A128" s="661"/>
      <c r="B128" s="661"/>
      <c r="C128" s="661"/>
      <c r="D128" s="662"/>
      <c r="E128" s="662"/>
      <c r="F128" s="662"/>
    </row>
    <row r="129" spans="1:6" customFormat="1" ht="22.8">
      <c r="A129" s="661"/>
      <c r="B129" s="661"/>
      <c r="C129" s="661"/>
      <c r="D129" s="662"/>
      <c r="E129" s="662"/>
      <c r="F129" s="662"/>
    </row>
    <row r="130" spans="1:6" customFormat="1" ht="22.8">
      <c r="A130" s="661"/>
      <c r="B130" s="661"/>
      <c r="C130" s="661"/>
      <c r="D130" s="662"/>
      <c r="E130" s="662"/>
      <c r="F130" s="662"/>
    </row>
    <row r="131" spans="1:6" customFormat="1" ht="22.8">
      <c r="A131" s="661"/>
      <c r="B131" s="661"/>
      <c r="C131" s="661"/>
      <c r="D131" s="662"/>
      <c r="E131" s="662"/>
      <c r="F131" s="662"/>
    </row>
    <row r="132" spans="1:6" customFormat="1" ht="22.8">
      <c r="A132" s="661"/>
      <c r="B132" s="661"/>
      <c r="C132" s="661"/>
      <c r="D132" s="662"/>
      <c r="E132" s="662"/>
      <c r="F132" s="662"/>
    </row>
    <row r="133" spans="1:6" customFormat="1" ht="22.8">
      <c r="A133" s="661"/>
      <c r="B133" s="661"/>
      <c r="C133" s="661"/>
      <c r="D133" s="662"/>
      <c r="E133" s="662"/>
      <c r="F133" s="662"/>
    </row>
    <row r="134" spans="1:6" customFormat="1" ht="22.8">
      <c r="A134" s="661"/>
      <c r="B134" s="661"/>
      <c r="C134" s="661"/>
      <c r="D134" s="662"/>
      <c r="E134" s="662"/>
      <c r="F134" s="662"/>
    </row>
    <row r="135" spans="1:6" customFormat="1" ht="22.8">
      <c r="A135" s="661"/>
      <c r="B135" s="661"/>
      <c r="C135" s="661"/>
      <c r="D135" s="662"/>
      <c r="E135" s="662"/>
      <c r="F135" s="662"/>
    </row>
    <row r="136" spans="1:6" customFormat="1" ht="22.8">
      <c r="A136" s="661"/>
      <c r="B136" s="661"/>
      <c r="C136" s="661"/>
      <c r="D136" s="662"/>
      <c r="E136" s="662"/>
      <c r="F136" s="662"/>
    </row>
    <row r="137" spans="1:6" customFormat="1" ht="22.8">
      <c r="A137" s="661"/>
      <c r="B137" s="661"/>
      <c r="C137" s="661"/>
      <c r="D137" s="662"/>
      <c r="E137" s="662"/>
      <c r="F137" s="662"/>
    </row>
    <row r="138" spans="1:6" customFormat="1" ht="22.8">
      <c r="A138" s="661"/>
      <c r="B138" s="661"/>
      <c r="C138" s="661"/>
      <c r="D138" s="662"/>
      <c r="E138" s="662"/>
      <c r="F138" s="662"/>
    </row>
    <row r="139" spans="1:6" customFormat="1" ht="22.8">
      <c r="A139" s="661"/>
      <c r="B139" s="661"/>
      <c r="C139" s="661"/>
      <c r="D139" s="662"/>
      <c r="E139" s="662"/>
      <c r="F139" s="662"/>
    </row>
    <row r="140" spans="1:6" customFormat="1" ht="22.8">
      <c r="A140" s="661"/>
      <c r="B140" s="661"/>
      <c r="C140" s="661"/>
      <c r="D140" s="662"/>
      <c r="E140" s="662"/>
      <c r="F140" s="662"/>
    </row>
    <row r="141" spans="1:6" customFormat="1" ht="22.8">
      <c r="A141" s="661"/>
      <c r="B141" s="661"/>
      <c r="C141" s="661"/>
      <c r="D141" s="662"/>
      <c r="E141" s="662"/>
      <c r="F141" s="662"/>
    </row>
    <row r="142" spans="1:6" customFormat="1" ht="22.8">
      <c r="A142" s="661"/>
      <c r="B142" s="661"/>
      <c r="C142" s="661"/>
      <c r="D142" s="662"/>
      <c r="E142" s="662"/>
      <c r="F142" s="662"/>
    </row>
    <row r="143" spans="1:6" customFormat="1" ht="22.8">
      <c r="A143" s="661"/>
      <c r="B143" s="661"/>
      <c r="C143" s="661"/>
      <c r="D143" s="662"/>
      <c r="E143" s="662"/>
      <c r="F143" s="662"/>
    </row>
    <row r="144" spans="1:6" customFormat="1" ht="22.8">
      <c r="A144" s="661"/>
      <c r="B144" s="661"/>
      <c r="C144" s="661"/>
      <c r="D144" s="662"/>
      <c r="E144" s="662"/>
      <c r="F144" s="662"/>
    </row>
    <row r="145" spans="1:6" customFormat="1" ht="22.8">
      <c r="A145" s="661"/>
      <c r="B145" s="661"/>
      <c r="C145" s="661"/>
      <c r="D145" s="662"/>
      <c r="E145" s="662"/>
      <c r="F145" s="662"/>
    </row>
    <row r="146" spans="1:6" customFormat="1" ht="22.8">
      <c r="A146" s="661"/>
      <c r="B146" s="661"/>
      <c r="C146" s="661"/>
      <c r="D146" s="662"/>
      <c r="E146" s="662"/>
      <c r="F146" s="662"/>
    </row>
    <row r="147" spans="1:6" customFormat="1" ht="22.8">
      <c r="A147" s="661"/>
      <c r="B147" s="661"/>
      <c r="C147" s="661"/>
      <c r="D147" s="662"/>
      <c r="E147" s="662"/>
      <c r="F147" s="662"/>
    </row>
    <row r="148" spans="1:6" customFormat="1" ht="22.8">
      <c r="A148" s="661"/>
      <c r="B148" s="661"/>
      <c r="C148" s="661"/>
      <c r="D148" s="662"/>
      <c r="E148" s="662"/>
      <c r="F148" s="662"/>
    </row>
    <row r="149" spans="1:6" customFormat="1" ht="22.8">
      <c r="A149" s="661"/>
      <c r="B149" s="661"/>
      <c r="C149" s="661"/>
      <c r="D149" s="662"/>
      <c r="E149" s="662"/>
      <c r="F149" s="662"/>
    </row>
    <row r="150" spans="1:6" customFormat="1" ht="22.8">
      <c r="A150" s="661"/>
      <c r="B150" s="661"/>
      <c r="C150" s="661"/>
      <c r="D150" s="662"/>
      <c r="E150" s="662"/>
      <c r="F150" s="662"/>
    </row>
    <row r="151" spans="1:6" customFormat="1" ht="22.8">
      <c r="A151" s="661"/>
      <c r="B151" s="661"/>
      <c r="C151" s="661"/>
      <c r="D151" s="662"/>
      <c r="E151" s="662"/>
      <c r="F151" s="662"/>
    </row>
    <row r="152" spans="1:6" customFormat="1" ht="22.8">
      <c r="A152" s="661"/>
      <c r="B152" s="661"/>
      <c r="C152" s="661"/>
      <c r="D152" s="662"/>
      <c r="E152" s="662"/>
      <c r="F152" s="662"/>
    </row>
    <row r="153" spans="1:6" customFormat="1" ht="22.8">
      <c r="A153" s="661"/>
      <c r="B153" s="661"/>
      <c r="C153" s="661"/>
      <c r="D153" s="662"/>
      <c r="E153" s="662"/>
      <c r="F153" s="662"/>
    </row>
    <row r="154" spans="1:6" customFormat="1" ht="22.8">
      <c r="A154" s="661"/>
      <c r="B154" s="661"/>
      <c r="C154" s="661"/>
      <c r="D154" s="662"/>
      <c r="E154" s="662"/>
      <c r="F154" s="662"/>
    </row>
    <row r="155" spans="1:6" customFormat="1" ht="22.8">
      <c r="A155" s="661"/>
      <c r="B155" s="661"/>
      <c r="C155" s="661"/>
      <c r="D155" s="662"/>
      <c r="E155" s="662"/>
      <c r="F155" s="662"/>
    </row>
    <row r="156" spans="1:6" customFormat="1" ht="22.8">
      <c r="A156" s="661"/>
      <c r="B156" s="661"/>
      <c r="C156" s="661"/>
      <c r="D156" s="662"/>
      <c r="E156" s="662"/>
      <c r="F156" s="662"/>
    </row>
    <row r="157" spans="1:6" customFormat="1" ht="22.8">
      <c r="A157" s="661"/>
      <c r="B157" s="661"/>
      <c r="C157" s="661"/>
      <c r="D157" s="662"/>
      <c r="E157" s="662"/>
      <c r="F157" s="662"/>
    </row>
    <row r="158" spans="1:6" customFormat="1" ht="22.8">
      <c r="A158" s="661"/>
      <c r="B158" s="661"/>
      <c r="C158" s="661"/>
      <c r="D158" s="662"/>
      <c r="E158" s="662"/>
      <c r="F158" s="662"/>
    </row>
    <row r="159" spans="1:6" customFormat="1" ht="22.8">
      <c r="A159" s="661"/>
      <c r="B159" s="661"/>
      <c r="C159" s="661"/>
      <c r="D159" s="662"/>
      <c r="E159" s="662"/>
      <c r="F159" s="662"/>
    </row>
    <row r="160" spans="1:6" customFormat="1" ht="22.8">
      <c r="A160" s="661"/>
      <c r="B160" s="661"/>
      <c r="C160" s="661"/>
      <c r="D160" s="662"/>
      <c r="E160" s="662"/>
      <c r="F160" s="662"/>
    </row>
    <row r="161" spans="1:6" customFormat="1" ht="22.8">
      <c r="A161" s="661"/>
      <c r="B161" s="661"/>
      <c r="C161" s="661"/>
      <c r="D161" s="662"/>
      <c r="E161" s="662"/>
      <c r="F161" s="662"/>
    </row>
    <row r="162" spans="1:6" customFormat="1" ht="22.8">
      <c r="A162" s="661"/>
      <c r="B162" s="661"/>
      <c r="C162" s="661"/>
      <c r="D162" s="662"/>
      <c r="E162" s="662"/>
      <c r="F162" s="662"/>
    </row>
    <row r="163" spans="1:6" customFormat="1" ht="22.8">
      <c r="A163" s="661"/>
      <c r="B163" s="661"/>
      <c r="C163" s="661"/>
      <c r="D163" s="662"/>
      <c r="E163" s="662"/>
      <c r="F163" s="662"/>
    </row>
    <row r="164" spans="1:6" customFormat="1" ht="22.8">
      <c r="A164" s="661"/>
      <c r="B164" s="661"/>
      <c r="C164" s="661"/>
      <c r="D164" s="662"/>
      <c r="E164" s="662"/>
      <c r="F164" s="662"/>
    </row>
    <row r="165" spans="1:6" customFormat="1" ht="22.8">
      <c r="A165" s="661"/>
      <c r="B165" s="661"/>
      <c r="C165" s="661"/>
      <c r="D165" s="662"/>
      <c r="E165" s="662"/>
      <c r="F165" s="662"/>
    </row>
    <row r="166" spans="1:6" customFormat="1" ht="22.8">
      <c r="A166" s="661"/>
      <c r="B166" s="661"/>
      <c r="C166" s="661"/>
      <c r="D166" s="662"/>
      <c r="E166" s="662"/>
      <c r="F166" s="662"/>
    </row>
    <row r="167" spans="1:6" customFormat="1" ht="22.8">
      <c r="A167" s="661"/>
      <c r="B167" s="661"/>
      <c r="C167" s="661"/>
      <c r="D167" s="662"/>
      <c r="E167" s="662"/>
      <c r="F167" s="662"/>
    </row>
    <row r="168" spans="1:6" customFormat="1" ht="22.8">
      <c r="A168" s="661"/>
      <c r="B168" s="661"/>
      <c r="C168" s="661"/>
      <c r="D168" s="662"/>
      <c r="E168" s="662"/>
      <c r="F168" s="662"/>
    </row>
    <row r="169" spans="1:6" customFormat="1" ht="22.8">
      <c r="A169" s="661"/>
      <c r="B169" s="661"/>
      <c r="C169" s="661"/>
      <c r="D169" s="662"/>
      <c r="E169" s="662"/>
      <c r="F169" s="662"/>
    </row>
    <row r="170" spans="1:6" customFormat="1" ht="22.8">
      <c r="A170" s="661"/>
      <c r="B170" s="661"/>
      <c r="C170" s="661"/>
      <c r="D170" s="662"/>
      <c r="E170" s="662"/>
      <c r="F170" s="662"/>
    </row>
    <row r="171" spans="1:6" customFormat="1" ht="22.8">
      <c r="A171" s="661"/>
      <c r="B171" s="661"/>
      <c r="C171" s="661"/>
      <c r="D171" s="662"/>
      <c r="E171" s="662"/>
      <c r="F171" s="662"/>
    </row>
    <row r="172" spans="1:6" customFormat="1" ht="22.8">
      <c r="A172" s="661"/>
      <c r="B172" s="661"/>
      <c r="C172" s="661"/>
      <c r="D172" s="662"/>
      <c r="E172" s="662"/>
      <c r="F172" s="662"/>
    </row>
    <row r="173" spans="1:6" customFormat="1" ht="22.8">
      <c r="A173" s="661"/>
      <c r="B173" s="661"/>
      <c r="C173" s="661"/>
      <c r="D173" s="662"/>
      <c r="E173" s="662"/>
      <c r="F173" s="662"/>
    </row>
    <row r="174" spans="1:6" customFormat="1" ht="22.8">
      <c r="A174" s="661"/>
      <c r="B174" s="661"/>
      <c r="C174" s="661"/>
      <c r="D174" s="662"/>
      <c r="E174" s="662"/>
      <c r="F174" s="662"/>
    </row>
    <row r="175" spans="1:6" customFormat="1" ht="22.8">
      <c r="A175" s="661"/>
      <c r="B175" s="661"/>
      <c r="C175" s="661"/>
      <c r="D175" s="662"/>
      <c r="E175" s="662"/>
      <c r="F175" s="662"/>
    </row>
    <row r="176" spans="1:6" customFormat="1" ht="22.8">
      <c r="A176" s="661"/>
      <c r="B176" s="661"/>
      <c r="C176" s="661"/>
      <c r="D176" s="662"/>
      <c r="E176" s="662"/>
      <c r="F176" s="662"/>
    </row>
    <row r="177" spans="1:8" customFormat="1" ht="22.8">
      <c r="A177" s="661"/>
      <c r="B177" s="661"/>
      <c r="C177" s="661"/>
      <c r="D177" s="662"/>
      <c r="E177" s="662"/>
      <c r="F177" s="662"/>
    </row>
    <row r="178" spans="1:8" customFormat="1" ht="16.2">
      <c r="A178" s="651"/>
      <c r="B178" s="651"/>
      <c r="C178" s="651"/>
      <c r="D178" s="659"/>
      <c r="E178" s="659"/>
      <c r="F178" s="659"/>
      <c r="G178" s="651"/>
      <c r="H178" s="651"/>
    </row>
    <row r="179" spans="1:8" customFormat="1" ht="16.2">
      <c r="A179" s="651"/>
      <c r="B179" s="651"/>
      <c r="C179" s="651"/>
      <c r="D179" s="659"/>
      <c r="E179" s="659"/>
      <c r="F179" s="659"/>
      <c r="G179" s="651"/>
      <c r="H179" s="651"/>
    </row>
    <row r="180" spans="1:8" customFormat="1" ht="16.2">
      <c r="A180" s="651"/>
      <c r="B180" s="651"/>
      <c r="C180" s="651"/>
      <c r="D180" s="659"/>
      <c r="E180" s="659"/>
      <c r="F180" s="659"/>
      <c r="G180" s="651"/>
      <c r="H180" s="651"/>
    </row>
  </sheetData>
  <mergeCells count="10">
    <mergeCell ref="A11:H11"/>
    <mergeCell ref="A12:H12"/>
    <mergeCell ref="A13:G13"/>
    <mergeCell ref="I1:J1"/>
    <mergeCell ref="A3:H3"/>
    <mergeCell ref="A4:H4"/>
    <mergeCell ref="A5:A6"/>
    <mergeCell ref="B5:B6"/>
    <mergeCell ref="C5:E5"/>
    <mergeCell ref="F5:H5"/>
  </mergeCells>
  <phoneticPr fontId="18" type="noConversion"/>
  <hyperlinks>
    <hyperlink ref="I1" location="預告統計資料發布時間表!A1" display="回發布時間表" xr:uid="{00000000-0004-0000-3F00-000000000000}"/>
  </hyperlinks>
  <pageMargins left="0.7" right="0.7" top="0.75" bottom="0.75" header="0.3" footer="0.3"/>
  <pageSetup paperSize="9"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FBFA1-CE20-4216-B1F0-6A1B2494BA2E}">
  <dimension ref="A1:M21"/>
  <sheetViews>
    <sheetView workbookViewId="0">
      <selection activeCell="I1" sqref="I1:J1"/>
    </sheetView>
  </sheetViews>
  <sheetFormatPr defaultColWidth="7.109375" defaultRowHeight="12"/>
  <cols>
    <col min="1" max="1" width="12.33203125" style="1038" customWidth="1"/>
    <col min="2" max="8" width="17" style="1038" customWidth="1"/>
    <col min="9" max="256" width="7.109375" style="1038"/>
    <col min="257" max="257" width="12.33203125" style="1038" customWidth="1"/>
    <col min="258" max="264" width="17" style="1038" customWidth="1"/>
    <col min="265" max="512" width="7.109375" style="1038"/>
    <col min="513" max="513" width="12.33203125" style="1038" customWidth="1"/>
    <col min="514" max="520" width="17" style="1038" customWidth="1"/>
    <col min="521" max="768" width="7.109375" style="1038"/>
    <col min="769" max="769" width="12.33203125" style="1038" customWidth="1"/>
    <col min="770" max="776" width="17" style="1038" customWidth="1"/>
    <col min="777" max="1024" width="7.109375" style="1038"/>
    <col min="1025" max="1025" width="12.33203125" style="1038" customWidth="1"/>
    <col min="1026" max="1032" width="17" style="1038" customWidth="1"/>
    <col min="1033" max="1280" width="7.109375" style="1038"/>
    <col min="1281" max="1281" width="12.33203125" style="1038" customWidth="1"/>
    <col min="1282" max="1288" width="17" style="1038" customWidth="1"/>
    <col min="1289" max="1536" width="7.109375" style="1038"/>
    <col min="1537" max="1537" width="12.33203125" style="1038" customWidth="1"/>
    <col min="1538" max="1544" width="17" style="1038" customWidth="1"/>
    <col min="1545" max="1792" width="7.109375" style="1038"/>
    <col min="1793" max="1793" width="12.33203125" style="1038" customWidth="1"/>
    <col min="1794" max="1800" width="17" style="1038" customWidth="1"/>
    <col min="1801" max="2048" width="7.109375" style="1038"/>
    <col min="2049" max="2049" width="12.33203125" style="1038" customWidth="1"/>
    <col min="2050" max="2056" width="17" style="1038" customWidth="1"/>
    <col min="2057" max="2304" width="7.109375" style="1038"/>
    <col min="2305" max="2305" width="12.33203125" style="1038" customWidth="1"/>
    <col min="2306" max="2312" width="17" style="1038" customWidth="1"/>
    <col min="2313" max="2560" width="7.109375" style="1038"/>
    <col min="2561" max="2561" width="12.33203125" style="1038" customWidth="1"/>
    <col min="2562" max="2568" width="17" style="1038" customWidth="1"/>
    <col min="2569" max="2816" width="7.109375" style="1038"/>
    <col min="2817" max="2817" width="12.33203125" style="1038" customWidth="1"/>
    <col min="2818" max="2824" width="17" style="1038" customWidth="1"/>
    <col min="2825" max="3072" width="7.109375" style="1038"/>
    <col min="3073" max="3073" width="12.33203125" style="1038" customWidth="1"/>
    <col min="3074" max="3080" width="17" style="1038" customWidth="1"/>
    <col min="3081" max="3328" width="7.109375" style="1038"/>
    <col min="3329" max="3329" width="12.33203125" style="1038" customWidth="1"/>
    <col min="3330" max="3336" width="17" style="1038" customWidth="1"/>
    <col min="3337" max="3584" width="7.109375" style="1038"/>
    <col min="3585" max="3585" width="12.33203125" style="1038" customWidth="1"/>
    <col min="3586" max="3592" width="17" style="1038" customWidth="1"/>
    <col min="3593" max="3840" width="7.109375" style="1038"/>
    <col min="3841" max="3841" width="12.33203125" style="1038" customWidth="1"/>
    <col min="3842" max="3848" width="17" style="1038" customWidth="1"/>
    <col min="3849" max="4096" width="7.109375" style="1038"/>
    <col min="4097" max="4097" width="12.33203125" style="1038" customWidth="1"/>
    <col min="4098" max="4104" width="17" style="1038" customWidth="1"/>
    <col min="4105" max="4352" width="7.109375" style="1038"/>
    <col min="4353" max="4353" width="12.33203125" style="1038" customWidth="1"/>
    <col min="4354" max="4360" width="17" style="1038" customWidth="1"/>
    <col min="4361" max="4608" width="7.109375" style="1038"/>
    <col min="4609" max="4609" width="12.33203125" style="1038" customWidth="1"/>
    <col min="4610" max="4616" width="17" style="1038" customWidth="1"/>
    <col min="4617" max="4864" width="7.109375" style="1038"/>
    <col min="4865" max="4865" width="12.33203125" style="1038" customWidth="1"/>
    <col min="4866" max="4872" width="17" style="1038" customWidth="1"/>
    <col min="4873" max="5120" width="7.109375" style="1038"/>
    <col min="5121" max="5121" width="12.33203125" style="1038" customWidth="1"/>
    <col min="5122" max="5128" width="17" style="1038" customWidth="1"/>
    <col min="5129" max="5376" width="7.109375" style="1038"/>
    <col min="5377" max="5377" width="12.33203125" style="1038" customWidth="1"/>
    <col min="5378" max="5384" width="17" style="1038" customWidth="1"/>
    <col min="5385" max="5632" width="7.109375" style="1038"/>
    <col min="5633" max="5633" width="12.33203125" style="1038" customWidth="1"/>
    <col min="5634" max="5640" width="17" style="1038" customWidth="1"/>
    <col min="5641" max="5888" width="7.109375" style="1038"/>
    <col min="5889" max="5889" width="12.33203125" style="1038" customWidth="1"/>
    <col min="5890" max="5896" width="17" style="1038" customWidth="1"/>
    <col min="5897" max="6144" width="7.109375" style="1038"/>
    <col min="6145" max="6145" width="12.33203125" style="1038" customWidth="1"/>
    <col min="6146" max="6152" width="17" style="1038" customWidth="1"/>
    <col min="6153" max="6400" width="7.109375" style="1038"/>
    <col min="6401" max="6401" width="12.33203125" style="1038" customWidth="1"/>
    <col min="6402" max="6408" width="17" style="1038" customWidth="1"/>
    <col min="6409" max="6656" width="7.109375" style="1038"/>
    <col min="6657" max="6657" width="12.33203125" style="1038" customWidth="1"/>
    <col min="6658" max="6664" width="17" style="1038" customWidth="1"/>
    <col min="6665" max="6912" width="7.109375" style="1038"/>
    <col min="6913" max="6913" width="12.33203125" style="1038" customWidth="1"/>
    <col min="6914" max="6920" width="17" style="1038" customWidth="1"/>
    <col min="6921" max="7168" width="7.109375" style="1038"/>
    <col min="7169" max="7169" width="12.33203125" style="1038" customWidth="1"/>
    <col min="7170" max="7176" width="17" style="1038" customWidth="1"/>
    <col min="7177" max="7424" width="7.109375" style="1038"/>
    <col min="7425" max="7425" width="12.33203125" style="1038" customWidth="1"/>
    <col min="7426" max="7432" width="17" style="1038" customWidth="1"/>
    <col min="7433" max="7680" width="7.109375" style="1038"/>
    <col min="7681" max="7681" width="12.33203125" style="1038" customWidth="1"/>
    <col min="7682" max="7688" width="17" style="1038" customWidth="1"/>
    <col min="7689" max="7936" width="7.109375" style="1038"/>
    <col min="7937" max="7937" width="12.33203125" style="1038" customWidth="1"/>
    <col min="7938" max="7944" width="17" style="1038" customWidth="1"/>
    <col min="7945" max="8192" width="7.109375" style="1038"/>
    <col min="8193" max="8193" width="12.33203125" style="1038" customWidth="1"/>
    <col min="8194" max="8200" width="17" style="1038" customWidth="1"/>
    <col min="8201" max="8448" width="7.109375" style="1038"/>
    <col min="8449" max="8449" width="12.33203125" style="1038" customWidth="1"/>
    <col min="8450" max="8456" width="17" style="1038" customWidth="1"/>
    <col min="8457" max="8704" width="7.109375" style="1038"/>
    <col min="8705" max="8705" width="12.33203125" style="1038" customWidth="1"/>
    <col min="8706" max="8712" width="17" style="1038" customWidth="1"/>
    <col min="8713" max="8960" width="7.109375" style="1038"/>
    <col min="8961" max="8961" width="12.33203125" style="1038" customWidth="1"/>
    <col min="8962" max="8968" width="17" style="1038" customWidth="1"/>
    <col min="8969" max="9216" width="7.109375" style="1038"/>
    <col min="9217" max="9217" width="12.33203125" style="1038" customWidth="1"/>
    <col min="9218" max="9224" width="17" style="1038" customWidth="1"/>
    <col min="9225" max="9472" width="7.109375" style="1038"/>
    <col min="9473" max="9473" width="12.33203125" style="1038" customWidth="1"/>
    <col min="9474" max="9480" width="17" style="1038" customWidth="1"/>
    <col min="9481" max="9728" width="7.109375" style="1038"/>
    <col min="9729" max="9729" width="12.33203125" style="1038" customWidth="1"/>
    <col min="9730" max="9736" width="17" style="1038" customWidth="1"/>
    <col min="9737" max="9984" width="7.109375" style="1038"/>
    <col min="9985" max="9985" width="12.33203125" style="1038" customWidth="1"/>
    <col min="9986" max="9992" width="17" style="1038" customWidth="1"/>
    <col min="9993" max="10240" width="7.109375" style="1038"/>
    <col min="10241" max="10241" width="12.33203125" style="1038" customWidth="1"/>
    <col min="10242" max="10248" width="17" style="1038" customWidth="1"/>
    <col min="10249" max="10496" width="7.109375" style="1038"/>
    <col min="10497" max="10497" width="12.33203125" style="1038" customWidth="1"/>
    <col min="10498" max="10504" width="17" style="1038" customWidth="1"/>
    <col min="10505" max="10752" width="7.109375" style="1038"/>
    <col min="10753" max="10753" width="12.33203125" style="1038" customWidth="1"/>
    <col min="10754" max="10760" width="17" style="1038" customWidth="1"/>
    <col min="10761" max="11008" width="7.109375" style="1038"/>
    <col min="11009" max="11009" width="12.33203125" style="1038" customWidth="1"/>
    <col min="11010" max="11016" width="17" style="1038" customWidth="1"/>
    <col min="11017" max="11264" width="7.109375" style="1038"/>
    <col min="11265" max="11265" width="12.33203125" style="1038" customWidth="1"/>
    <col min="11266" max="11272" width="17" style="1038" customWidth="1"/>
    <col min="11273" max="11520" width="7.109375" style="1038"/>
    <col min="11521" max="11521" width="12.33203125" style="1038" customWidth="1"/>
    <col min="11522" max="11528" width="17" style="1038" customWidth="1"/>
    <col min="11529" max="11776" width="7.109375" style="1038"/>
    <col min="11777" max="11777" width="12.33203125" style="1038" customWidth="1"/>
    <col min="11778" max="11784" width="17" style="1038" customWidth="1"/>
    <col min="11785" max="12032" width="7.109375" style="1038"/>
    <col min="12033" max="12033" width="12.33203125" style="1038" customWidth="1"/>
    <col min="12034" max="12040" width="17" style="1038" customWidth="1"/>
    <col min="12041" max="12288" width="7.109375" style="1038"/>
    <col min="12289" max="12289" width="12.33203125" style="1038" customWidth="1"/>
    <col min="12290" max="12296" width="17" style="1038" customWidth="1"/>
    <col min="12297" max="12544" width="7.109375" style="1038"/>
    <col min="12545" max="12545" width="12.33203125" style="1038" customWidth="1"/>
    <col min="12546" max="12552" width="17" style="1038" customWidth="1"/>
    <col min="12553" max="12800" width="7.109375" style="1038"/>
    <col min="12801" max="12801" width="12.33203125" style="1038" customWidth="1"/>
    <col min="12802" max="12808" width="17" style="1038" customWidth="1"/>
    <col min="12809" max="13056" width="7.109375" style="1038"/>
    <col min="13057" max="13057" width="12.33203125" style="1038" customWidth="1"/>
    <col min="13058" max="13064" width="17" style="1038" customWidth="1"/>
    <col min="13065" max="13312" width="7.109375" style="1038"/>
    <col min="13313" max="13313" width="12.33203125" style="1038" customWidth="1"/>
    <col min="13314" max="13320" width="17" style="1038" customWidth="1"/>
    <col min="13321" max="13568" width="7.109375" style="1038"/>
    <col min="13569" max="13569" width="12.33203125" style="1038" customWidth="1"/>
    <col min="13570" max="13576" width="17" style="1038" customWidth="1"/>
    <col min="13577" max="13824" width="7.109375" style="1038"/>
    <col min="13825" max="13825" width="12.33203125" style="1038" customWidth="1"/>
    <col min="13826" max="13832" width="17" style="1038" customWidth="1"/>
    <col min="13833" max="14080" width="7.109375" style="1038"/>
    <col min="14081" max="14081" width="12.33203125" style="1038" customWidth="1"/>
    <col min="14082" max="14088" width="17" style="1038" customWidth="1"/>
    <col min="14089" max="14336" width="7.109375" style="1038"/>
    <col min="14337" max="14337" width="12.33203125" style="1038" customWidth="1"/>
    <col min="14338" max="14344" width="17" style="1038" customWidth="1"/>
    <col min="14345" max="14592" width="7.109375" style="1038"/>
    <col min="14593" max="14593" width="12.33203125" style="1038" customWidth="1"/>
    <col min="14594" max="14600" width="17" style="1038" customWidth="1"/>
    <col min="14601" max="14848" width="7.109375" style="1038"/>
    <col min="14849" max="14849" width="12.33203125" style="1038" customWidth="1"/>
    <col min="14850" max="14856" width="17" style="1038" customWidth="1"/>
    <col min="14857" max="15104" width="7.109375" style="1038"/>
    <col min="15105" max="15105" width="12.33203125" style="1038" customWidth="1"/>
    <col min="15106" max="15112" width="17" style="1038" customWidth="1"/>
    <col min="15113" max="15360" width="7.109375" style="1038"/>
    <col min="15361" max="15361" width="12.33203125" style="1038" customWidth="1"/>
    <col min="15362" max="15368" width="17" style="1038" customWidth="1"/>
    <col min="15369" max="15616" width="7.109375" style="1038"/>
    <col min="15617" max="15617" width="12.33203125" style="1038" customWidth="1"/>
    <col min="15618" max="15624" width="17" style="1038" customWidth="1"/>
    <col min="15625" max="15872" width="7.109375" style="1038"/>
    <col min="15873" max="15873" width="12.33203125" style="1038" customWidth="1"/>
    <col min="15874" max="15880" width="17" style="1038" customWidth="1"/>
    <col min="15881" max="16128" width="7.109375" style="1038"/>
    <col min="16129" max="16129" width="12.33203125" style="1038" customWidth="1"/>
    <col min="16130" max="16136" width="17" style="1038" customWidth="1"/>
    <col min="16137" max="16384" width="7.109375" style="1038"/>
  </cols>
  <sheetData>
    <row r="1" spans="1:12" s="1068" customFormat="1" ht="20.399999999999999" thickBot="1">
      <c r="A1" s="1033" t="s">
        <v>1605</v>
      </c>
      <c r="B1" s="1034"/>
      <c r="C1" s="1067"/>
      <c r="D1" s="1035"/>
      <c r="E1" s="1036"/>
      <c r="F1" s="1033" t="s">
        <v>770</v>
      </c>
      <c r="G1" s="2000" t="s">
        <v>1628</v>
      </c>
      <c r="H1" s="2001"/>
      <c r="I1" s="1543" t="s">
        <v>86</v>
      </c>
      <c r="J1" s="1543"/>
      <c r="K1" s="1036"/>
      <c r="L1" s="1036"/>
    </row>
    <row r="2" spans="1:12" s="1068" customFormat="1" ht="20.399999999999999" customHeight="1" thickBot="1">
      <c r="A2" s="1033" t="s">
        <v>1607</v>
      </c>
      <c r="B2" s="1069" t="s">
        <v>1629</v>
      </c>
      <c r="C2" s="1070"/>
      <c r="D2" s="1040"/>
      <c r="E2" s="1041"/>
      <c r="F2" s="1033" t="s">
        <v>927</v>
      </c>
      <c r="G2" s="2002" t="s">
        <v>1637</v>
      </c>
      <c r="H2" s="2003"/>
      <c r="I2" s="1036"/>
      <c r="J2" s="1036"/>
      <c r="K2" s="1036"/>
      <c r="L2" s="1036"/>
    </row>
    <row r="3" spans="1:12" s="1037" customFormat="1" ht="24.6" customHeight="1">
      <c r="A3" s="2004" t="s">
        <v>1638</v>
      </c>
      <c r="B3" s="2004"/>
      <c r="C3" s="2004"/>
      <c r="D3" s="2004"/>
      <c r="E3" s="2004"/>
      <c r="F3" s="2004"/>
      <c r="G3" s="2004"/>
      <c r="H3" s="2004"/>
    </row>
    <row r="4" spans="1:12" ht="16.8" customHeight="1" thickBot="1">
      <c r="A4" s="2005" t="s">
        <v>1631</v>
      </c>
      <c r="B4" s="2005"/>
      <c r="C4" s="2005"/>
      <c r="D4" s="2005"/>
      <c r="E4" s="2005"/>
      <c r="F4" s="2005"/>
      <c r="G4" s="2005"/>
      <c r="H4" s="2005"/>
      <c r="I4" s="1037"/>
      <c r="J4" s="1037"/>
      <c r="K4" s="1037"/>
      <c r="L4" s="1037"/>
    </row>
    <row r="5" spans="1:12" s="1044" customFormat="1" ht="21.9" customHeight="1">
      <c r="A5" s="1991" t="s">
        <v>1274</v>
      </c>
      <c r="B5" s="1993" t="s">
        <v>781</v>
      </c>
      <c r="C5" s="1995" t="s">
        <v>1275</v>
      </c>
      <c r="D5" s="1996"/>
      <c r="E5" s="1997"/>
      <c r="F5" s="1996" t="s">
        <v>1276</v>
      </c>
      <c r="G5" s="1996"/>
      <c r="H5" s="1996"/>
      <c r="I5" s="1043"/>
      <c r="J5" s="1043"/>
      <c r="K5" s="1043"/>
      <c r="L5" s="1043"/>
    </row>
    <row r="6" spans="1:12" s="1044" customFormat="1" ht="16.8" thickBot="1">
      <c r="A6" s="1992"/>
      <c r="B6" s="1994"/>
      <c r="C6" s="1047" t="s">
        <v>1277</v>
      </c>
      <c r="D6" s="1045" t="s">
        <v>1278</v>
      </c>
      <c r="E6" s="1046" t="s">
        <v>1279</v>
      </c>
      <c r="F6" s="1045" t="s">
        <v>1277</v>
      </c>
      <c r="G6" s="1045" t="s">
        <v>1278</v>
      </c>
      <c r="H6" s="1048" t="s">
        <v>1279</v>
      </c>
      <c r="I6" s="1043"/>
      <c r="J6" s="1043"/>
      <c r="K6" s="1043"/>
      <c r="L6" s="1043"/>
    </row>
    <row r="7" spans="1:12" s="1054" customFormat="1" ht="59.4" customHeight="1">
      <c r="A7" s="1049" t="s">
        <v>781</v>
      </c>
      <c r="B7" s="1050">
        <v>12</v>
      </c>
      <c r="C7" s="1051">
        <v>12</v>
      </c>
      <c r="D7" s="1051" t="s">
        <v>1619</v>
      </c>
      <c r="E7" s="1051">
        <v>12</v>
      </c>
      <c r="F7" s="1051" t="s">
        <v>1619</v>
      </c>
      <c r="G7" s="1051" t="s">
        <v>1619</v>
      </c>
      <c r="H7" s="1052" t="s">
        <v>1619</v>
      </c>
      <c r="I7" s="1053"/>
      <c r="J7" s="1053"/>
      <c r="K7" s="1053"/>
      <c r="L7" s="1053"/>
    </row>
    <row r="8" spans="1:12" s="1054" customFormat="1" ht="59.4" customHeight="1">
      <c r="A8" s="1055" t="s">
        <v>1632</v>
      </c>
      <c r="B8" s="1056">
        <v>9</v>
      </c>
      <c r="C8" s="1058">
        <v>9</v>
      </c>
      <c r="D8" s="1058" t="s">
        <v>1619</v>
      </c>
      <c r="E8" s="1058">
        <v>9</v>
      </c>
      <c r="F8" s="1058" t="s">
        <v>1619</v>
      </c>
      <c r="G8" s="1058" t="s">
        <v>1619</v>
      </c>
      <c r="H8" s="1059" t="s">
        <v>1619</v>
      </c>
      <c r="I8" s="1053"/>
      <c r="J8" s="1053"/>
      <c r="K8" s="1053"/>
      <c r="L8" s="1053"/>
    </row>
    <row r="9" spans="1:12" s="1054" customFormat="1" ht="16.8" thickBot="1">
      <c r="A9" s="1060" t="s">
        <v>1633</v>
      </c>
      <c r="B9" s="1061">
        <v>3</v>
      </c>
      <c r="C9" s="1063">
        <v>3</v>
      </c>
      <c r="D9" s="1063" t="s">
        <v>1619</v>
      </c>
      <c r="E9" s="1063">
        <v>3</v>
      </c>
      <c r="F9" s="1063" t="s">
        <v>1619</v>
      </c>
      <c r="G9" s="1063" t="s">
        <v>1619</v>
      </c>
      <c r="H9" s="1064" t="s">
        <v>1619</v>
      </c>
      <c r="I9" s="1053"/>
      <c r="J9" s="1053"/>
      <c r="K9" s="1053"/>
      <c r="L9" s="1053"/>
    </row>
    <row r="10" spans="1:12" ht="16.2">
      <c r="A10" s="149"/>
      <c r="B10" s="593"/>
      <c r="C10" s="1065"/>
      <c r="D10" s="1065"/>
      <c r="E10" s="1065"/>
      <c r="F10" s="593"/>
      <c r="G10" s="1999" t="s">
        <v>1640</v>
      </c>
      <c r="H10" s="1999"/>
      <c r="I10" s="1037"/>
      <c r="J10" s="1037"/>
      <c r="K10" s="1037"/>
      <c r="L10" s="1037"/>
    </row>
    <row r="11" spans="1:12" ht="16.2">
      <c r="A11" s="1611" t="s">
        <v>1623</v>
      </c>
      <c r="B11" s="1611"/>
      <c r="C11" s="1611"/>
      <c r="D11" s="1065"/>
      <c r="E11" s="1065"/>
      <c r="F11" s="1065"/>
      <c r="H11" s="1071"/>
      <c r="I11" s="1037"/>
      <c r="J11" s="1037"/>
      <c r="K11" s="1037"/>
      <c r="L11" s="1037"/>
    </row>
    <row r="12" spans="1:12" ht="16.2">
      <c r="A12" s="1998" t="s">
        <v>1639</v>
      </c>
      <c r="B12" s="1611"/>
      <c r="C12" s="1611"/>
      <c r="D12" s="1611"/>
      <c r="E12" s="1611"/>
      <c r="F12" s="1611"/>
      <c r="G12" s="1611"/>
      <c r="H12" s="1611"/>
      <c r="I12" s="1611"/>
      <c r="J12" s="1611"/>
      <c r="K12" s="1611"/>
      <c r="L12" s="1611"/>
    </row>
    <row r="13" spans="1:12" ht="16.2">
      <c r="A13" s="1983" t="s">
        <v>1635</v>
      </c>
      <c r="B13" s="1983"/>
      <c r="C13" s="1983"/>
      <c r="D13" s="1983"/>
      <c r="E13" s="1983"/>
      <c r="F13" s="1983"/>
      <c r="G13" s="1983"/>
      <c r="H13" s="1983"/>
      <c r="I13" s="1037"/>
      <c r="J13" s="1037"/>
      <c r="K13" s="1037"/>
      <c r="L13" s="1037"/>
    </row>
    <row r="21" spans="13:13">
      <c r="M21" s="1072"/>
    </row>
  </sheetData>
  <mergeCells count="13">
    <mergeCell ref="A12:L12"/>
    <mergeCell ref="A13:H13"/>
    <mergeCell ref="G10:H10"/>
    <mergeCell ref="A11:C11"/>
    <mergeCell ref="I1:J1"/>
    <mergeCell ref="G1:H1"/>
    <mergeCell ref="G2:H2"/>
    <mergeCell ref="A3:H3"/>
    <mergeCell ref="A4:H4"/>
    <mergeCell ref="A5:A6"/>
    <mergeCell ref="B5:B6"/>
    <mergeCell ref="C5:E5"/>
    <mergeCell ref="F5:H5"/>
  </mergeCells>
  <phoneticPr fontId="18" type="noConversion"/>
  <hyperlinks>
    <hyperlink ref="I1" location="預告統計資料發布時間表!A1" display="回發布時間表" xr:uid="{A385174E-1C35-4897-ACD9-C1ABDF5FB0FD}"/>
  </hyperlinks>
  <pageMargins left="0.7" right="0.7" top="0.75" bottom="0.75" header="0.3" footer="0.3"/>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B3325-A970-4EBA-B994-E638FC273879}">
  <dimension ref="A1:L12"/>
  <sheetViews>
    <sheetView workbookViewId="0">
      <selection activeCell="I1" sqref="I1:J1"/>
    </sheetView>
  </sheetViews>
  <sheetFormatPr defaultColWidth="7.109375" defaultRowHeight="12"/>
  <cols>
    <col min="1" max="8" width="17.6640625" style="1038" customWidth="1"/>
    <col min="9" max="256" width="7.109375" style="1038"/>
    <col min="257" max="264" width="17.6640625" style="1038" customWidth="1"/>
    <col min="265" max="512" width="7.109375" style="1038"/>
    <col min="513" max="520" width="17.6640625" style="1038" customWidth="1"/>
    <col min="521" max="768" width="7.109375" style="1038"/>
    <col min="769" max="776" width="17.6640625" style="1038" customWidth="1"/>
    <col min="777" max="1024" width="7.109375" style="1038"/>
    <col min="1025" max="1032" width="17.6640625" style="1038" customWidth="1"/>
    <col min="1033" max="1280" width="7.109375" style="1038"/>
    <col min="1281" max="1288" width="17.6640625" style="1038" customWidth="1"/>
    <col min="1289" max="1536" width="7.109375" style="1038"/>
    <col min="1537" max="1544" width="17.6640625" style="1038" customWidth="1"/>
    <col min="1545" max="1792" width="7.109375" style="1038"/>
    <col min="1793" max="1800" width="17.6640625" style="1038" customWidth="1"/>
    <col min="1801" max="2048" width="7.109375" style="1038"/>
    <col min="2049" max="2056" width="17.6640625" style="1038" customWidth="1"/>
    <col min="2057" max="2304" width="7.109375" style="1038"/>
    <col min="2305" max="2312" width="17.6640625" style="1038" customWidth="1"/>
    <col min="2313" max="2560" width="7.109375" style="1038"/>
    <col min="2561" max="2568" width="17.6640625" style="1038" customWidth="1"/>
    <col min="2569" max="2816" width="7.109375" style="1038"/>
    <col min="2817" max="2824" width="17.6640625" style="1038" customWidth="1"/>
    <col min="2825" max="3072" width="7.109375" style="1038"/>
    <col min="3073" max="3080" width="17.6640625" style="1038" customWidth="1"/>
    <col min="3081" max="3328" width="7.109375" style="1038"/>
    <col min="3329" max="3336" width="17.6640625" style="1038" customWidth="1"/>
    <col min="3337" max="3584" width="7.109375" style="1038"/>
    <col min="3585" max="3592" width="17.6640625" style="1038" customWidth="1"/>
    <col min="3593" max="3840" width="7.109375" style="1038"/>
    <col min="3841" max="3848" width="17.6640625" style="1038" customWidth="1"/>
    <col min="3849" max="4096" width="7.109375" style="1038"/>
    <col min="4097" max="4104" width="17.6640625" style="1038" customWidth="1"/>
    <col min="4105" max="4352" width="7.109375" style="1038"/>
    <col min="4353" max="4360" width="17.6640625" style="1038" customWidth="1"/>
    <col min="4361" max="4608" width="7.109375" style="1038"/>
    <col min="4609" max="4616" width="17.6640625" style="1038" customWidth="1"/>
    <col min="4617" max="4864" width="7.109375" style="1038"/>
    <col min="4865" max="4872" width="17.6640625" style="1038" customWidth="1"/>
    <col min="4873" max="5120" width="7.109375" style="1038"/>
    <col min="5121" max="5128" width="17.6640625" style="1038" customWidth="1"/>
    <col min="5129" max="5376" width="7.109375" style="1038"/>
    <col min="5377" max="5384" width="17.6640625" style="1038" customWidth="1"/>
    <col min="5385" max="5632" width="7.109375" style="1038"/>
    <col min="5633" max="5640" width="17.6640625" style="1038" customWidth="1"/>
    <col min="5641" max="5888" width="7.109375" style="1038"/>
    <col min="5889" max="5896" width="17.6640625" style="1038" customWidth="1"/>
    <col min="5897" max="6144" width="7.109375" style="1038"/>
    <col min="6145" max="6152" width="17.6640625" style="1038" customWidth="1"/>
    <col min="6153" max="6400" width="7.109375" style="1038"/>
    <col min="6401" max="6408" width="17.6640625" style="1038" customWidth="1"/>
    <col min="6409" max="6656" width="7.109375" style="1038"/>
    <col min="6657" max="6664" width="17.6640625" style="1038" customWidth="1"/>
    <col min="6665" max="6912" width="7.109375" style="1038"/>
    <col min="6913" max="6920" width="17.6640625" style="1038" customWidth="1"/>
    <col min="6921" max="7168" width="7.109375" style="1038"/>
    <col min="7169" max="7176" width="17.6640625" style="1038" customWidth="1"/>
    <col min="7177" max="7424" width="7.109375" style="1038"/>
    <col min="7425" max="7432" width="17.6640625" style="1038" customWidth="1"/>
    <col min="7433" max="7680" width="7.109375" style="1038"/>
    <col min="7681" max="7688" width="17.6640625" style="1038" customWidth="1"/>
    <col min="7689" max="7936" width="7.109375" style="1038"/>
    <col min="7937" max="7944" width="17.6640625" style="1038" customWidth="1"/>
    <col min="7945" max="8192" width="7.109375" style="1038"/>
    <col min="8193" max="8200" width="17.6640625" style="1038" customWidth="1"/>
    <col min="8201" max="8448" width="7.109375" style="1038"/>
    <col min="8449" max="8456" width="17.6640625" style="1038" customWidth="1"/>
    <col min="8457" max="8704" width="7.109375" style="1038"/>
    <col min="8705" max="8712" width="17.6640625" style="1038" customWidth="1"/>
    <col min="8713" max="8960" width="7.109375" style="1038"/>
    <col min="8961" max="8968" width="17.6640625" style="1038" customWidth="1"/>
    <col min="8969" max="9216" width="7.109375" style="1038"/>
    <col min="9217" max="9224" width="17.6640625" style="1038" customWidth="1"/>
    <col min="9225" max="9472" width="7.109375" style="1038"/>
    <col min="9473" max="9480" width="17.6640625" style="1038" customWidth="1"/>
    <col min="9481" max="9728" width="7.109375" style="1038"/>
    <col min="9729" max="9736" width="17.6640625" style="1038" customWidth="1"/>
    <col min="9737" max="9984" width="7.109375" style="1038"/>
    <col min="9985" max="9992" width="17.6640625" style="1038" customWidth="1"/>
    <col min="9993" max="10240" width="7.109375" style="1038"/>
    <col min="10241" max="10248" width="17.6640625" style="1038" customWidth="1"/>
    <col min="10249" max="10496" width="7.109375" style="1038"/>
    <col min="10497" max="10504" width="17.6640625" style="1038" customWidth="1"/>
    <col min="10505" max="10752" width="7.109375" style="1038"/>
    <col min="10753" max="10760" width="17.6640625" style="1038" customWidth="1"/>
    <col min="10761" max="11008" width="7.109375" style="1038"/>
    <col min="11009" max="11016" width="17.6640625" style="1038" customWidth="1"/>
    <col min="11017" max="11264" width="7.109375" style="1038"/>
    <col min="11265" max="11272" width="17.6640625" style="1038" customWidth="1"/>
    <col min="11273" max="11520" width="7.109375" style="1038"/>
    <col min="11521" max="11528" width="17.6640625" style="1038" customWidth="1"/>
    <col min="11529" max="11776" width="7.109375" style="1038"/>
    <col min="11777" max="11784" width="17.6640625" style="1038" customWidth="1"/>
    <col min="11785" max="12032" width="7.109375" style="1038"/>
    <col min="12033" max="12040" width="17.6640625" style="1038" customWidth="1"/>
    <col min="12041" max="12288" width="7.109375" style="1038"/>
    <col min="12289" max="12296" width="17.6640625" style="1038" customWidth="1"/>
    <col min="12297" max="12544" width="7.109375" style="1038"/>
    <col min="12545" max="12552" width="17.6640625" style="1038" customWidth="1"/>
    <col min="12553" max="12800" width="7.109375" style="1038"/>
    <col min="12801" max="12808" width="17.6640625" style="1038" customWidth="1"/>
    <col min="12809" max="13056" width="7.109375" style="1038"/>
    <col min="13057" max="13064" width="17.6640625" style="1038" customWidth="1"/>
    <col min="13065" max="13312" width="7.109375" style="1038"/>
    <col min="13313" max="13320" width="17.6640625" style="1038" customWidth="1"/>
    <col min="13321" max="13568" width="7.109375" style="1038"/>
    <col min="13569" max="13576" width="17.6640625" style="1038" customWidth="1"/>
    <col min="13577" max="13824" width="7.109375" style="1038"/>
    <col min="13825" max="13832" width="17.6640625" style="1038" customWidth="1"/>
    <col min="13833" max="14080" width="7.109375" style="1038"/>
    <col min="14081" max="14088" width="17.6640625" style="1038" customWidth="1"/>
    <col min="14089" max="14336" width="7.109375" style="1038"/>
    <col min="14337" max="14344" width="17.6640625" style="1038" customWidth="1"/>
    <col min="14345" max="14592" width="7.109375" style="1038"/>
    <col min="14593" max="14600" width="17.6640625" style="1038" customWidth="1"/>
    <col min="14601" max="14848" width="7.109375" style="1038"/>
    <col min="14849" max="14856" width="17.6640625" style="1038" customWidth="1"/>
    <col min="14857" max="15104" width="7.109375" style="1038"/>
    <col min="15105" max="15112" width="17.6640625" style="1038" customWidth="1"/>
    <col min="15113" max="15360" width="7.109375" style="1038"/>
    <col min="15361" max="15368" width="17.6640625" style="1038" customWidth="1"/>
    <col min="15369" max="15616" width="7.109375" style="1038"/>
    <col min="15617" max="15624" width="17.6640625" style="1038" customWidth="1"/>
    <col min="15625" max="15872" width="7.109375" style="1038"/>
    <col min="15873" max="15880" width="17.6640625" style="1038" customWidth="1"/>
    <col min="15881" max="16128" width="7.109375" style="1038"/>
    <col min="16129" max="16136" width="17.6640625" style="1038" customWidth="1"/>
    <col min="16137" max="16384" width="7.109375" style="1038"/>
  </cols>
  <sheetData>
    <row r="1" spans="1:12" s="1068" customFormat="1" ht="20.399999999999999" thickBot="1">
      <c r="A1" s="1033" t="s">
        <v>1605</v>
      </c>
      <c r="B1" s="1034"/>
      <c r="C1" s="1067"/>
      <c r="D1" s="1035"/>
      <c r="E1" s="1036"/>
      <c r="F1" s="1033" t="s">
        <v>770</v>
      </c>
      <c r="G1" s="2000" t="s">
        <v>1628</v>
      </c>
      <c r="H1" s="2001"/>
      <c r="I1" s="1543" t="s">
        <v>86</v>
      </c>
      <c r="J1" s="1543"/>
      <c r="K1" s="1036"/>
      <c r="L1" s="1036"/>
    </row>
    <row r="2" spans="1:12" s="1068" customFormat="1" ht="20.399999999999999" thickBot="1">
      <c r="A2" s="1033" t="s">
        <v>1607</v>
      </c>
      <c r="B2" s="1069" t="s">
        <v>1629</v>
      </c>
      <c r="C2" s="1070"/>
      <c r="D2" s="1040"/>
      <c r="E2" s="1041"/>
      <c r="F2" s="1033" t="s">
        <v>927</v>
      </c>
      <c r="G2" s="2002" t="s">
        <v>1637</v>
      </c>
      <c r="H2" s="2003"/>
      <c r="I2" s="1036"/>
      <c r="J2" s="1036"/>
      <c r="K2" s="1036"/>
      <c r="L2" s="1036"/>
    </row>
    <row r="3" spans="1:12" s="1037" customFormat="1" ht="24.6">
      <c r="A3" s="2004" t="s">
        <v>1638</v>
      </c>
      <c r="B3" s="2004"/>
      <c r="C3" s="2004"/>
      <c r="D3" s="2004"/>
      <c r="E3" s="2004"/>
      <c r="F3" s="2004"/>
      <c r="G3" s="2004"/>
      <c r="H3" s="2004"/>
    </row>
    <row r="4" spans="1:12" ht="16.8" thickBot="1">
      <c r="A4" s="2005" t="s">
        <v>1792</v>
      </c>
      <c r="B4" s="2005"/>
      <c r="C4" s="2005"/>
      <c r="D4" s="2005"/>
      <c r="E4" s="2005"/>
      <c r="F4" s="2005"/>
      <c r="G4" s="2005"/>
      <c r="H4" s="2005"/>
      <c r="I4" s="1037"/>
      <c r="J4" s="1037"/>
      <c r="K4" s="1037"/>
      <c r="L4" s="1037"/>
    </row>
    <row r="5" spans="1:12" s="1044" customFormat="1" ht="21.9" customHeight="1">
      <c r="A5" s="1991" t="s">
        <v>1274</v>
      </c>
      <c r="B5" s="1993" t="s">
        <v>996</v>
      </c>
      <c r="C5" s="1995" t="s">
        <v>1275</v>
      </c>
      <c r="D5" s="1996"/>
      <c r="E5" s="1997"/>
      <c r="F5" s="1996" t="s">
        <v>1276</v>
      </c>
      <c r="G5" s="1996"/>
      <c r="H5" s="1996"/>
      <c r="I5" s="1043"/>
      <c r="J5" s="1043"/>
      <c r="K5" s="1043"/>
      <c r="L5" s="1043"/>
    </row>
    <row r="6" spans="1:12" s="1044" customFormat="1" ht="16.8" thickBot="1">
      <c r="A6" s="1992"/>
      <c r="B6" s="1994"/>
      <c r="C6" s="1047" t="s">
        <v>819</v>
      </c>
      <c r="D6" s="1045" t="s">
        <v>1278</v>
      </c>
      <c r="E6" s="1046" t="s">
        <v>1279</v>
      </c>
      <c r="F6" s="1045" t="s">
        <v>819</v>
      </c>
      <c r="G6" s="1045" t="s">
        <v>1278</v>
      </c>
      <c r="H6" s="1048" t="s">
        <v>1279</v>
      </c>
      <c r="I6" s="1043"/>
      <c r="J6" s="1043"/>
      <c r="K6" s="1043"/>
      <c r="L6" s="1043"/>
    </row>
    <row r="7" spans="1:12" s="1054" customFormat="1" ht="63.6" customHeight="1">
      <c r="A7" s="1193" t="s">
        <v>996</v>
      </c>
      <c r="B7" s="1194">
        <v>12</v>
      </c>
      <c r="C7" s="1195">
        <v>12</v>
      </c>
      <c r="D7" s="1195" t="s">
        <v>1619</v>
      </c>
      <c r="E7" s="1195">
        <v>12</v>
      </c>
      <c r="F7" s="1195" t="s">
        <v>1619</v>
      </c>
      <c r="G7" s="1195" t="s">
        <v>1619</v>
      </c>
      <c r="H7" s="1195" t="s">
        <v>1619</v>
      </c>
      <c r="I7" s="1053"/>
      <c r="J7" s="1053"/>
      <c r="K7" s="1053"/>
      <c r="L7" s="1053"/>
    </row>
    <row r="8" spans="1:12" s="1054" customFormat="1" ht="63.6" customHeight="1">
      <c r="A8" s="1196" t="s">
        <v>1632</v>
      </c>
      <c r="B8" s="1197">
        <v>9</v>
      </c>
      <c r="C8" s="1198">
        <v>9</v>
      </c>
      <c r="D8" s="1198" t="s">
        <v>1619</v>
      </c>
      <c r="E8" s="1198">
        <v>9</v>
      </c>
      <c r="F8" s="1198" t="s">
        <v>1619</v>
      </c>
      <c r="G8" s="1198" t="s">
        <v>1619</v>
      </c>
      <c r="H8" s="1198" t="s">
        <v>1619</v>
      </c>
      <c r="I8" s="1053"/>
      <c r="J8" s="1053"/>
      <c r="K8" s="1053"/>
      <c r="L8" s="1053"/>
    </row>
    <row r="9" spans="1:12" s="1054" customFormat="1" ht="16.8" thickBot="1">
      <c r="A9" s="1199" t="s">
        <v>1633</v>
      </c>
      <c r="B9" s="1200">
        <v>3</v>
      </c>
      <c r="C9" s="1201">
        <v>3</v>
      </c>
      <c r="D9" s="1201" t="s">
        <v>1619</v>
      </c>
      <c r="E9" s="1201">
        <v>3</v>
      </c>
      <c r="F9" s="1201" t="s">
        <v>1619</v>
      </c>
      <c r="G9" s="1201" t="s">
        <v>1619</v>
      </c>
      <c r="H9" s="1201" t="s">
        <v>1619</v>
      </c>
      <c r="I9" s="1053"/>
      <c r="J9" s="1053"/>
      <c r="K9" s="1053"/>
      <c r="L9" s="1053"/>
    </row>
    <row r="10" spans="1:12" ht="29.25" customHeight="1">
      <c r="A10" s="593" t="s">
        <v>1623</v>
      </c>
      <c r="B10" s="593"/>
      <c r="C10" s="593"/>
      <c r="D10" s="1065"/>
      <c r="E10" s="1065"/>
      <c r="F10" s="1065"/>
      <c r="H10" s="1202" t="s">
        <v>1793</v>
      </c>
      <c r="I10" s="1037"/>
      <c r="J10" s="1037"/>
      <c r="K10" s="1037"/>
      <c r="L10" s="1037"/>
    </row>
    <row r="11" spans="1:12" ht="16.2">
      <c r="A11" s="1998" t="s">
        <v>1794</v>
      </c>
      <c r="B11" s="1611"/>
      <c r="C11" s="1611"/>
      <c r="D11" s="1611"/>
      <c r="E11" s="1611"/>
      <c r="F11" s="1611"/>
      <c r="G11" s="1611"/>
      <c r="H11" s="1611"/>
      <c r="I11" s="1611"/>
      <c r="J11" s="1611"/>
      <c r="K11" s="1611"/>
      <c r="L11" s="1611"/>
    </row>
    <row r="12" spans="1:12" ht="16.2">
      <c r="A12" s="1983" t="s">
        <v>1795</v>
      </c>
      <c r="B12" s="1983"/>
      <c r="C12" s="1983"/>
      <c r="D12" s="1983"/>
      <c r="E12" s="1983"/>
      <c r="F12" s="1983"/>
      <c r="G12" s="1983"/>
      <c r="H12" s="1983"/>
      <c r="I12" s="1037"/>
      <c r="J12" s="1037"/>
      <c r="K12" s="1037"/>
      <c r="L12" s="1037"/>
    </row>
  </sheetData>
  <mergeCells count="11">
    <mergeCell ref="A11:L11"/>
    <mergeCell ref="A12:H12"/>
    <mergeCell ref="I1:J1"/>
    <mergeCell ref="G1:H1"/>
    <mergeCell ref="G2:H2"/>
    <mergeCell ref="A3:H3"/>
    <mergeCell ref="A4:H4"/>
    <mergeCell ref="A5:A6"/>
    <mergeCell ref="B5:B6"/>
    <mergeCell ref="C5:E5"/>
    <mergeCell ref="F5:H5"/>
  </mergeCells>
  <phoneticPr fontId="18" type="noConversion"/>
  <hyperlinks>
    <hyperlink ref="I1" location="預告統計資料發布時間表!A1" display="回發布時間表" xr:uid="{2B9BD672-465E-4293-AC73-7DAD5A2E78AC}"/>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158</TotalTime>
  <Application>Microsoft Excel</Application>
  <DocSecurity>0</DocSecurity>
  <ScaleCrop>false</ScaleCrop>
  <HeadingPairs>
    <vt:vector size="2" baseType="variant">
      <vt:variant>
        <vt:lpstr>工作表</vt:lpstr>
      </vt:variant>
      <vt:variant>
        <vt:i4>97</vt:i4>
      </vt:variant>
    </vt:vector>
  </HeadingPairs>
  <TitlesOfParts>
    <vt:vector size="97" baseType="lpstr">
      <vt:lpstr>預告統計資料發布時間表</vt:lpstr>
      <vt:lpstr>統計資料背景說明(公庫收支月報)</vt:lpstr>
      <vt:lpstr>統計資料背景說明(資源回收成果統計)</vt:lpstr>
      <vt:lpstr>統計資料背景說明(垃圾及廚餘清理狀況)</vt:lpstr>
      <vt:lpstr>統計資料背景說明(獨居老人人數及服務概況)</vt:lpstr>
      <vt:lpstr>統計資料背景說明(停車位概況-路邊停車位)</vt:lpstr>
      <vt:lpstr>統計資料背景說明(停車位概況-區內陸外身心障礙專用停車位)</vt:lpstr>
      <vt:lpstr>統計資料背景說明(停車位概況-路邊身心障礙者專用停車位)</vt:lpstr>
      <vt:lpstr>統計資料背景說明(垃圾處理場(廠)及垃圾回收清除車輛統計)</vt:lpstr>
      <vt:lpstr>統計資料背景說明(環保人員概況)</vt:lpstr>
      <vt:lpstr>統計資料背景說明(農耕土地面積)</vt:lpstr>
      <vt:lpstr>統計資料背景說明(有效農機使用證之農機數量)</vt:lpstr>
      <vt:lpstr>統計資料背景說明(推行社區發展工作概況)</vt:lpstr>
      <vt:lpstr>統計資料背景說明(治山防災整體治理工程)</vt:lpstr>
      <vt:lpstr>統計資料背景說明(環境保護預算)</vt:lpstr>
      <vt:lpstr>統計資料背景說明(環境保護決算)</vt:lpstr>
      <vt:lpstr>統計資料背景說明(辦理調解業務概況)</vt:lpstr>
      <vt:lpstr>統計資料背景說明(調解委員組織概況)</vt:lpstr>
      <vt:lpstr>統計資料背景說明(辦理調解方式概況)</vt:lpstr>
      <vt:lpstr>統計資料背景說明(公墓設施概況)</vt:lpstr>
      <vt:lpstr>統計資料背景說明(骨灰(骸)存放設施概況)</vt:lpstr>
      <vt:lpstr>統計資料背景說明(殯葬管理業務概況)</vt:lpstr>
      <vt:lpstr>統計資料背景說明(殯儀館設施概況)</vt:lpstr>
      <vt:lpstr>統計資料背景說明(火化場設施概況)</vt:lpstr>
      <vt:lpstr>112年11月公庫收支月報</vt:lpstr>
      <vt:lpstr>112年12月公庫收支月報</vt:lpstr>
      <vt:lpstr>113年1月公庫收支月 報</vt:lpstr>
      <vt:lpstr>113年2月公庫收支月報</vt:lpstr>
      <vt:lpstr>113年3月公庫收支月報</vt:lpstr>
      <vt:lpstr>113年4月公庫收支月報</vt:lpstr>
      <vt:lpstr>113年5月公庫收支月報</vt:lpstr>
      <vt:lpstr>113年6月公庫收支月報</vt:lpstr>
      <vt:lpstr>113年7月公庫收支月報</vt:lpstr>
      <vt:lpstr>113年8月公庫收支月報</vt:lpstr>
      <vt:lpstr>113年9月公庫收支月報</vt:lpstr>
      <vt:lpstr>113年10月公庫收支月報</vt:lpstr>
      <vt:lpstr>113年11月公庫收支月報</vt:lpstr>
      <vt:lpstr>112年第四季獨居老人</vt:lpstr>
      <vt:lpstr>113年第一季獨居老人</vt:lpstr>
      <vt:lpstr>113年第二季獨居老人</vt:lpstr>
      <vt:lpstr>113年第三季獨居老人</vt:lpstr>
      <vt:lpstr>112年第四季推行社區發展工作概況</vt:lpstr>
      <vt:lpstr>治山防災整體治理工程</vt:lpstr>
      <vt:lpstr>農跟土地面積年報</vt:lpstr>
      <vt:lpstr>有效農機使用證之農機數量</vt:lpstr>
      <vt:lpstr>112年11月資源回收成果月報</vt:lpstr>
      <vt:lpstr>112年12月資源回收成果月報</vt:lpstr>
      <vt:lpstr>113年1月資源回收成果月報</vt:lpstr>
      <vt:lpstr>113年2月資源回收成果月報</vt:lpstr>
      <vt:lpstr>113年3月資源回收成果月報</vt:lpstr>
      <vt:lpstr>113年4月資源回收成果月報</vt:lpstr>
      <vt:lpstr>113年5月資源回收成果月報</vt:lpstr>
      <vt:lpstr>113年6月資源回收成果月報</vt:lpstr>
      <vt:lpstr>113年7月資源回收成果月報</vt:lpstr>
      <vt:lpstr>113年8月資源回收成果月報</vt:lpstr>
      <vt:lpstr>113年9月資源回收成果月報</vt:lpstr>
      <vt:lpstr>113年10月資源回收成果月報</vt:lpstr>
      <vt:lpstr>113年11月資源回收成果月報</vt:lpstr>
      <vt:lpstr>112年11月垃圾及廚餘月報</vt:lpstr>
      <vt:lpstr>112年12月垃圾及廚餘月報</vt:lpstr>
      <vt:lpstr>113年1月垃圾及廚餘月報</vt:lpstr>
      <vt:lpstr>113年2月垃圾及廚餘月報</vt:lpstr>
      <vt:lpstr>113年3月垃圾及廚餘月報</vt:lpstr>
      <vt:lpstr>113年4月垃圾及廚餘月報</vt:lpstr>
      <vt:lpstr>113年5月垃圾及廚餘月報</vt:lpstr>
      <vt:lpstr>113年6月垃圾及廚餘月報</vt:lpstr>
      <vt:lpstr>113年7月垃圾及廚餘月報</vt:lpstr>
      <vt:lpstr>113年8月垃圾及廚餘月報</vt:lpstr>
      <vt:lpstr>113年9月垃圾及廚餘月報</vt:lpstr>
      <vt:lpstr>113年10月垃圾及廚餘月報</vt:lpstr>
      <vt:lpstr>113年11月垃圾及廚餘月報</vt:lpstr>
      <vt:lpstr>垃圾處理場及垃圾回收車輛統計(112下半年)</vt:lpstr>
      <vt:lpstr>垃圾處理及垃圾回收車輛統計(113上半年)</vt:lpstr>
      <vt:lpstr>環保人員概況(112下半年)</vt:lpstr>
      <vt:lpstr>環保人員概況(113上半年)</vt:lpstr>
      <vt:lpstr>環境保護預算概況</vt:lpstr>
      <vt:lpstr>環境保護決算概況</vt:lpstr>
      <vt:lpstr>辦理調解業務概況</vt:lpstr>
      <vt:lpstr>調解委員會組織概況</vt:lpstr>
      <vt:lpstr>辦理調解方式概況</vt:lpstr>
      <vt:lpstr>公墓設施概況</vt:lpstr>
      <vt:lpstr>骨灰骸存放設施概況</vt:lpstr>
      <vt:lpstr>殯葬管理業概況</vt:lpstr>
      <vt:lpstr>殯儀館設施概況</vt:lpstr>
      <vt:lpstr>火化場設施概況</vt:lpstr>
      <vt:lpstr>112年第四季路邊停車位概況</vt:lpstr>
      <vt:lpstr>113年第一季路邊停車位概況</vt:lpstr>
      <vt:lpstr>113年第二季路邊停車位概況</vt:lpstr>
      <vt:lpstr>113年第三季路邊停車位概況</vt:lpstr>
      <vt:lpstr>112年第四季路邊身障專用停車位</vt:lpstr>
      <vt:lpstr>113第一季路邊身障專用停車位</vt:lpstr>
      <vt:lpstr>113年第二季路邊身障專用停車位</vt:lpstr>
      <vt:lpstr>113年第三季路邊身障專用停車位</vt:lpstr>
      <vt:lpstr>112年第四季區內露外身心障礙者專用停車位</vt:lpstr>
      <vt:lpstr>113年第一季區內路外身障者專用停車位</vt:lpstr>
      <vt:lpstr>113年第二季區內路外身障專用停車位</vt:lpstr>
      <vt:lpstr>113年第三季區內路外身障專用停車位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revision>25</cp:revision>
  <cp:lastPrinted>2024-02-15T03:32:06Z</cp:lastPrinted>
  <dcterms:created xsi:type="dcterms:W3CDTF">2013-06-27T15:16:06Z</dcterms:created>
  <dcterms:modified xsi:type="dcterms:W3CDTF">2024-12-06T08:39:44Z</dcterms:modified>
</cp:coreProperties>
</file>